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c33b4a89e8a21/Documents/UofT/UTOR-VIRT-DATA-PT-10-2022-U-LOLC/Module 01 - Excel/Homework/Instructions/"/>
    </mc:Choice>
  </mc:AlternateContent>
  <xr:revisionPtr revIDLastSave="639" documentId="8_{04BA1E7B-61FE-43C0-9AC3-17FF8F5E7565}" xr6:coauthVersionLast="47" xr6:coauthVersionMax="47" xr10:uidLastSave="{8EB3BA0C-CE8D-4A85-9320-B4DADEFAA547}"/>
  <bookViews>
    <workbookView xWindow="-28920" yWindow="-120" windowWidth="29040" windowHeight="15720" activeTab="5" xr2:uid="{00000000-000D-0000-FFFF-FFFF00000000}"/>
  </bookViews>
  <sheets>
    <sheet name="Crowdfunding" sheetId="1" r:id="rId1"/>
    <sheet name="Pivot" sheetId="2" r:id="rId2"/>
    <sheet name="Pivot 2" sheetId="3" r:id="rId3"/>
    <sheet name="Pivot 3" sheetId="4" r:id="rId4"/>
    <sheet name="Bonus" sheetId="5" r:id="rId5"/>
    <sheet name="Bonus Statistical Analysis" sheetId="6" r:id="rId6"/>
  </sheets>
  <definedNames>
    <definedName name="_xlnm._FilterDatabase" localSheetId="4" hidden="1">Bonus!$A$1:$I$1001</definedName>
    <definedName name="_xlnm._FilterDatabase" localSheetId="5" hidden="1">'Bonus Statistical Analysis'!$A$1:$E$1001</definedName>
    <definedName name="_xlnm._FilterDatabase" localSheetId="0" hidden="1">Crowdfunding!$A$1:$T$1001</definedName>
  </definedNames>
  <calcPr calcId="191029"/>
  <pivotCaches>
    <pivotCache cacheId="3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6" l="1"/>
  <c r="H7" i="6"/>
  <c r="I6" i="6"/>
  <c r="H6" i="6"/>
  <c r="I5" i="6"/>
  <c r="I4" i="6"/>
  <c r="I3" i="6"/>
  <c r="I2" i="6"/>
  <c r="H5" i="6"/>
  <c r="H4" i="6"/>
  <c r="H3" i="6"/>
  <c r="H2" i="6"/>
  <c r="E12" i="5"/>
  <c r="E11" i="5"/>
  <c r="E10" i="5"/>
  <c r="E9" i="5"/>
  <c r="E8" i="5"/>
  <c r="E7" i="5"/>
  <c r="E6" i="5"/>
  <c r="E5" i="5"/>
  <c r="E4" i="5"/>
  <c r="E3" i="5"/>
  <c r="E13" i="5"/>
  <c r="E2" i="5"/>
  <c r="D12" i="5"/>
  <c r="D11" i="5"/>
  <c r="D10" i="5"/>
  <c r="D9" i="5"/>
  <c r="D8" i="5"/>
  <c r="D7" i="5"/>
  <c r="D6" i="5"/>
  <c r="D5" i="5"/>
  <c r="D4" i="5"/>
  <c r="D3" i="5"/>
  <c r="D13" i="5"/>
  <c r="D2" i="5"/>
  <c r="C12" i="5"/>
  <c r="C11" i="5"/>
  <c r="C10" i="5"/>
  <c r="C9" i="5"/>
  <c r="C8" i="5"/>
  <c r="C7" i="5"/>
  <c r="C6" i="5"/>
  <c r="C5" i="5"/>
  <c r="C4" i="5"/>
  <c r="C2" i="5"/>
  <c r="C3" i="5"/>
  <c r="C13" i="5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8" i="5" l="1"/>
  <c r="F10" i="5"/>
  <c r="F7" i="5"/>
  <c r="F4" i="5"/>
  <c r="F2" i="5"/>
  <c r="I2" i="5" s="1"/>
  <c r="F11" i="5"/>
  <c r="F5" i="5"/>
  <c r="F12" i="5"/>
  <c r="F6" i="5"/>
  <c r="F9" i="5"/>
  <c r="F3" i="5"/>
  <c r="I3" i="5" s="1"/>
  <c r="F13" i="5"/>
  <c r="H13" i="5" s="1"/>
  <c r="H2" i="5" l="1"/>
  <c r="G2" i="5"/>
  <c r="G13" i="5"/>
  <c r="I13" i="5"/>
  <c r="H8" i="5"/>
  <c r="G8" i="5"/>
  <c r="I8" i="5"/>
  <c r="G4" i="5"/>
  <c r="H4" i="5"/>
  <c r="H7" i="5"/>
  <c r="G7" i="5"/>
  <c r="I7" i="5"/>
  <c r="I4" i="5"/>
  <c r="H9" i="5"/>
  <c r="I9" i="5"/>
  <c r="G9" i="5"/>
  <c r="H10" i="5"/>
  <c r="G10" i="5"/>
  <c r="H6" i="5"/>
  <c r="G6" i="5"/>
  <c r="I6" i="5"/>
  <c r="G12" i="5"/>
  <c r="H12" i="5"/>
  <c r="G5" i="5"/>
  <c r="I5" i="5"/>
  <c r="H5" i="5"/>
  <c r="I12" i="5"/>
  <c r="G11" i="5"/>
  <c r="H11" i="5"/>
  <c r="I10" i="5"/>
  <c r="I11" i="5"/>
  <c r="G3" i="5"/>
  <c r="H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<sst xmlns="http://schemas.openxmlformats.org/spreadsheetml/2006/main" count="7076" uniqueCount="2116">
  <si>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</si>
  <si>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</si>
  <si>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</si>
  <si>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</si>
  <si>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</si>
  <si>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</si>
  <si>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</si>
  <si>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</si>
  <si>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</si>
  <si>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</si>
  <si>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</si>
  <si>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</si>
  <si>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</si>
  <si>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</si>
  <si>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</si>
  <si>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</si>
  <si>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</si>
  <si>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</si>
  <si>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</si>
  <si>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</si>
  <si>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</si>
  <si>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</si>
  <si>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</si>
  <si>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</si>
  <si>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</si>
  <si>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</si>
  <si>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</si>
  <si>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</si>
  <si>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</si>
  <si>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</si>
  <si>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</si>
  <si>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</si>
  <si>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</si>
  <si>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</si>
  <si>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</si>
  <si>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</si>
  <si>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</si>
  <si>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</si>
  <si>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</si>
  <si>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</si>
  <si>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</si>
  <si>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</si>
  <si>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</si>
  <si>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</si>
  <si>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</si>
  <si>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</si>
  <si>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</si>
  <si>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</si>
  <si>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</si>
  <si>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</si>
  <si>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</si>
  <si>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</si>
  <si>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</si>
  <si>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</si>
  <si>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</si>
  <si>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</si>
  <si>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</si>
  <si>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</si>
  <si>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</si>
  <si>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</si>
  <si>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</si>
  <si>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</si>
  <si>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</si>
  <si>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</si>
  <si>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</si>
  <si>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</si>
  <si>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</si>
  <si>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</si>
  <si>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</si>
  <si>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</si>
  <si>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</si>
  <si>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</si>
  <si>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</si>
  <si>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</si>
  <si>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</si>
  <si>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</si>
  <si>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</si>
  <si>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</si>
  <si>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</si>
  <si>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</si>
  <si>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</si>
  <si>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</si>
  <si>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</si>
  <si>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</si>
  <si>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</si>
  <si>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</si>
  <si>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</si>
  <si>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</si>
  <si>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</si>
  <si>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</si>
  <si>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</si>
  <si>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</si>
  <si>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</si>
  <si>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</si>
  <si>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</si>
  <si>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</si>
  <si>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</si>
  <si>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</si>
  <si>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</si>
  <si>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</si>
  <si>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</si>
  <si>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</si>
  <si>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</si>
  <si>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</si>
  <si>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</si>
  <si>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</si>
  <si>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</si>
  <si>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</si>
  <si>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</si>
  <si>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</si>
  <si>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</si>
  <si>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</si>
  <si>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</si>
  <si>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</si>
  <si>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</si>
  <si>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</si>
  <si>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</si>
  <si>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</si>
  <si>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</si>
  <si>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</si>
  <si>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</si>
  <si>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</si>
  <si>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</si>
  <si>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</si>
  <si>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</si>
  <si>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</si>
  <si>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</si>
  <si>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</si>
  <si>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</si>
  <si>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</si>
  <si>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</si>
  <si>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</si>
  <si>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</si>
  <si>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</si>
  <si>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</si>
  <si>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</si>
  <si>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</si>
  <si>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</si>
  <si>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</si>
  <si>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</si>
  <si>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</si>
  <si>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</si>
  <si>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</si>
  <si>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</si>
  <si>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</si>
  <si>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</si>
  <si>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</si>
  <si>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</si>
  <si>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</si>
  <si>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</si>
  <si>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</si>
  <si>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</si>
  <si>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</si>
  <si>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</si>
  <si>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</si>
  <si>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</si>
  <si>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</si>
  <si>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</si>
  <si>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</si>
  <si>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</si>
  <si>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</si>
  <si>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</si>
  <si>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</si>
  <si>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</si>
  <si>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</si>
  <si>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</si>
  <si>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</si>
  <si>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</si>
  <si>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</si>
  <si>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</si>
  <si>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</si>
  <si>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</si>
  <si>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</si>
  <si>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</si>
  <si>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</si>
  <si>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</si>
  <si>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</si>
  <si>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</si>
  <si>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</si>
  <si>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</si>
  <si>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</si>
  <si>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</si>
  <si>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</si>
  <si>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</si>
  <si>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</si>
  <si>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</si>
  <si>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</si>
  <si>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</si>
  <si>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</si>
  <si>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</si>
  <si>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</si>
  <si>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</si>
  <si>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</si>
  <si>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</si>
  <si>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</si>
  <si>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</si>
  <si>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</si>
  <si>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</si>
  <si>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</si>
  <si>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</si>
  <si>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</si>
  <si>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</si>
  <si>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</si>
  <si>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</si>
  <si>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</si>
  <si>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</si>
  <si>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</si>
  <si>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</si>
  <si>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</si>
  <si>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</si>
  <si>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</si>
  <si>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</si>
  <si>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</si>
  <si>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</si>
  <si>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</si>
  <si>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</si>
  <si>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</si>
  <si>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</si>
  <si>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</si>
  <si>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</si>
  <si>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</si>
  <si>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</si>
  <si>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</si>
  <si>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</si>
  <si>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</si>
  <si>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</si>
  <si>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</si>
  <si>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</si>
  <si>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</si>
  <si>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</si>
  <si>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</si>
  <si>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</si>
  <si>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</si>
  <si>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</si>
  <si>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</si>
  <si>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</si>
  <si>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</si>
  <si>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</si>
  <si>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</si>
  <si>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</si>
  <si>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</si>
  <si>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</si>
  <si>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</si>
  <si>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</si>
  <si>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</si>
  <si>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</si>
  <si>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</si>
  <si>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</si>
  <si>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</si>
  <si>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</si>
  <si>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</si>
  <si>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</si>
  <si>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</si>
  <si>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</si>
  <si>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</si>
  <si>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</si>
  <si>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</si>
  <si>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</si>
  <si>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</si>
  <si>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</si>
  <si>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</si>
  <si>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</si>
  <si>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</si>
  <si>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</si>
  <si>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</si>
  <si>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</si>
  <si>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</si>
  <si>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</si>
  <si>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</si>
  <si>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</si>
  <si>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</si>
  <si>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</si>
  <si>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</si>
  <si>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</si>
  <si>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</si>
  <si>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</si>
  <si>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</si>
  <si>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</si>
  <si>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</si>
  <si>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</si>
  <si>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</si>
  <si>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</si>
  <si>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</si>
  <si>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</si>
  <si>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</si>
  <si>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</si>
  <si>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</si>
  <si>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</si>
  <si>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</si>
  <si>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</si>
  <si>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</si>
  <si>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</si>
  <si>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</si>
  <si>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</si>
  <si>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</si>
  <si>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</si>
  <si>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</si>
  <si>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</si>
  <si>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</si>
  <si>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</si>
  <si>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</si>
  <si>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</si>
  <si>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</si>
  <si>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</si>
  <si>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</si>
  <si>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</si>
  <si>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</si>
  <si>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</si>
  <si>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</si>
  <si>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</si>
  <si>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</si>
  <si>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</si>
  <si>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</si>
  <si>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</si>
  <si>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</si>
  <si>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</si>
  <si>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</si>
  <si>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</si>
  <si>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</si>
  <si>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</si>
  <si>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</si>
  <si>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</si>
  <si>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</si>
  <si>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</si>
  <si>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</si>
  <si>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</si>
  <si>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</si>
  <si>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</si>
  <si>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</si>
  <si>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</si>
  <si>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</si>
  <si>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</si>
  <si>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</si>
  <si>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</si>
  <si>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</si>
  <si>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</si>
  <si>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</si>
  <si>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</si>
  <si>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</si>
  <si>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</si>
  <si>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</si>
  <si>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</si>
  <si>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</si>
  <si>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</si>
  <si>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</si>
  <si>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</si>
  <si>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</si>
  <si>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</si>
  <si>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</si>
  <si>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</si>
  <si>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</si>
  <si>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</si>
  <si>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</si>
  <si>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</si>
  <si>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</si>
  <si>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</si>
  <si>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</si>
  <si>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</si>
  <si>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</si>
  <si>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</si>
  <si>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</si>
  <si>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</si>
  <si>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</si>
  <si>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</si>
  <si>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</si>
  <si>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</si>
  <si>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</si>
  <si>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</si>
  <si>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</si>
  <si>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</si>
  <si>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</si>
  <si>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</si>
  <si>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</si>
  <si>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</si>
  <si>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</si>
  <si>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</si>
  <si>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</si>
  <si>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</si>
  <si>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</si>
  <si>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</si>
  <si>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</si>
  <si>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</si>
  <si>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</si>
  <si>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</si>
  <si>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</si>
  <si>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</si>
  <si>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</si>
  <si>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</si>
  <si>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</si>
  <si>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</si>
  <si>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</si>
  <si>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</si>
  <si>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</si>
  <si>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</si>
  <si>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</si>
  <si>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</si>
  <si>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</si>
  <si>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</si>
  <si>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</si>
  <si>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</si>
  <si>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</si>
  <si>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</si>
  <si>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</si>
  <si>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</si>
  <si>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</si>
  <si>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</si>
  <si>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</si>
  <si>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</si>
  <si>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</si>
  <si>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</si>
  <si>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</si>
  <si>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</si>
  <si>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</si>
  <si>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</si>
  <si>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</si>
  <si>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</si>
  <si>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</si>
  <si>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</si>
  <si>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</si>
  <si>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</si>
  <si>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</si>
  <si>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</si>
  <si>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</si>
  <si>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</si>
  <si>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</si>
  <si>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</si>
  <si>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</si>
  <si>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</si>
  <si>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</si>
  <si>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</si>
  <si>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</si>
  <si>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</si>
  <si>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</si>
  <si>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</si>
  <si>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</si>
  <si>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</si>
  <si>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</si>
  <si>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</si>
  <si>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</si>
  <si>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</si>
  <si>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</si>
  <si>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</si>
  <si>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</si>
  <si>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</si>
  <si>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</si>
  <si>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</si>
  <si>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</si>
  <si>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</si>
  <si>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</si>
  <si>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</si>
  <si>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</si>
  <si>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</si>
  <si>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</si>
  <si>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</si>
  <si>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</si>
  <si>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</si>
  <si>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</si>
  <si>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</si>
  <si>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</si>
  <si>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</si>
  <si>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</si>
  <si>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</si>
  <si>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</si>
  <si>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</si>
  <si>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</si>
  <si>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</si>
  <si>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</si>
  <si>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</si>
  <si>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</si>
  <si>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</si>
  <si>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</si>
  <si>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</si>
  <si>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</si>
  <si>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</si>
  <si>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</si>
  <si>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</si>
  <si>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</si>
  <si>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</si>
  <si>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</si>
  <si>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</si>
  <si>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</si>
  <si>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</si>
  <si>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</si>
  <si>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</si>
  <si>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</si>
  <si>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</si>
  <si>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</si>
  <si>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</si>
  <si>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</si>
  <si>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</si>
  <si>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</si>
  <si>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</si>
  <si>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</si>
  <si>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</si>
  <si>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</si>
  <si>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</si>
  <si>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</si>
  <si>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</si>
  <si>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</si>
  <si>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</si>
  <si>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</si>
  <si>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</si>
  <si>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</si>
  <si>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</si>
  <si>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</si>
  <si>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</si>
  <si>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</si>
  <si>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</si>
  <si>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</si>
  <si>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</si>
  <si>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</si>
  <si>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</si>
  <si>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</si>
  <si>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</si>
  <si>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</si>
  <si>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</si>
  <si>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</si>
  <si>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</si>
  <si>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</si>
  <si>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</si>
  <si>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</si>
  <si>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</si>
  <si>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</si>
  <si>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</si>
  <si>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</si>
  <si>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</si>
  <si>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</si>
  <si>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</si>
  <si>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</si>
  <si>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</si>
  <si>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</si>
  <si>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</si>
  <si>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</si>
  <si>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</si>
  <si>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</si>
  <si>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</si>
  <si>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</si>
  <si>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</si>
  <si>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</si>
  <si>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</si>
  <si>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</si>
  <si>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</si>
  <si>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</si>
  <si>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</si>
  <si>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</si>
  <si>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</si>
  <si>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</si>
  <si>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</si>
  <si>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</si>
  <si>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</si>
  <si>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</si>
  <si>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</si>
  <si>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</si>
  <si>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</si>
  <si>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</si>
  <si>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</si>
  <si>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</si>
  <si>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</si>
  <si>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</si>
  <si>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</si>
  <si>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</si>
  <si>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</si>
  <si>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</si>
  <si>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</si>
  <si>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</si>
  <si>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</si>
  <si>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</si>
  <si>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</si>
  <si>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</si>
  <si>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</si>
  <si>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</si>
  <si>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</si>
  <si>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</si>
  <si>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</si>
  <si>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</si>
  <si>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</si>
  <si>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</si>
  <si>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</si>
  <si>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</si>
  <si>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</si>
  <si>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</si>
  <si>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</si>
  <si>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</si>
  <si>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</si>
  <si>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</si>
  <si>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</si>
  <si>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</si>
  <si>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</si>
  <si>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</si>
  <si>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</si>
  <si>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</si>
  <si>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</si>
  <si>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</si>
  <si>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</si>
  <si>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</si>
  <si>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</si>
  <si>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</si>
  <si>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</si>
  <si>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</si>
  <si>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</si>
  <si>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</si>
  <si>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</si>
  <si>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</si>
  <si>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</si>
  <si>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</si>
  <si>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</si>
  <si>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</si>
  <si>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</si>
  <si>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</si>
  <si>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</si>
  <si>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</si>
  <si>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</si>
  <si>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</si>
  <si>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</si>
  <si>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</si>
  <si>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</si>
  <si>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</si>
  <si>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</si>
  <si>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</si>
  <si>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</si>
  <si>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</si>
  <si>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</si>
  <si>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</si>
  <si>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</si>
  <si>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</si>
  <si>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</si>
  <si>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</si>
  <si>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</si>
  <si>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</si>
  <si>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</si>
  <si>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</si>
  <si>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</si>
  <si>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</si>
  <si>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</si>
  <si>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</si>
  <si>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</si>
  <si>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</si>
  <si>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</si>
  <si>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</si>
  <si>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</si>
  <si>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</si>
  <si>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</si>
  <si>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</si>
  <si>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</si>
  <si>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</si>
  <si>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</si>
  <si>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</si>
  <si>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</si>
  <si>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</si>
  <si>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</si>
  <si>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</si>
  <si>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</si>
  <si>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</si>
  <si>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</si>
  <si>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</si>
  <si>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</si>
  <si>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</si>
  <si>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</si>
  <si>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</si>
  <si>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</si>
  <si>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</si>
  <si>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</si>
  <si>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</si>
  <si>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</si>
  <si>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</si>
  <si>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</si>
  <si>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</si>
  <si>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</si>
  <si>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</si>
  <si>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</si>
  <si>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</si>
  <si>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</si>
  <si>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</si>
  <si>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</si>
  <si>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</si>
  <si>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</si>
  <si>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</si>
  <si>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</si>
  <si>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</si>
  <si>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</si>
  <si>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</si>
  <si>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</si>
  <si>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</si>
  <si>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</si>
  <si>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</si>
  <si>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</si>
  <si>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</si>
  <si>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</si>
  <si>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</si>
  <si>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</si>
  <si>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</si>
  <si>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</si>
  <si>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</si>
  <si>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</si>
  <si>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</si>
  <si>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</si>
  <si>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</si>
  <si>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</si>
  <si>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</si>
  <si>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</si>
  <si>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</si>
  <si>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</si>
  <si>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</si>
  <si>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</si>
  <si>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</si>
  <si>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</si>
  <si>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</si>
  <si>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</si>
  <si>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</si>
  <si>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</si>
  <si>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</si>
  <si>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</si>
  <si>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</si>
  <si>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</si>
  <si>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</si>
  <si>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</si>
  <si>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</si>
  <si>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</si>
  <si>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</si>
  <si>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</si>
  <si>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</si>
  <si>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</si>
  <si>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</si>
  <si>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</si>
  <si>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</si>
  <si>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</si>
  <si>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</si>
  <si>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</si>
  <si>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</si>
  <si>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</si>
  <si>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</si>
  <si>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</si>
  <si>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</si>
  <si>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</si>
  <si>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</si>
  <si>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</si>
  <si>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</si>
  <si>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</si>
  <si>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</si>
  <si>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</si>
  <si>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</si>
  <si>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</si>
  <si>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</si>
  <si>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</si>
  <si>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</si>
  <si>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</si>
  <si>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</si>
  <si>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</si>
  <si>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</si>
  <si>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</si>
  <si>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</si>
  <si>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</si>
  <si>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</si>
  <si>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</si>
  <si>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</si>
  <si>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</si>
  <si>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</si>
  <si>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</si>
  <si>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</si>
  <si>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</si>
  <si>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</si>
  <si>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</si>
  <si>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</si>
  <si>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</si>
  <si>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</si>
  <si>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</si>
  <si>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</si>
  <si>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</si>
  <si>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</si>
  <si>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</si>
  <si>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</si>
  <si>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</si>
  <si>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</si>
  <si>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</si>
  <si>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</si>
  <si>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</si>
  <si>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</si>
  <si>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</si>
  <si>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</si>
  <si>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</si>
  <si>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</si>
  <si>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</si>
  <si>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</si>
  <si>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</si>
  <si>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</si>
  <si>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</si>
  <si>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</si>
  <si>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</si>
  <si>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</si>
  <si>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</si>
  <si>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</si>
  <si>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</si>
  <si>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</si>
  <si>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</si>
  <si>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</si>
  <si>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</si>
  <si>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</si>
  <si>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</si>
  <si>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</si>
  <si>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</si>
  <si>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</si>
  <si>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</si>
  <si>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</si>
  <si>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</si>
  <si>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</si>
  <si>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</si>
  <si>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</si>
  <si>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</si>
  <si>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</si>
  <si>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</si>
  <si>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</si>
  <si>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</si>
  <si>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</si>
  <si>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</si>
  <si>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</si>
  <si>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</si>
  <si>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</si>
  <si>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</si>
  <si>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</si>
  <si>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</si>
  <si>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</si>
  <si>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</si>
  <si>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</si>
  <si>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</si>
  <si>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</si>
  <si>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</si>
  <si>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</si>
  <si>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</si>
  <si>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</si>
  <si>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</si>
  <si>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</si>
  <si>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</si>
  <si>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</si>
  <si>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</si>
  <si>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</si>
  <si>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</si>
  <si>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</si>
  <si>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</si>
  <si>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</si>
  <si>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</si>
  <si>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</si>
  <si>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</si>
  <si>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</si>
  <si>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</si>
  <si>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</si>
  <si>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</si>
  <si>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</si>
  <si>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</si>
  <si>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</si>
  <si>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</si>
  <si>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</si>
  <si>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</si>
  <si>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</si>
  <si>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</si>
  <si>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</si>
  <si>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</si>
  <si>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</si>
  <si>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</si>
  <si>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</si>
  <si>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</si>
  <si>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</si>
  <si>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</si>
  <si>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</si>
  <si>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</si>
  <si>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</si>
  <si>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</si>
  <si>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</si>
  <si>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</si>
  <si>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</si>
  <si>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</si>
  <si>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</si>
  <si>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</si>
  <si>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</si>
  <si>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</si>
  <si>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</si>
  <si>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</si>
  <si>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</si>
  <si>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</si>
  <si>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</si>
  <si>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</si>
  <si>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</si>
  <si>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</si>
  <si>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</si>
  <si>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</si>
  <si>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</si>
  <si>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</si>
  <si>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</si>
  <si>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</si>
  <si>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</si>
  <si>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</si>
  <si>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</si>
  <si>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</si>
  <si>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</si>
  <si>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</si>
  <si>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</si>
  <si>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</si>
  <si>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</si>
  <si>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</si>
  <si>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</si>
  <si>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</si>
  <si>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</si>
  <si>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</si>
  <si>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</si>
  <si>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</si>
  <si>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</si>
  <si>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</si>
  <si>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</si>
  <si>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</si>
  <si>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</si>
  <si>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</si>
  <si>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</si>
  <si>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</si>
  <si>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</si>
  <si>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</si>
  <si>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</si>
  <si>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</si>
  <si>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</si>
  <si>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</si>
  <si>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</si>
  <si>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</si>
  <si>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</si>
  <si>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</si>
  <si>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</si>
  <si>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</si>
  <si>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</si>
  <si>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</si>
  <si>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</si>
  <si>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</si>
  <si>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</si>
  <si>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</si>
  <si>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</si>
  <si>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</si>
  <si>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</si>
  <si>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</si>
  <si>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</si>
  <si>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</si>
  <si>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</si>
  <si>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</si>
  <si>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</si>
  <si>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</si>
  <si>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</si>
  <si>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</si>
  <si>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</si>
  <si>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</si>
  <si>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</si>
  <si>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</si>
  <si>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</si>
  <si>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</si>
  <si>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</si>
  <si>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</si>
  <si>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</si>
  <si>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</si>
  <si>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</si>
  <si>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</si>
  <si>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</si>
  <si>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</si>
  <si>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</si>
  <si>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</si>
  <si>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</si>
  <si>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</si>
  <si>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</si>
  <si>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</si>
  <si>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</si>
  <si>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</si>
  <si>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</si>
  <si>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</si>
  <si>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</si>
  <si>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</si>
  <si>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</si>
  <si>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</si>
  <si>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</si>
  <si>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</si>
  <si>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</si>
  <si>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</si>
  <si>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</si>
  <si>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</si>
  <si>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</si>
  <si>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</si>
  <si>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</si>
  <si>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</si>
  <si>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</si>
  <si>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</si>
  <si>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</si>
  <si>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</si>
  <si>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</si>
  <si>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</si>
  <si>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</si>
  <si>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</si>
  <si>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</si>
  <si>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</si>
  <si>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</si>
  <si>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</si>
  <si>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</si>
  <si>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</si>
  <si>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</si>
  <si>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</si>
  <si>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</si>
  <si>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</si>
  <si>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</si>
  <si>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</si>
  <si>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</si>
  <si>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</si>
  <si>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</si>
  <si>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</si>
  <si>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</si>
  <si>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</si>
  <si>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</si>
  <si>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</si>
  <si>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</si>
  <si>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</si>
  <si>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</si>
  <si>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</si>
  <si>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</si>
  <si>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</si>
  <si>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</si>
  <si>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</si>
  <si>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</si>
  <si>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</si>
  <si>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</si>
  <si>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</si>
  <si>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</si>
  <si>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</si>
  <si>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</si>
  <si>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</si>
  <si>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</si>
  <si>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</si>
  <si>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</si>
  <si>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</si>
  <si>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</si>
  <si>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</si>
  <si>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</si>
  <si>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</si>
  <si>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</si>
  <si>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</si>
  <si>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</si>
  <si>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</si>
  <si>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</si>
  <si>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</si>
  <si>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</si>
  <si>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</si>
  <si>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</si>
  <si>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</si>
  <si>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</si>
  <si>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</si>
  <si>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</si>
  <si>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</si>
  <si>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</si>
  <si>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</si>
  <si>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</si>
  <si>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</si>
  <si>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</si>
  <si>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</si>
  <si>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</si>
  <si>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</si>
  <si>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</si>
  <si>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</si>
  <si>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</si>
  <si>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</si>
  <si>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</si>
  <si>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</si>
  <si>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</si>
  <si>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</si>
  <si>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</si>
  <si>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</si>
  <si>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</si>
  <si>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</si>
  <si>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</si>
  <si>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</si>
  <si>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</si>
  <si>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</si>
  <si>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</si>
  <si>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</si>
  <si>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</si>
  <si>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</si>
  <si>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</si>
  <si>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</si>
  <si>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</si>
  <si>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</si>
  <si>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</si>
  <si>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</si>
  <si>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</si>
  <si>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</si>
  <si>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</si>
  <si>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</si>
  <si>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</si>
  <si>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</si>
  <si>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</si>
  <si>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</si>
  <si>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</si>
  <si>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</si>
  <si>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</si>
  <si>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</si>
  <si>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</si>
  <si>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</si>
  <si>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</si>
  <si>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</si>
  <si>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</si>
  <si>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</si>
  <si>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</si>
  <si>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</si>
  <si>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</si>
  <si>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</si>
  <si>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</si>
  <si>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</si>
  <si>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</si>
  <si>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</si>
  <si>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</si>
  <si>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</si>
  <si>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</si>
  <si>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</si>
  <si>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</si>
  <si>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</si>
  <si>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</si>
  <si>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</si>
  <si>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</si>
  <si>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</si>
  <si>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</si>
  <si>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</si>
  <si>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</si>
  <si>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</si>
  <si>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</si>
  <si>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</si>
  <si>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</si>
  <si>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</si>
  <si>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</si>
  <si>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</si>
  <si>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</si>
  <si>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</si>
  <si>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</si>
  <si>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</si>
  <si>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</si>
  <si>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</si>
  <si>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</si>
  <si>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</si>
  <si>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</si>
  <si>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</si>
  <si>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</si>
  <si>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</si>
  <si>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</si>
  <si>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</si>
  <si>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</si>
  <si>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</si>
  <si>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</si>
  <si>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</si>
  <si>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</si>
  <si>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</si>
  <si>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</si>
  <si>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</si>
  <si>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</si>
  <si>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</si>
  <si>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</si>
  <si>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</si>
  <si>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</si>
  <si>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</si>
  <si>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</si>
  <si>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</si>
  <si>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</si>
  <si>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</si>
  <si>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</si>
  <si>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</si>
  <si>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</si>
  <si>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</si>
  <si>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</si>
  <si>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</si>
  <si>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</si>
  <si>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</si>
  <si>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</si>
  <si>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</si>
  <si>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</si>
  <si>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</si>
  <si>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</si>
  <si>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</si>
  <si>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</si>
  <si>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</si>
  <si>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</si>
  <si>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</si>
  <si>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</si>
  <si>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</si>
  <si>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</si>
  <si>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</si>
  <si>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</si>
  <si>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</si>
  <si>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</si>
  <si>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</si>
  <si>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</si>
  <si>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</si>
  <si>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</si>
  <si>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</si>
  <si>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</si>
  <si>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</si>
  <si>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</si>
  <si>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</si>
  <si>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</si>
  <si>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</si>
  <si>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</si>
  <si>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</si>
  <si>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</si>
  <si>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</si>
  <si>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</si>
  <si>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</si>
  <si>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</si>
  <si>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</si>
  <si>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</si>
  <si>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</si>
  <si>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</si>
  <si>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</si>
  <si>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</si>
  <si>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</si>
  <si>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</si>
  <si>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</si>
  <si>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</si>
  <si>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</si>
  <si>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</si>
  <si>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</si>
  <si>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</si>
  <si>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</si>
  <si>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</si>
  <si>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</si>
  <si>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</si>
  <si>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</si>
  <si>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</si>
  <si>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</si>
  <si>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</si>
  <si>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</si>
  <si>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</si>
  <si>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</si>
  <si>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</si>
  <si>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</si>
  <si>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</si>
  <si>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</si>
  <si>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</si>
  <si>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</si>
  <si>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</si>
  <si>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</si>
  <si>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</si>
  <si>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</si>
  <si>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</si>
  <si>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</si>
  <si>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</si>
  <si>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</si>
  <si>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</si>
  <si>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</si>
  <si>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</si>
  <si>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</si>
  <si>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</si>
  <si>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</si>
  <si>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</si>
  <si>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</si>
  <si>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</si>
  <si>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</si>
  <si>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</si>
  <si>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</si>
  <si>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</si>
  <si>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</si>
  <si>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</si>
  <si>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</si>
  <si>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</si>
  <si>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</si>
  <si>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</si>
  <si>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</si>
  <si>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</si>
  <si>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</si>
  <si>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</si>
  <si>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</si>
  <si>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</si>
  <si>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</si>
  <si>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</si>
  <si>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</si>
  <si>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</si>
  <si>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</si>
  <si>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</si>
  <si>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</si>
  <si>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</si>
  <si>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</si>
  <si>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</si>
  <si>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</si>
  <si>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</si>
  <si>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</si>
  <si>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</si>
  <si>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</si>
  <si>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</si>
  <si>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</si>
  <si>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</si>
  <si>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</si>
  <si>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</si>
  <si>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</si>
  <si>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</si>
  <si>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</si>
  <si>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</si>
  <si>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</si>
  <si>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</si>
  <si>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</si>
  <si>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</si>
  <si>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</si>
  <si>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</si>
  <si>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</si>
  <si>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</si>
  <si>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</si>
  <si>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</si>
  <si>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</si>
  <si>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</si>
  <si>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</si>
  <si>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</si>
  <si>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</si>
  <si>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</si>
  <si>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</si>
  <si>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</si>
  <si>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</si>
  <si>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</si>
  <si>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</si>
  <si>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</si>
  <si>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</si>
  <si>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</si>
  <si>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</si>
  <si>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</si>
  <si>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</si>
  <si>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</si>
  <si>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</si>
  <si>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</si>
  <si>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</si>
  <si>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</si>
  <si>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</si>
  <si>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</si>
  <si>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</si>
  <si>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</si>
  <si>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</si>
  <si>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</si>
  <si>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</si>
  <si>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</si>
  <si>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</si>
  <si>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</si>
  <si>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</si>
  <si>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</si>
  <si>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</si>
  <si>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</si>
  <si>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</si>
  <si>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</si>
  <si>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</si>
  <si>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</si>
  <si>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</si>
  <si>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</si>
  <si>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</si>
  <si>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</si>
  <si>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</si>
  <si>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</si>
  <si>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</si>
  <si>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</si>
  <si>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</si>
  <si>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</si>
  <si>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</si>
  <si>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</si>
  <si>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</si>
  <si>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</si>
  <si>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</si>
  <si>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</si>
  <si>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</si>
  <si>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</si>
  <si>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</si>
  <si>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</si>
  <si>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</si>
  <si>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</si>
  <si>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</si>
  <si>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</si>
  <si>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</si>
  <si>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</si>
  <si>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</si>
  <si>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</si>
  <si>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</si>
  <si>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</si>
  <si>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</si>
  <si>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</si>
  <si>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</si>
  <si>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</si>
  <si>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</si>
  <si>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</si>
  <si>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</si>
  <si>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</si>
  <si>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</si>
  <si>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</si>
  <si>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</si>
  <si>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</si>
  <si>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</si>
  <si>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</si>
  <si>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</si>
  <si>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</si>
  <si>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</si>
  <si>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</si>
  <si>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</si>
  <si>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</si>
  <si>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</si>
  <si>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</si>
  <si>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</si>
  <si>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</si>
  <si>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</si>
  <si>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</si>
  <si>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</si>
  <si>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</si>
  <si>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</si>
  <si>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</si>
  <si>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</si>
  <si>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</si>
  <si>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</si>
  <si>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</si>
  <si>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</si>
  <si>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</si>
  <si>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</si>
  <si>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</si>
  <si>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</si>
  <si>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</si>
  <si>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</si>
  <si>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</si>
  <si>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</si>
  <si>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</si>
  <si>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</si>
  <si>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</si>
  <si>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</si>
  <si>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</si>
  <si>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</si>
  <si>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</si>
  <si>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</si>
  <si>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</si>
  <si>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</si>
  <si>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</si>
  <si>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</si>
  <si>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</si>
  <si>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</si>
  <si>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</si>
  <si>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</si>
  <si>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</si>
  <si>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</si>
  <si>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</si>
  <si>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</si>
  <si>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</si>
  <si>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</si>
  <si>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</si>
  <si>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</si>
  <si>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</si>
  <si>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</si>
  <si>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</si>
  <si>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</si>
  <si>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</si>
  <si>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</si>
  <si>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</si>
  <si>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</si>
  <si>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</si>
  <si>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</si>
  <si>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</si>
  <si>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</si>
  <si>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</si>
  <si>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</si>
  <si>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</si>
  <si>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</si>
  <si>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</si>
  <si>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</si>
  <si>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</si>
  <si>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</si>
  <si>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</si>
  <si>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</si>
  <si>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</si>
  <si>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</si>
  <si>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</si>
  <si>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</si>
  <si>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</si>
  <si>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</si>
  <si>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</si>
  <si>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</si>
  <si>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</si>
  <si>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</si>
  <si>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</si>
  <si>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</si>
  <si>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</si>
  <si>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</si>
  <si>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</si>
  <si>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</si>
  <si>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</si>
  <si>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</si>
  <si>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</si>
  <si>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</si>
  <si>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</si>
  <si>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</si>
  <si>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</si>
  <si>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</si>
  <si>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</si>
  <si>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</si>
  <si>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</si>
  <si>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</si>
  <si>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</si>
  <si>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</si>
  <si>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</si>
  <si>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</si>
  <si>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</si>
  <si>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</si>
  <si>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</si>
  <si>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</si>
  <si>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</si>
  <si>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</si>
  <si>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</si>
  <si>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</si>
  <si>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</si>
  <si>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</si>
  <si>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</si>
  <si>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</si>
  <si>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</si>
  <si>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</si>
  <si>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</si>
  <si>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</si>
  <si>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</si>
  <si>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</si>
  <si>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</si>
  <si>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</si>
  <si>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</si>
  <si>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</si>
  <si>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</si>
  <si>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</si>
  <si>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</si>
  <si>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</si>
  <si>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</si>
  <si>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</si>
  <si>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</si>
  <si>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</si>
  <si>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</si>
  <si>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</si>
  <si>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</si>
  <si>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</si>
  <si>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</si>
  <si>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</si>
  <si>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</si>
  <si>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</si>
  <si>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</si>
  <si>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</si>
  <si>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</si>
  <si>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</si>
  <si>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</si>
  <si>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</si>
  <si>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</si>
  <si>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</si>
  <si>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</si>
  <si>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</si>
  <si>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</si>
  <si>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</si>
  <si>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</si>
  <si>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</si>
  <si>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</si>
  <si>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</si>
  <si>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</si>
  <si>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</si>
  <si>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</si>
  <si>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</si>
  <si>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</si>
  <si>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</si>
  <si>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</si>
  <si>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</si>
  <si>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</si>
  <si>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</si>
  <si>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</si>
  <si>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</si>
  <si>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</si>
  <si>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</si>
  <si>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</si>
  <si>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</si>
  <si>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</si>
  <si>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</si>
  <si>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</si>
  <si>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</si>
  <si>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</si>
  <si>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</si>
  <si>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</si>
  <si>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</si>
  <si>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</si>
  <si>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</si>
  <si>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</si>
  <si>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</si>
  <si>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</si>
  <si>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</si>
  <si>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</si>
  <si>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</si>
  <si>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</si>
  <si>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</si>
  <si>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</si>
  <si>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</si>
  <si>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</si>
  <si>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</si>
  <si>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</si>
  <si>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</si>
  <si>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</si>
  <si>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</si>
  <si>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</si>
  <si>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</si>
  <si>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</si>
  <si>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</si>
  <si>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</si>
  <si>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</si>
  <si>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</si>
  <si>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</si>
  <si>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</si>
  <si>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</si>
  <si>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</si>
  <si>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</si>
  <si>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</si>
  <si>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</si>
  <si>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</si>
  <si>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</si>
  <si>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</si>
  <si>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</si>
  <si>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</si>
  <si>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</si>
  <si>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</si>
  <si>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</si>
  <si>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</si>
  <si>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</si>
  <si>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</si>
  <si>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</si>
  <si>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</si>
  <si>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</si>
  <si>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</si>
  <si>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</si>
  <si>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</si>
  <si>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</si>
  <si>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</si>
  <si>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</si>
  <si>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</si>
  <si>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</si>
  <si>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</si>
  <si>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</si>
  <si>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</si>
  <si>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</si>
  <si>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</si>
  <si>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</si>
  <si>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</si>
  <si>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</si>
  <si>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</si>
  <si>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</si>
  <si>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</si>
  <si>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</si>
  <si>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</si>
  <si>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</si>
  <si>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</si>
  <si>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</si>
  <si>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</si>
  <si>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</si>
  <si>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</si>
  <si>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</si>
  <si>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</si>
  <si>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</si>
  <si>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</si>
  <si>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</si>
  <si>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</si>
  <si>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</si>
  <si>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</si>
  <si>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</si>
  <si>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</si>
  <si>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</si>
  <si>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</si>
  <si>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</si>
  <si>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</si>
  <si>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</si>
  <si>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</si>
  <si>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</si>
  <si>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</si>
  <si>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</si>
  <si>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</si>
  <si>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</si>
  <si>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</si>
  <si>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</si>
  <si>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</si>
  <si>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</si>
  <si>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</si>
  <si>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</si>
  <si>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</si>
  <si>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</si>
  <si>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</si>
  <si>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</si>
  <si>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</si>
  <si>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</si>
  <si>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</si>
  <si>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</si>
  <si>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</si>
  <si>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</si>
  <si>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</si>
  <si>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</si>
  <si>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</si>
  <si>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</si>
  <si>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</si>
  <si>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</si>
  <si>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</si>
  <si>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</si>
  <si>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</si>
  <si>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</si>
  <si>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</si>
  <si>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</si>
  <si>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</si>
  <si>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</si>
  <si>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</si>
  <si>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</si>
  <si>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</si>
  <si>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</si>
  <si>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</si>
  <si>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</si>
  <si>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</si>
  <si>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</si>
  <si>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</si>
  <si>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</si>
  <si>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</si>
  <si>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</si>
  <si>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</si>
  <si>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</si>
  <si>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</si>
  <si>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</si>
  <si>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</si>
  <si>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</si>
  <si>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</si>
  <si>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</si>
  <si>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</si>
  <si>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</si>
  <si>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</si>
  <si>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</si>
  <si>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</si>
  <si>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</si>
  <si>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</si>
  <si>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</si>
  <si>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</si>
  <si>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</si>
  <si>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</si>
  <si>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</si>
  <si>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</si>
  <si>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</si>
  <si>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</si>
  <si>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</si>
  <si>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</si>
  <si>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</si>
  <si>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</si>
  <si>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</si>
  <si>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</si>
  <si>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</si>
  <si>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</si>
  <si>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</si>
  <si>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</si>
  <si>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</si>
  <si>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</si>
  <si>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</si>
  <si>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</si>
  <si>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</si>
  <si>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</si>
  <si>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</si>
  <si>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</si>
  <si>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</si>
  <si>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</si>
  <si>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</si>
  <si>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</si>
  <si>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</si>
  <si>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</si>
  <si>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</si>
  <si>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</si>
  <si>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</si>
  <si>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</si>
  <si>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</si>
  <si>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</si>
  <si>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</si>
  <si>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</si>
  <si>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</si>
  <si>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</si>
  <si>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</si>
  <si>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</si>
  <si>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</si>
  <si>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</si>
  <si>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</si>
  <si>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</si>
  <si>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</si>
  <si>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</si>
  <si>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</si>
  <si>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</si>
  <si>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</si>
  <si>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</si>
  <si>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</si>
  <si>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</si>
  <si>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</si>
  <si>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</si>
  <si>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</si>
  <si>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</si>
  <si>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</si>
  <si>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</si>
  <si>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</si>
  <si>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</si>
  <si>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</si>
  <si>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</si>
  <si>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</si>
  <si>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</si>
  <si>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</si>
  <si>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</si>
  <si>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</si>
  <si>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</si>
  <si>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</si>
  <si>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</si>
  <si>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</si>
  <si>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</si>
  <si>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</si>
  <si>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</si>
  <si>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</si>
  <si>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</si>
  <si>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</si>
  <si>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</si>
  <si>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</si>
  <si>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</si>
  <si>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</si>
  <si>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</si>
  <si>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</si>
  <si>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</si>
  <si>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</si>
  <si>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</si>
  <si>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</si>
  <si>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</si>
  <si>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</si>
  <si>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</si>
  <si>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</si>
  <si>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</si>
  <si>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</si>
  <si>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</si>
  <si>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</si>
  <si>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</si>
  <si>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</si>
  <si>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</si>
  <si>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</si>
  <si>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</si>
  <si>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</si>
  <si>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</si>
  <si>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</si>
  <si>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</si>
  <si>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</si>
  <si>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</si>
  <si>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</si>
  <si>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</si>
  <si>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</si>
  <si>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</si>
  <si>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</si>
  <si>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</si>
  <si>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</si>
  <si>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</si>
  <si>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</si>
  <si>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</si>
  <si>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</si>
  <si>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</si>
  <si>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</si>
  <si>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</si>
  <si>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</si>
  <si>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</si>
  <si>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</si>
  <si>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</si>
  <si>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</si>
  <si>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</si>
  <si>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</si>
  <si>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</si>
  <si>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</si>
  <si>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</si>
  <si>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</si>
  <si>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</si>
  <si>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</si>
  <si>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</si>
  <si>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</si>
  <si>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</si>
  <si>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</si>
  <si>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</si>
  <si>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</si>
  <si>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</si>
  <si>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</si>
  <si>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</si>
  <si>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</si>
  <si>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</si>
  <si>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</si>
  <si>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</si>
  <si>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</si>
  <si>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</si>
  <si>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</si>
  <si>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</si>
  <si>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</si>
  <si>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</si>
  <si>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</si>
  <si>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</si>
  <si>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</si>
  <si>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</si>
  <si>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</si>
  <si>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</si>
  <si>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</si>
  <si>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</si>
  <si>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</si>
  <si>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</si>
  <si>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</si>
  <si>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</si>
  <si>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</si>
  <si>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</si>
  <si>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</si>
  <si>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</si>
  <si>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</si>
  <si>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</si>
  <si>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</si>
  <si>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</si>
  <si>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</si>
  <si>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</si>
  <si>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</si>
  <si>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</si>
  <si>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</si>
  <si>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</si>
  <si>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</si>
  <si>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</si>
  <si>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</si>
  <si>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</si>
  <si>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</si>
  <si>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</si>
  <si>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</si>
  <si>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</si>
  <si>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</si>
  <si>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</si>
  <si>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</si>
  <si>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</si>
  <si>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</si>
  <si>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</si>
  <si>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</si>
  <si>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</si>
  <si>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</si>
  <si>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</si>
  <si>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</si>
  <si>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</si>
  <si>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</si>
  <si>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</si>
  <si>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</si>
  <si>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</si>
  <si>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</si>
  <si>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</si>
  <si>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</si>
  <si>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</si>
  <si>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</si>
  <si>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</si>
  <si>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</si>
  <si>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</si>
  <si>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</si>
  <si>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</si>
  <si>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</si>
  <si>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</si>
  <si>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</si>
  <si>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</si>
  <si>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</si>
  <si>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</si>
  <si>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</si>
  <si>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</si>
  <si>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</si>
  <si>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</si>
  <si>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</si>
  <si>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</si>
  <si>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</si>
  <si>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</si>
  <si>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</si>
  <si>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</si>
  <si>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</si>
  <si>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</si>
  <si>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</si>
  <si>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</si>
  <si>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</si>
  <si>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</si>
  <si>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</si>
  <si>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</si>
  <si>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</si>
  <si>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</si>
  <si>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</si>
  <si>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</si>
  <si>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</si>
  <si>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</si>
  <si>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</si>
  <si>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</si>
  <si>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</si>
  <si>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</si>
  <si>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</si>
  <si>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</si>
  <si>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</si>
  <si>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</si>
  <si>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</si>
  <si>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</si>
  <si>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</si>
  <si>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</si>
  <si>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</si>
  <si>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</si>
  <si>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</si>
  <si>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</si>
  <si>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</si>
  <si>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</si>
  <si>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</si>
  <si>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</si>
  <si>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</si>
  <si>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</si>
  <si>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</si>
  <si>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</si>
  <si>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</si>
  <si>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</si>
  <si>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</si>
  <si>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</si>
  <si>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</si>
  <si>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</si>
  <si>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</si>
  <si>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</si>
  <si>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</si>
  <si>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</si>
  <si>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</si>
  <si>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</si>
  <si>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</si>
  <si>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</si>
  <si>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</si>
  <si>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</si>
  <si>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</si>
  <si>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</si>
  <si>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</si>
  <si>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</si>
  <si>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</si>
  <si>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</si>
  <si>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</si>
  <si>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</si>
  <si>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</si>
  <si>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</si>
  <si>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</si>
  <si>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</si>
  <si>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</si>
  <si>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</si>
  <si>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</si>
  <si>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</si>
  <si>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</si>
  <si>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</si>
  <si>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</si>
  <si>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</si>
  <si>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</si>
  <si>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</si>
  <si>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</si>
  <si>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</si>
  <si>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Outcome</t>
  </si>
  <si>
    <t>Avergae Donation</t>
  </si>
  <si>
    <t>sub-category</t>
  </si>
  <si>
    <t xml:space="preserve">Parent category 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</si>
  <si>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</si>
  <si>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</si>
  <si>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</si>
  <si>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</si>
  <si>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</si>
  <si>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</si>
  <si>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</si>
  <si>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</si>
  <si>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</si>
  <si>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</si>
  <si>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</si>
  <si>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</si>
  <si>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</si>
  <si>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backers_count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</si>
  <si>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</si>
  <si>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</si>
  <si>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</si>
  <si>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</si>
  <si>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</si>
  <si>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</si>
  <si>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</si>
  <si>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</si>
  <si>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</si>
  <si>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</si>
  <si>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</si>
  <si>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</si>
  <si>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</si>
  <si>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</si>
  <si>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</si>
  <si>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</si>
  <si>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</si>
  <si>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</si>
  <si>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</si>
  <si>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</si>
  <si>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</si>
  <si>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</si>
  <si>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</si>
  <si>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</si>
  <si>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</si>
  <si>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</si>
  <si>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</si>
  <si>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</si>
  <si>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</si>
  <si>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</si>
  <si>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</si>
  <si>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</si>
  <si>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</si>
  <si>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</si>
  <si>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</si>
  <si>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</si>
  <si>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</si>
  <si>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</si>
  <si>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</si>
  <si>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</si>
  <si>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</si>
  <si>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</si>
  <si>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</si>
  <si>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</si>
  <si>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</si>
  <si>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</si>
  <si>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</si>
  <si>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</si>
  <si>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</si>
  <si>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</si>
  <si>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</si>
  <si>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</si>
  <si>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</si>
  <si>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</si>
  <si>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</si>
  <si>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</si>
  <si>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</si>
  <si>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</si>
  <si>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</si>
  <si>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</si>
  <si>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Backers_count</t>
  </si>
  <si>
    <t>The mean number of backers</t>
  </si>
  <si>
    <t>The median number of backers</t>
  </si>
  <si>
    <t>The minimum number of backers</t>
  </si>
  <si>
    <t>The maximum number of backers</t>
  </si>
  <si>
    <t>Successful</t>
  </si>
  <si>
    <t>Unsucessful</t>
  </si>
  <si>
    <t>The variance of the number of backers</t>
  </si>
  <si>
    <t>The 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</si>
</sst>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right"/>
    </xf>
    <xf numFmtId="9" fontId="0" fillId="0" borderId="0" xfId="42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fill>
        <patternFill>
          <bgColor rgb="FFFF9999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99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540406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</a:t>
            </a:r>
            <a:r>
              <a:rPr lang="en-CA" b="1" baseline="0"/>
              <a:t> of Campaigns per Category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7-44AD-90E8-8B09A93AA3F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7-44AD-90E8-8B09A93AA3F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7-44AD-90E8-8B09A93AA3F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77-44AD-90E8-8B09A93AA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5180655"/>
        <c:axId val="1455194799"/>
      </c:barChart>
      <c:catAx>
        <c:axId val="145518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94799"/>
        <c:crosses val="autoZero"/>
        <c:auto val="1"/>
        <c:lblAlgn val="ctr"/>
        <c:lblOffset val="100"/>
        <c:noMultiLvlLbl val="0"/>
      </c:catAx>
      <c:valAx>
        <c:axId val="145519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 of Campaigns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1-4281-9126-C8DA9E3A50A0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1-4281-9126-C8DA9E3A50A0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61-4281-9126-C8DA9E3A50A0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61-4281-9126-C8DA9E3A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2541807"/>
        <c:axId val="1552539727"/>
      </c:barChart>
      <c:catAx>
        <c:axId val="155254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39727"/>
        <c:crosses val="autoZero"/>
        <c:auto val="1"/>
        <c:lblAlgn val="ctr"/>
        <c:lblOffset val="100"/>
        <c:noMultiLvlLbl val="0"/>
      </c:catAx>
      <c:valAx>
        <c:axId val="155253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54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3!PivotTable2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Count of Campaign</a:t>
            </a:r>
            <a:r>
              <a:rPr lang="en-CA" b="1" baseline="0"/>
              <a:t> Outcomes per Year</a:t>
            </a:r>
            <a:endParaRPr lang="en-CA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1-479A-BC33-323AB2C6AC5E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41-479A-BC33-323AB2C6AC5E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41-479A-BC33-323AB2C6A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981552"/>
        <c:axId val="548984048"/>
      </c:lineChart>
      <c:catAx>
        <c:axId val="54898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84048"/>
        <c:crosses val="autoZero"/>
        <c:auto val="1"/>
        <c:lblAlgn val="ctr"/>
        <c:lblOffset val="100"/>
        <c:noMultiLvlLbl val="0"/>
      </c:catAx>
      <c:valAx>
        <c:axId val="5489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8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Bonus!$G$1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7-4282-8035-3AFF6585136A}"/>
            </c:ext>
          </c:extLst>
        </c:ser>
        <c:ser>
          <c:idx val="1"/>
          <c:order val="1"/>
          <c:tx>
            <c:strRef>
              <c:f>Bonus!$H$1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7-4282-8035-3AFF6585136A}"/>
            </c:ext>
          </c:extLst>
        </c:ser>
        <c:ser>
          <c:idx val="2"/>
          <c:order val="2"/>
          <c:tx>
            <c:strRef>
              <c:f>Bonus!$I$1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7-4282-8035-3AFF65851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501152"/>
        <c:axId val="1711499072"/>
      </c:lineChart>
      <c:catAx>
        <c:axId val="17115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99072"/>
        <c:crosses val="autoZero"/>
        <c:auto val="1"/>
        <c:lblAlgn val="ctr"/>
        <c:lblOffset val="100"/>
        <c:noMultiLvlLbl val="0"/>
      </c:catAx>
      <c:valAx>
        <c:axId val="17114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5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195262</xdr:colOff>
      <xdr:row>1</xdr:row>
      <xdr:rowOff>57150</xdr:rowOff>
    </xdr:from>
    <xdr:to>
      <xdr:col>14</xdr:col>
      <xdr:colOff>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E5708-6692-0B40-ED19-E3A3CE965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319086</xdr:colOff>
      <xdr:row>3</xdr:row>
      <xdr:rowOff>9525</xdr:rowOff>
    </xdr:from>
    <xdr:to>
      <xdr:col>17</xdr:col>
      <xdr:colOff>676275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428199-66AA-DABA-4C6C-B6E0B4A91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2</xdr:row>
      <xdr:rowOff>0</xdr:rowOff>
    </xdr:from>
    <xdr:to>
      <xdr:col>9</xdr:col>
      <xdr:colOff>1352550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7CD98-3B82-4732-5354-C880BBFB4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13</xdr:row>
      <xdr:rowOff>190499</xdr:rowOff>
    </xdr:from>
    <xdr:to>
      <xdr:col>8</xdr:col>
      <xdr:colOff>552449</xdr:colOff>
      <xdr:row>36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4D8021-3FF5-9B2D-7F17-5D2038418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YESI SUNDAY" refreshedDate="44863.878737268518" createdVersion="8" refreshedVersion="8" minRefreshableVersion="3" recordCount="1000" xr:uid="{DA42C00F-64E6-44F3-8B70-60A99A4C2D48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a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3" base="13">
        <rangePr groupBy="months" startDate="2010-01-09T00:00:00" endDate="2020-01-28T00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8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1"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  <cacheField name="Quarters2" numFmtId="0" databaseField="0">
      <fieldGroup base="13">
        <rangePr groupBy="quarters" startDate="2010-01-09T00:00:00" endDate="2020-01-28T00:00:00"/>
        <groupItems count="6">
          <s v="&lt;2010-01-09"/>
          <s v="Qtr1"/>
          <s v="Qtr2"/>
          <s v="Qtr3"/>
          <s v="Qtr4"/>
          <s v="&gt;2020-01-28"/>
        </groupItems>
      </fieldGroup>
    </cacheField>
    <cacheField name="Years2" numFmtId="0" databaseField="0">
      <fieldGroup base="13">
        <rangePr groupBy="years" startDate="2010-01-09T00:00:00" endDate="2020-01-28T00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A1773-CF8C-4A89-9F98-9F7B174B825F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backers_count" fld="7" subtotal="count" baseField="16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7AFFE-16BF-40B1-A5C5-8DAB0F9AFAEA}" name="PivotTable1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backers_count" fld="7" subtotal="count" baseField="16" baseItem="0"/>
  </dataFields>
  <chartFormats count="1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BA684-B177-4761-8151-75154DFFA510}" name="PivotTable2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pane xSplit="7" ySplit="16" topLeftCell="H932" activePane="bottomRight" state="frozen"/>
      <selection pane="topRight" activeCell="H1" sqref="H1"/>
      <selection pane="bottomLeft" activeCell="A17" sqref="A17"/>
      <selection pane="bottomRight" activeCell="B978" sqref="B978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8.375" style="3" customWidth="1"/>
    <col min="6" max="6" width="12.375" customWidth="1"/>
    <col min="8" max="8" width="13" bestFit="1" customWidth="1"/>
    <col min="9" max="9" width="15" customWidth="1"/>
    <col min="12" max="12" width="11.125" bestFit="1" customWidth="1"/>
    <col min="13" max="13" width="11.125" customWidth="1"/>
    <col min="14" max="14" width="26.375" bestFit="1" customWidth="1"/>
    <col min="15" max="15" width="25" bestFit="1" customWidth="1"/>
    <col min="18" max="18" width="28" bestFit="1" customWidth="1"/>
    <col min="19" max="19" width="17" customWidth="1"/>
    <col min="20" max="20" width="12.25" customWidth="1"/>
  </cols>
  <sheetData>
    <row r="1" spans="1:20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2029</v>
      </c>
      <c r="H1" s="1" t="s">
        <v>4</v>
      </c>
      <c r="I1" s="1" t="s">
        <v>2030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2071</v>
      </c>
      <c r="O1" s="1" t="s">
        <v>2072</v>
      </c>
      <c r="P1" s="1" t="s">
        <v>9</v>
      </c>
      <c r="Q1" s="1" t="s">
        <v>10</v>
      </c>
      <c r="R1" s="1" t="s">
        <v>2027</v>
      </c>
      <c r="S1" s="1" t="s">
        <v>2032</v>
      </c>
      <c r="T1" s="1" t="s">
        <v>2031</v>
      </c>
    </row>
    <row r="2" spans="1:20" hidden="1" x14ac:dyDescent="0.25">
      <c r="A2">
        <v>0</v>
      </c>
      <c r="B2" s="4" t="s">
        <v>11</v>
      </c>
      <c r="C2" s="3" t="s">
        <v>12</v>
      </c>
      <c r="D2">
        <v>100</v>
      </c>
      <c r="E2">
        <v>0</v>
      </c>
      <c r="F2" s="5">
        <f>IFERROR(E2/D2,0)</f>
        <v>0</v>
      </c>
      <c r="G2" t="s">
        <v>13</v>
      </c>
      <c r="H2">
        <v>0</v>
      </c>
      <c r="I2">
        <f>ROUND(IFERROR(E2/H2,0),2)</f>
        <v>0</v>
      </c>
      <c r="J2" t="s">
        <v>14</v>
      </c>
      <c r="K2" t="s">
        <v>15</v>
      </c>
      <c r="L2">
        <v>1448690400</v>
      </c>
      <c r="M2">
        <v>1450159200</v>
      </c>
      <c r="N2" s="9">
        <f>DATE(YEAR((((L2/60)/60)/24)+DATE(1970,1,1)),MONTH((((L2/60)/60)/24)+DATE(1970,1,1)),DAY((((L2/60)/60)/24)+DATE(1970,1,1)))</f>
        <v>42336</v>
      </c>
      <c r="O2" s="9">
        <f>(((M2/60)/60)/24)+DATE(1970,1,1)</f>
        <v>42353.25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s="4" t="s">
        <v>17</v>
      </c>
      <c r="C3" s="3" t="s">
        <v>18</v>
      </c>
      <c r="D3">
        <v>1400</v>
      </c>
      <c r="E3">
        <v>14560</v>
      </c>
      <c r="F3" s="5">
        <f t="shared" ref="F3:F66" si="0">IFERROR(E3/D3,0)</f>
        <v>10.4</v>
      </c>
      <c r="G3" t="s">
        <v>19</v>
      </c>
      <c r="H3">
        <v>158</v>
      </c>
      <c r="I3">
        <f t="shared" ref="I3:I66" si="1">ROUND(IFERROR(E3/H3,0),2)</f>
        <v>92.15</v>
      </c>
      <c r="J3" t="s">
        <v>20</v>
      </c>
      <c r="K3" t="s">
        <v>21</v>
      </c>
      <c r="L3">
        <v>1408424400</v>
      </c>
      <c r="M3">
        <v>1408597200</v>
      </c>
      <c r="N3" s="9">
        <f t="shared" ref="N3:N66" si="2">DATE(YEAR((((L3/60)/60)/24)+DATE(1970,1,1)),MONTH((((L3/60)/60)/24)+DATE(1970,1,1)),DAY((((L3/60)/60)/24)+DATE(1970,1,1)))</f>
        <v>41870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x14ac:dyDescent="0.25">
      <c r="A4">
        <v>2</v>
      </c>
      <c r="B4" s="4" t="s">
        <v>23</v>
      </c>
      <c r="C4" s="3" t="s">
        <v>24</v>
      </c>
      <c r="D4">
        <v>108400</v>
      </c>
      <c r="E4">
        <v>142523</v>
      </c>
      <c r="F4" s="5">
        <f t="shared" si="0"/>
        <v>1.3147878228782288</v>
      </c>
      <c r="G4" t="s">
        <v>19</v>
      </c>
      <c r="H4">
        <v>1425</v>
      </c>
      <c r="I4">
        <f t="shared" si="1"/>
        <v>100.02</v>
      </c>
      <c r="J4" t="s">
        <v>25</v>
      </c>
      <c r="K4" t="s">
        <v>26</v>
      </c>
      <c r="L4">
        <v>1384668000</v>
      </c>
      <c r="M4">
        <v>1384840800</v>
      </c>
      <c r="N4" s="9">
        <f t="shared" si="2"/>
        <v>41595</v>
      </c>
      <c r="O4" s="9">
        <f t="shared" si="3"/>
        <v>41597.25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ht="21" hidden="1" customHeight="1" x14ac:dyDescent="0.25">
      <c r="A5">
        <v>3</v>
      </c>
      <c r="B5" s="4" t="s">
        <v>28</v>
      </c>
      <c r="C5" s="3" t="s">
        <v>29</v>
      </c>
      <c r="D5">
        <v>4200</v>
      </c>
      <c r="E5">
        <v>2477</v>
      </c>
      <c r="F5" s="5">
        <f t="shared" si="0"/>
        <v>0.58976190476190471</v>
      </c>
      <c r="G5" t="s">
        <v>13</v>
      </c>
      <c r="H5">
        <v>24</v>
      </c>
      <c r="I5">
        <f t="shared" si="1"/>
        <v>103.21</v>
      </c>
      <c r="J5" t="s">
        <v>20</v>
      </c>
      <c r="K5" t="s">
        <v>21</v>
      </c>
      <c r="L5">
        <v>1565499600</v>
      </c>
      <c r="M5">
        <v>1568955600</v>
      </c>
      <c r="N5" s="9">
        <f t="shared" si="2"/>
        <v>43688</v>
      </c>
      <c r="O5" s="9">
        <f t="shared" si="3"/>
        <v>43728.208333333328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hidden="1" x14ac:dyDescent="0.25">
      <c r="A6">
        <v>4</v>
      </c>
      <c r="B6" s="4" t="s">
        <v>30</v>
      </c>
      <c r="C6" s="3" t="s">
        <v>31</v>
      </c>
      <c r="D6">
        <v>7600</v>
      </c>
      <c r="E6">
        <v>5265</v>
      </c>
      <c r="F6" s="5">
        <f t="shared" si="0"/>
        <v>0.69276315789473686</v>
      </c>
      <c r="G6" t="s">
        <v>13</v>
      </c>
      <c r="H6">
        <v>53</v>
      </c>
      <c r="I6">
        <f t="shared" si="1"/>
        <v>99.34</v>
      </c>
      <c r="J6" t="s">
        <v>20</v>
      </c>
      <c r="K6" t="s">
        <v>21</v>
      </c>
      <c r="L6">
        <v>1547964000</v>
      </c>
      <c r="M6">
        <v>1548309600</v>
      </c>
      <c r="N6" s="9">
        <f t="shared" si="2"/>
        <v>43485</v>
      </c>
      <c r="O6" s="9">
        <f t="shared" si="3"/>
        <v>43489.25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s="4" t="s">
        <v>33</v>
      </c>
      <c r="C7" s="3" t="s">
        <v>34</v>
      </c>
      <c r="D7">
        <v>7600</v>
      </c>
      <c r="E7">
        <v>13195</v>
      </c>
      <c r="F7" s="5">
        <f t="shared" si="0"/>
        <v>1.7361842105263159</v>
      </c>
      <c r="G7" t="s">
        <v>19</v>
      </c>
      <c r="H7">
        <v>174</v>
      </c>
      <c r="I7">
        <f t="shared" si="1"/>
        <v>75.83</v>
      </c>
      <c r="J7" t="s">
        <v>35</v>
      </c>
      <c r="K7" t="s">
        <v>36</v>
      </c>
      <c r="L7">
        <v>1346130000</v>
      </c>
      <c r="M7">
        <v>1347080400</v>
      </c>
      <c r="N7" s="9">
        <f t="shared" si="2"/>
        <v>41149</v>
      </c>
      <c r="O7" s="9">
        <f t="shared" si="3"/>
        <v>41160.208333333336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hidden="1" x14ac:dyDescent="0.25">
      <c r="A8">
        <v>6</v>
      </c>
      <c r="B8" s="4" t="s">
        <v>37</v>
      </c>
      <c r="C8" s="3" t="s">
        <v>38</v>
      </c>
      <c r="D8">
        <v>5200</v>
      </c>
      <c r="E8">
        <v>1090</v>
      </c>
      <c r="F8" s="5">
        <f t="shared" si="0"/>
        <v>0.20961538461538462</v>
      </c>
      <c r="G8" t="s">
        <v>13</v>
      </c>
      <c r="H8">
        <v>18</v>
      </c>
      <c r="I8">
        <f t="shared" si="1"/>
        <v>60.56</v>
      </c>
      <c r="J8" t="s">
        <v>39</v>
      </c>
      <c r="K8" t="s">
        <v>40</v>
      </c>
      <c r="L8">
        <v>1505278800</v>
      </c>
      <c r="M8">
        <v>1505365200</v>
      </c>
      <c r="N8" s="9">
        <f t="shared" si="2"/>
        <v>42991</v>
      </c>
      <c r="O8" s="9">
        <f t="shared" si="3"/>
        <v>42992.208333333328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s="4" t="s">
        <v>42</v>
      </c>
      <c r="C9" s="3" t="s">
        <v>43</v>
      </c>
      <c r="D9">
        <v>4500</v>
      </c>
      <c r="E9">
        <v>14741</v>
      </c>
      <c r="F9" s="5">
        <f t="shared" si="0"/>
        <v>3.2757777777777779</v>
      </c>
      <c r="G9" t="s">
        <v>19</v>
      </c>
      <c r="H9">
        <v>227</v>
      </c>
      <c r="I9">
        <f t="shared" si="1"/>
        <v>64.94</v>
      </c>
      <c r="J9" t="s">
        <v>35</v>
      </c>
      <c r="K9" t="s">
        <v>36</v>
      </c>
      <c r="L9">
        <v>1439442000</v>
      </c>
      <c r="M9">
        <v>1439614800</v>
      </c>
      <c r="N9" s="9">
        <f t="shared" si="2"/>
        <v>42229</v>
      </c>
      <c r="O9" s="9">
        <f t="shared" si="3"/>
        <v>42231.208333333328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hidden="1" x14ac:dyDescent="0.25">
      <c r="A10">
        <v>8</v>
      </c>
      <c r="B10" s="4" t="s">
        <v>44</v>
      </c>
      <c r="C10" s="3" t="s">
        <v>45</v>
      </c>
      <c r="D10">
        <v>110100</v>
      </c>
      <c r="E10">
        <v>21946</v>
      </c>
      <c r="F10" s="5">
        <f t="shared" si="0"/>
        <v>0.19932788374205268</v>
      </c>
      <c r="G10" t="s">
        <v>46</v>
      </c>
      <c r="H10">
        <v>708</v>
      </c>
      <c r="I10">
        <f t="shared" si="1"/>
        <v>31</v>
      </c>
      <c r="J10" t="s">
        <v>35</v>
      </c>
      <c r="K10" t="s">
        <v>36</v>
      </c>
      <c r="L10">
        <v>1281330000</v>
      </c>
      <c r="M10">
        <v>1281502800</v>
      </c>
      <c r="N10" s="9">
        <f t="shared" si="2"/>
        <v>40399</v>
      </c>
      <c r="O10" s="9">
        <f t="shared" si="3"/>
        <v>40401.208333333336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hidden="1" x14ac:dyDescent="0.25">
      <c r="A11">
        <v>9</v>
      </c>
      <c r="B11" s="4" t="s">
        <v>47</v>
      </c>
      <c r="C11" s="3" t="s">
        <v>48</v>
      </c>
      <c r="D11">
        <v>6200</v>
      </c>
      <c r="E11">
        <v>3208</v>
      </c>
      <c r="F11" s="5">
        <f t="shared" si="0"/>
        <v>0.51741935483870971</v>
      </c>
      <c r="G11" t="s">
        <v>13</v>
      </c>
      <c r="H11">
        <v>44</v>
      </c>
      <c r="I11">
        <f t="shared" si="1"/>
        <v>72.91</v>
      </c>
      <c r="J11" t="s">
        <v>20</v>
      </c>
      <c r="K11" t="s">
        <v>21</v>
      </c>
      <c r="L11">
        <v>1379566800</v>
      </c>
      <c r="M11">
        <v>1383804000</v>
      </c>
      <c r="N11" s="9">
        <f t="shared" si="2"/>
        <v>41536</v>
      </c>
      <c r="O11" s="9">
        <f t="shared" si="3"/>
        <v>41585.25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s="4" t="s">
        <v>50</v>
      </c>
      <c r="C12" s="3" t="s">
        <v>51</v>
      </c>
      <c r="D12">
        <v>5200</v>
      </c>
      <c r="E12">
        <v>13838</v>
      </c>
      <c r="F12" s="5">
        <f t="shared" si="0"/>
        <v>2.6611538461538462</v>
      </c>
      <c r="G12" t="s">
        <v>19</v>
      </c>
      <c r="H12">
        <v>220</v>
      </c>
      <c r="I12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9">
        <f t="shared" si="2"/>
        <v>40404</v>
      </c>
      <c r="O12" s="9">
        <f t="shared" si="3"/>
        <v>40452.208333333336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14.25" hidden="1" customHeight="1" x14ac:dyDescent="0.25">
      <c r="A13">
        <v>11</v>
      </c>
      <c r="B13" s="4" t="s">
        <v>53</v>
      </c>
      <c r="C13" s="3" t="s">
        <v>54</v>
      </c>
      <c r="D13">
        <v>6300</v>
      </c>
      <c r="E13">
        <v>3030</v>
      </c>
      <c r="F13" s="5">
        <f t="shared" si="0"/>
        <v>0.48095238095238096</v>
      </c>
      <c r="G13" t="s">
        <v>13</v>
      </c>
      <c r="H13">
        <v>27</v>
      </c>
      <c r="I13">
        <f t="shared" si="1"/>
        <v>112.22</v>
      </c>
      <c r="J13" t="s">
        <v>20</v>
      </c>
      <c r="K13" t="s">
        <v>21</v>
      </c>
      <c r="L13">
        <v>1285045200</v>
      </c>
      <c r="M13">
        <v>1285563600</v>
      </c>
      <c r="N13" s="9">
        <f t="shared" si="2"/>
        <v>40442</v>
      </c>
      <c r="O13" s="9">
        <f t="shared" si="3"/>
        <v>40448.208333333336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hidden="1" x14ac:dyDescent="0.25">
      <c r="A14">
        <v>12</v>
      </c>
      <c r="B14" s="4" t="s">
        <v>55</v>
      </c>
      <c r="C14" s="3" t="s">
        <v>56</v>
      </c>
      <c r="D14">
        <v>6300</v>
      </c>
      <c r="E14">
        <v>5629</v>
      </c>
      <c r="F14" s="5">
        <f t="shared" si="0"/>
        <v>0.89349206349206345</v>
      </c>
      <c r="G14" t="s">
        <v>13</v>
      </c>
      <c r="H14">
        <v>55</v>
      </c>
      <c r="I14">
        <f t="shared" si="1"/>
        <v>102.35</v>
      </c>
      <c r="J14" t="s">
        <v>20</v>
      </c>
      <c r="K14" t="s">
        <v>21</v>
      </c>
      <c r="L14">
        <v>1571720400</v>
      </c>
      <c r="M14">
        <v>1572411600</v>
      </c>
      <c r="N14" s="9">
        <f t="shared" si="2"/>
        <v>43760</v>
      </c>
      <c r="O14" s="9">
        <f t="shared" si="3"/>
        <v>43768.208333333328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x14ac:dyDescent="0.25">
      <c r="A15">
        <v>13</v>
      </c>
      <c r="B15" s="4" t="s">
        <v>57</v>
      </c>
      <c r="C15" s="3" t="s">
        <v>58</v>
      </c>
      <c r="D15">
        <v>4200</v>
      </c>
      <c r="E15">
        <v>10295</v>
      </c>
      <c r="F15" s="5">
        <f t="shared" si="0"/>
        <v>2.4511904761904764</v>
      </c>
      <c r="G15" t="s">
        <v>19</v>
      </c>
      <c r="H15">
        <v>98</v>
      </c>
      <c r="I15">
        <f t="shared" si="1"/>
        <v>105.05</v>
      </c>
      <c r="J15" t="s">
        <v>20</v>
      </c>
      <c r="K15" t="s">
        <v>21</v>
      </c>
      <c r="L15">
        <v>1465621200</v>
      </c>
      <c r="M15">
        <v>1466658000</v>
      </c>
      <c r="N15" s="9">
        <f t="shared" si="2"/>
        <v>42532</v>
      </c>
      <c r="O15" s="9">
        <f t="shared" si="3"/>
        <v>42544.208333333328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hidden="1" x14ac:dyDescent="0.25">
      <c r="A16">
        <v>14</v>
      </c>
      <c r="B16" s="4" t="s">
        <v>60</v>
      </c>
      <c r="C16" s="3" t="s">
        <v>61</v>
      </c>
      <c r="D16">
        <v>28200</v>
      </c>
      <c r="E16">
        <v>18829</v>
      </c>
      <c r="F16" s="5">
        <f t="shared" si="0"/>
        <v>0.66769503546099296</v>
      </c>
      <c r="G16" t="s">
        <v>13</v>
      </c>
      <c r="H16">
        <v>200</v>
      </c>
      <c r="I16">
        <f t="shared" si="1"/>
        <v>94.15</v>
      </c>
      <c r="J16" t="s">
        <v>20</v>
      </c>
      <c r="K16" t="s">
        <v>21</v>
      </c>
      <c r="L16">
        <v>1331013600</v>
      </c>
      <c r="M16">
        <v>1333342800</v>
      </c>
      <c r="N16" s="9">
        <f t="shared" si="2"/>
        <v>40974</v>
      </c>
      <c r="O16" s="9">
        <f t="shared" si="3"/>
        <v>41001.208333333336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hidden="1" x14ac:dyDescent="0.25">
      <c r="A17">
        <v>15</v>
      </c>
      <c r="B17" s="4" t="s">
        <v>62</v>
      </c>
      <c r="C17" s="3" t="s">
        <v>63</v>
      </c>
      <c r="D17">
        <v>81200</v>
      </c>
      <c r="E17">
        <v>38414</v>
      </c>
      <c r="F17" s="5">
        <f t="shared" si="0"/>
        <v>0.47307881773399013</v>
      </c>
      <c r="G17" t="s">
        <v>13</v>
      </c>
      <c r="H17">
        <v>452</v>
      </c>
      <c r="I17">
        <f t="shared" si="1"/>
        <v>84.99</v>
      </c>
      <c r="J17" t="s">
        <v>20</v>
      </c>
      <c r="K17" t="s">
        <v>21</v>
      </c>
      <c r="L17">
        <v>1575957600</v>
      </c>
      <c r="M17">
        <v>1576303200</v>
      </c>
      <c r="N17" s="9">
        <f t="shared" si="2"/>
        <v>43809</v>
      </c>
      <c r="O17" s="9">
        <f t="shared" si="3"/>
        <v>43813.25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s="4" t="s">
        <v>65</v>
      </c>
      <c r="C18" s="3" t="s">
        <v>66</v>
      </c>
      <c r="D18">
        <v>1700</v>
      </c>
      <c r="E18">
        <v>11041</v>
      </c>
      <c r="F18" s="5">
        <f t="shared" si="0"/>
        <v>6.4947058823529416</v>
      </c>
      <c r="G18" t="s">
        <v>19</v>
      </c>
      <c r="H18">
        <v>100</v>
      </c>
      <c r="I18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9">
        <f t="shared" si="2"/>
        <v>41661</v>
      </c>
      <c r="O18" s="9">
        <f t="shared" si="3"/>
        <v>41683.25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s="4" t="s">
        <v>68</v>
      </c>
      <c r="C19" s="3" t="s">
        <v>69</v>
      </c>
      <c r="D19">
        <v>84600</v>
      </c>
      <c r="E19">
        <v>134845</v>
      </c>
      <c r="F19" s="5">
        <f t="shared" si="0"/>
        <v>1.5939125295508274</v>
      </c>
      <c r="G19" t="s">
        <v>19</v>
      </c>
      <c r="H19">
        <v>1249</v>
      </c>
      <c r="I19">
        <f t="shared" si="1"/>
        <v>107.96</v>
      </c>
      <c r="J19" t="s">
        <v>20</v>
      </c>
      <c r="K19" t="s">
        <v>21</v>
      </c>
      <c r="L19">
        <v>1294812000</v>
      </c>
      <c r="M19">
        <v>1294898400</v>
      </c>
      <c r="N19" s="9">
        <f t="shared" si="2"/>
        <v>40555</v>
      </c>
      <c r="O19" s="9">
        <f t="shared" si="3"/>
        <v>40556.25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hidden="1" x14ac:dyDescent="0.25">
      <c r="A20">
        <v>18</v>
      </c>
      <c r="B20" s="4" t="s">
        <v>71</v>
      </c>
      <c r="C20" s="3" t="s">
        <v>72</v>
      </c>
      <c r="D20">
        <v>9100</v>
      </c>
      <c r="E20">
        <v>6089</v>
      </c>
      <c r="F20" s="5">
        <f t="shared" si="0"/>
        <v>0.66912087912087914</v>
      </c>
      <c r="G20" t="s">
        <v>73</v>
      </c>
      <c r="H20">
        <v>135</v>
      </c>
      <c r="I20">
        <f t="shared" si="1"/>
        <v>45.1</v>
      </c>
      <c r="J20" t="s">
        <v>20</v>
      </c>
      <c r="K20" t="s">
        <v>21</v>
      </c>
      <c r="L20">
        <v>1536382800</v>
      </c>
      <c r="M20">
        <v>1537074000</v>
      </c>
      <c r="N20" s="9">
        <f t="shared" si="2"/>
        <v>43351</v>
      </c>
      <c r="O20" s="9">
        <f t="shared" si="3"/>
        <v>43359.208333333328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hidden="1" x14ac:dyDescent="0.25">
      <c r="A21">
        <v>19</v>
      </c>
      <c r="B21" s="4" t="s">
        <v>74</v>
      </c>
      <c r="C21" s="3" t="s">
        <v>75</v>
      </c>
      <c r="D21">
        <v>62500</v>
      </c>
      <c r="E21">
        <v>30331</v>
      </c>
      <c r="F21" s="5">
        <f t="shared" si="0"/>
        <v>0.48529600000000001</v>
      </c>
      <c r="G21" t="s">
        <v>13</v>
      </c>
      <c r="H21">
        <v>674</v>
      </c>
      <c r="I21">
        <f t="shared" si="1"/>
        <v>45</v>
      </c>
      <c r="J21" t="s">
        <v>20</v>
      </c>
      <c r="K21" t="s">
        <v>21</v>
      </c>
      <c r="L21">
        <v>1551679200</v>
      </c>
      <c r="M21">
        <v>1553490000</v>
      </c>
      <c r="N21" s="9">
        <f t="shared" si="2"/>
        <v>43528</v>
      </c>
      <c r="O21" s="9">
        <f t="shared" si="3"/>
        <v>43549.208333333328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s="4" t="s">
        <v>76</v>
      </c>
      <c r="C22" s="3" t="s">
        <v>77</v>
      </c>
      <c r="D22">
        <v>131800</v>
      </c>
      <c r="E22">
        <v>147936</v>
      </c>
      <c r="F22" s="5">
        <f t="shared" si="0"/>
        <v>1.1224279210925645</v>
      </c>
      <c r="G22" t="s">
        <v>19</v>
      </c>
      <c r="H22">
        <v>1396</v>
      </c>
      <c r="I22">
        <f t="shared" si="1"/>
        <v>105.97</v>
      </c>
      <c r="J22" t="s">
        <v>20</v>
      </c>
      <c r="K22" t="s">
        <v>21</v>
      </c>
      <c r="L22">
        <v>1406523600</v>
      </c>
      <c r="M22">
        <v>1406523600</v>
      </c>
      <c r="N22" s="9">
        <f t="shared" si="2"/>
        <v>41848</v>
      </c>
      <c r="O22" s="9">
        <f t="shared" si="3"/>
        <v>41848.208333333336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hidden="1" x14ac:dyDescent="0.25">
      <c r="A23">
        <v>21</v>
      </c>
      <c r="B23" s="4" t="s">
        <v>78</v>
      </c>
      <c r="C23" s="3" t="s">
        <v>79</v>
      </c>
      <c r="D23">
        <v>94000</v>
      </c>
      <c r="E23">
        <v>38533</v>
      </c>
      <c r="F23" s="5">
        <f t="shared" si="0"/>
        <v>0.40992553191489361</v>
      </c>
      <c r="G23" t="s">
        <v>13</v>
      </c>
      <c r="H23">
        <v>558</v>
      </c>
      <c r="I23">
        <f t="shared" si="1"/>
        <v>69.06</v>
      </c>
      <c r="J23" t="s">
        <v>20</v>
      </c>
      <c r="K23" t="s">
        <v>21</v>
      </c>
      <c r="L23">
        <v>1313384400</v>
      </c>
      <c r="M23">
        <v>1316322000</v>
      </c>
      <c r="N23" s="9">
        <f t="shared" si="2"/>
        <v>40770</v>
      </c>
      <c r="O23" s="9">
        <f t="shared" si="3"/>
        <v>40804.208333333336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s="4" t="s">
        <v>80</v>
      </c>
      <c r="C24" s="3" t="s">
        <v>81</v>
      </c>
      <c r="D24">
        <v>59100</v>
      </c>
      <c r="E24">
        <v>75690</v>
      </c>
      <c r="F24" s="5">
        <f t="shared" si="0"/>
        <v>1.2807106598984772</v>
      </c>
      <c r="G24" t="s">
        <v>19</v>
      </c>
      <c r="H24">
        <v>890</v>
      </c>
      <c r="I24">
        <f t="shared" si="1"/>
        <v>85.04</v>
      </c>
      <c r="J24" t="s">
        <v>20</v>
      </c>
      <c r="K24" t="s">
        <v>21</v>
      </c>
      <c r="L24">
        <v>1522731600</v>
      </c>
      <c r="M24">
        <v>1524027600</v>
      </c>
      <c r="N24" s="9">
        <f t="shared" si="2"/>
        <v>43193</v>
      </c>
      <c r="O24" s="9">
        <f t="shared" si="3"/>
        <v>43208.208333333328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s="4" t="s">
        <v>82</v>
      </c>
      <c r="C25" s="3" t="s">
        <v>83</v>
      </c>
      <c r="D25">
        <v>4500</v>
      </c>
      <c r="E25">
        <v>14942</v>
      </c>
      <c r="F25" s="5">
        <f t="shared" si="0"/>
        <v>3.3204444444444445</v>
      </c>
      <c r="G25" t="s">
        <v>19</v>
      </c>
      <c r="H25">
        <v>142</v>
      </c>
      <c r="I25">
        <f t="shared" si="1"/>
        <v>105.23</v>
      </c>
      <c r="J25" t="s">
        <v>39</v>
      </c>
      <c r="K25" t="s">
        <v>40</v>
      </c>
      <c r="L25">
        <v>1550124000</v>
      </c>
      <c r="M25">
        <v>1554699600</v>
      </c>
      <c r="N25" s="9">
        <f t="shared" si="2"/>
        <v>43510</v>
      </c>
      <c r="O25" s="9">
        <f t="shared" si="3"/>
        <v>43563.208333333328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s="4" t="s">
        <v>84</v>
      </c>
      <c r="C26" s="3" t="s">
        <v>85</v>
      </c>
      <c r="D26">
        <v>92400</v>
      </c>
      <c r="E26">
        <v>104257</v>
      </c>
      <c r="F26" s="5">
        <f t="shared" si="0"/>
        <v>1.1283225108225108</v>
      </c>
      <c r="G26" t="s">
        <v>19</v>
      </c>
      <c r="H26">
        <v>2673</v>
      </c>
      <c r="I26">
        <f t="shared" si="1"/>
        <v>39</v>
      </c>
      <c r="J26" t="s">
        <v>20</v>
      </c>
      <c r="K26" t="s">
        <v>21</v>
      </c>
      <c r="L26">
        <v>1403326800</v>
      </c>
      <c r="M26">
        <v>1403499600</v>
      </c>
      <c r="N26" s="9">
        <f t="shared" si="2"/>
        <v>41811</v>
      </c>
      <c r="O26" s="9">
        <f t="shared" si="3"/>
        <v>41813.208333333336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s="4" t="s">
        <v>86</v>
      </c>
      <c r="C27" s="3" t="s">
        <v>87</v>
      </c>
      <c r="D27">
        <v>5500</v>
      </c>
      <c r="E27">
        <v>11904</v>
      </c>
      <c r="F27" s="5">
        <f t="shared" si="0"/>
        <v>2.1643636363636363</v>
      </c>
      <c r="G27" t="s">
        <v>19</v>
      </c>
      <c r="H27">
        <v>163</v>
      </c>
      <c r="I27">
        <f t="shared" si="1"/>
        <v>73.03</v>
      </c>
      <c r="J27" t="s">
        <v>20</v>
      </c>
      <c r="K27" t="s">
        <v>21</v>
      </c>
      <c r="L27">
        <v>1305694800</v>
      </c>
      <c r="M27">
        <v>1307422800</v>
      </c>
      <c r="N27" s="9">
        <f t="shared" si="2"/>
        <v>40681</v>
      </c>
      <c r="O27" s="9">
        <f t="shared" si="3"/>
        <v>40701.208333333336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hidden="1" x14ac:dyDescent="0.25">
      <c r="A28">
        <v>26</v>
      </c>
      <c r="B28" s="4" t="s">
        <v>89</v>
      </c>
      <c r="C28" s="3" t="s">
        <v>90</v>
      </c>
      <c r="D28">
        <v>107500</v>
      </c>
      <c r="E28">
        <v>51814</v>
      </c>
      <c r="F28" s="5">
        <f t="shared" si="0"/>
        <v>0.4819906976744186</v>
      </c>
      <c r="G28" t="s">
        <v>73</v>
      </c>
      <c r="H28">
        <v>1480</v>
      </c>
      <c r="I28">
        <f t="shared" si="1"/>
        <v>35.01</v>
      </c>
      <c r="J28" t="s">
        <v>20</v>
      </c>
      <c r="K28" t="s">
        <v>21</v>
      </c>
      <c r="L28">
        <v>1533013200</v>
      </c>
      <c r="M28">
        <v>1535346000</v>
      </c>
      <c r="N28" s="9">
        <f t="shared" si="2"/>
        <v>43312</v>
      </c>
      <c r="O28" s="9">
        <f t="shared" si="3"/>
        <v>43339.208333333328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hidden="1" x14ac:dyDescent="0.25">
      <c r="A29">
        <v>27</v>
      </c>
      <c r="B29" s="4" t="s">
        <v>91</v>
      </c>
      <c r="C29" s="3" t="s">
        <v>92</v>
      </c>
      <c r="D29">
        <v>2000</v>
      </c>
      <c r="E29">
        <v>1599</v>
      </c>
      <c r="F29" s="5">
        <f t="shared" si="0"/>
        <v>0.79949999999999999</v>
      </c>
      <c r="G29" t="s">
        <v>13</v>
      </c>
      <c r="H29">
        <v>15</v>
      </c>
      <c r="I29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9">
        <f t="shared" si="2"/>
        <v>42280</v>
      </c>
      <c r="O29" s="9">
        <f t="shared" si="3"/>
        <v>42288.208333333328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s="4" t="s">
        <v>93</v>
      </c>
      <c r="C30" s="3" t="s">
        <v>94</v>
      </c>
      <c r="D30">
        <v>130800</v>
      </c>
      <c r="E30">
        <v>137635</v>
      </c>
      <c r="F30" s="5">
        <f t="shared" si="0"/>
        <v>1.0522553516819573</v>
      </c>
      <c r="G30" t="s">
        <v>19</v>
      </c>
      <c r="H30">
        <v>2220</v>
      </c>
      <c r="I30">
        <f t="shared" si="1"/>
        <v>62</v>
      </c>
      <c r="J30" t="s">
        <v>20</v>
      </c>
      <c r="K30" t="s">
        <v>21</v>
      </c>
      <c r="L30">
        <v>1265695200</v>
      </c>
      <c r="M30">
        <v>1267682400</v>
      </c>
      <c r="N30" s="9">
        <f t="shared" si="2"/>
        <v>40218</v>
      </c>
      <c r="O30" s="9">
        <f t="shared" si="3"/>
        <v>40241.25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s="4" t="s">
        <v>95</v>
      </c>
      <c r="C31" s="3" t="s">
        <v>96</v>
      </c>
      <c r="D31">
        <v>45900</v>
      </c>
      <c r="E31">
        <v>150965</v>
      </c>
      <c r="F31" s="5">
        <f t="shared" si="0"/>
        <v>3.2889978213507627</v>
      </c>
      <c r="G31" t="s">
        <v>19</v>
      </c>
      <c r="H31">
        <v>1606</v>
      </c>
      <c r="I31">
        <f t="shared" si="1"/>
        <v>94</v>
      </c>
      <c r="J31" t="s">
        <v>97</v>
      </c>
      <c r="K31" t="s">
        <v>98</v>
      </c>
      <c r="L31">
        <v>1532062800</v>
      </c>
      <c r="M31">
        <v>1535518800</v>
      </c>
      <c r="N31" s="9">
        <f t="shared" si="2"/>
        <v>43301</v>
      </c>
      <c r="O31" s="9">
        <f t="shared" si="3"/>
        <v>43341.208333333328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s="4" t="s">
        <v>100</v>
      </c>
      <c r="C32" s="3" t="s">
        <v>101</v>
      </c>
      <c r="D32">
        <v>9000</v>
      </c>
      <c r="E32">
        <v>14455</v>
      </c>
      <c r="F32" s="5">
        <f t="shared" si="0"/>
        <v>1.606111111111111</v>
      </c>
      <c r="G32" t="s">
        <v>19</v>
      </c>
      <c r="H32">
        <v>129</v>
      </c>
      <c r="I32">
        <f t="shared" si="1"/>
        <v>112.05</v>
      </c>
      <c r="J32" t="s">
        <v>20</v>
      </c>
      <c r="K32" t="s">
        <v>21</v>
      </c>
      <c r="L32">
        <v>1558674000</v>
      </c>
      <c r="M32">
        <v>1559106000</v>
      </c>
      <c r="N32" s="9">
        <f t="shared" si="2"/>
        <v>43609</v>
      </c>
      <c r="O32" s="9">
        <f t="shared" si="3"/>
        <v>43614.208333333328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s="4" t="s">
        <v>102</v>
      </c>
      <c r="C33" s="3" t="s">
        <v>103</v>
      </c>
      <c r="D33">
        <v>3500</v>
      </c>
      <c r="E33">
        <v>10850</v>
      </c>
      <c r="F33" s="5">
        <f t="shared" si="0"/>
        <v>3.1</v>
      </c>
      <c r="G33" t="s">
        <v>19</v>
      </c>
      <c r="H33">
        <v>226</v>
      </c>
      <c r="I33">
        <f t="shared" si="1"/>
        <v>48.01</v>
      </c>
      <c r="J33" t="s">
        <v>39</v>
      </c>
      <c r="K33" t="s">
        <v>40</v>
      </c>
      <c r="L33">
        <v>1451973600</v>
      </c>
      <c r="M33">
        <v>1454392800</v>
      </c>
      <c r="N33" s="9">
        <f t="shared" si="2"/>
        <v>42374</v>
      </c>
      <c r="O33" s="9">
        <f t="shared" si="3"/>
        <v>42402.25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hidden="1" x14ac:dyDescent="0.25">
      <c r="A34">
        <v>32</v>
      </c>
      <c r="B34" s="4" t="s">
        <v>104</v>
      </c>
      <c r="C34" s="3" t="s">
        <v>105</v>
      </c>
      <c r="D34">
        <v>101000</v>
      </c>
      <c r="E34">
        <v>87676</v>
      </c>
      <c r="F34" s="5">
        <f t="shared" si="0"/>
        <v>0.86807920792079207</v>
      </c>
      <c r="G34" t="s">
        <v>13</v>
      </c>
      <c r="H34">
        <v>2307</v>
      </c>
      <c r="I34">
        <f t="shared" si="1"/>
        <v>38</v>
      </c>
      <c r="J34" t="s">
        <v>106</v>
      </c>
      <c r="K34" t="s">
        <v>107</v>
      </c>
      <c r="L34">
        <v>1515564000</v>
      </c>
      <c r="M34">
        <v>1517896800</v>
      </c>
      <c r="N34" s="9">
        <f t="shared" si="2"/>
        <v>43110</v>
      </c>
      <c r="O34" s="9">
        <f t="shared" si="3"/>
        <v>43137.25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s="4" t="s">
        <v>108</v>
      </c>
      <c r="C35" s="3" t="s">
        <v>109</v>
      </c>
      <c r="D35">
        <v>50200</v>
      </c>
      <c r="E35">
        <v>189666</v>
      </c>
      <c r="F35" s="5">
        <f t="shared" si="0"/>
        <v>3.7782071713147412</v>
      </c>
      <c r="G35" t="s">
        <v>19</v>
      </c>
      <c r="H35">
        <v>5419</v>
      </c>
      <c r="I35">
        <f t="shared" si="1"/>
        <v>35</v>
      </c>
      <c r="J35" t="s">
        <v>20</v>
      </c>
      <c r="K35" t="s">
        <v>21</v>
      </c>
      <c r="L35">
        <v>1412485200</v>
      </c>
      <c r="M35">
        <v>1415685600</v>
      </c>
      <c r="N35" s="9">
        <f t="shared" si="2"/>
        <v>41917</v>
      </c>
      <c r="O35" s="9">
        <f t="shared" si="3"/>
        <v>41954.25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x14ac:dyDescent="0.25">
      <c r="A36">
        <v>34</v>
      </c>
      <c r="B36" s="4" t="s">
        <v>110</v>
      </c>
      <c r="C36" s="3" t="s">
        <v>111</v>
      </c>
      <c r="D36">
        <v>9300</v>
      </c>
      <c r="E36">
        <v>14025</v>
      </c>
      <c r="F36" s="5">
        <f t="shared" si="0"/>
        <v>1.5080645161290323</v>
      </c>
      <c r="G36" t="s">
        <v>19</v>
      </c>
      <c r="H36">
        <v>165</v>
      </c>
      <c r="I36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9">
        <f t="shared" si="2"/>
        <v>42817</v>
      </c>
      <c r="O36" s="9">
        <f t="shared" si="3"/>
        <v>42822.208333333328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s="4" t="s">
        <v>112</v>
      </c>
      <c r="C37" s="3" t="s">
        <v>113</v>
      </c>
      <c r="D37">
        <v>125500</v>
      </c>
      <c r="E37">
        <v>188628</v>
      </c>
      <c r="F37" s="5">
        <f t="shared" si="0"/>
        <v>1.5030119521912351</v>
      </c>
      <c r="G37" t="s">
        <v>19</v>
      </c>
      <c r="H37">
        <v>1965</v>
      </c>
      <c r="I37">
        <f t="shared" si="1"/>
        <v>95.99</v>
      </c>
      <c r="J37" t="s">
        <v>35</v>
      </c>
      <c r="K37" t="s">
        <v>36</v>
      </c>
      <c r="L37">
        <v>1547877600</v>
      </c>
      <c r="M37">
        <v>1551506400</v>
      </c>
      <c r="N37" s="9">
        <f t="shared" si="2"/>
        <v>43484</v>
      </c>
      <c r="O37" s="9">
        <f t="shared" si="3"/>
        <v>43526.25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s="4" t="s">
        <v>114</v>
      </c>
      <c r="C38" s="3" t="s">
        <v>115</v>
      </c>
      <c r="D38">
        <v>700</v>
      </c>
      <c r="E38">
        <v>1101</v>
      </c>
      <c r="F38" s="5">
        <f t="shared" si="0"/>
        <v>1.572857142857143</v>
      </c>
      <c r="G38" t="s">
        <v>19</v>
      </c>
      <c r="H38">
        <v>16</v>
      </c>
      <c r="I38">
        <f t="shared" si="1"/>
        <v>68.81</v>
      </c>
      <c r="J38" t="s">
        <v>20</v>
      </c>
      <c r="K38" t="s">
        <v>21</v>
      </c>
      <c r="L38">
        <v>1298700000</v>
      </c>
      <c r="M38">
        <v>1300856400</v>
      </c>
      <c r="N38" s="9">
        <f t="shared" si="2"/>
        <v>40600</v>
      </c>
      <c r="O38" s="9">
        <f t="shared" si="3"/>
        <v>40625.208333333336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37</v>
      </c>
      <c r="B39" s="4" t="s">
        <v>116</v>
      </c>
      <c r="C39" s="3" t="s">
        <v>117</v>
      </c>
      <c r="D39">
        <v>8100</v>
      </c>
      <c r="E39">
        <v>11339</v>
      </c>
      <c r="F39" s="5">
        <f t="shared" si="0"/>
        <v>1.3998765432098765</v>
      </c>
      <c r="G39" t="s">
        <v>19</v>
      </c>
      <c r="H39">
        <v>107</v>
      </c>
      <c r="I39">
        <f t="shared" si="1"/>
        <v>105.97</v>
      </c>
      <c r="J39" t="s">
        <v>20</v>
      </c>
      <c r="K39" t="s">
        <v>21</v>
      </c>
      <c r="L39">
        <v>1570338000</v>
      </c>
      <c r="M39">
        <v>1573192800</v>
      </c>
      <c r="N39" s="9">
        <f t="shared" si="2"/>
        <v>43744</v>
      </c>
      <c r="O39" s="9">
        <f t="shared" si="3"/>
        <v>43777.25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s="4" t="s">
        <v>119</v>
      </c>
      <c r="C40" s="3" t="s">
        <v>120</v>
      </c>
      <c r="D40">
        <v>3100</v>
      </c>
      <c r="E40">
        <v>10085</v>
      </c>
      <c r="F40" s="5">
        <f t="shared" si="0"/>
        <v>3.2532258064516131</v>
      </c>
      <c r="G40" t="s">
        <v>19</v>
      </c>
      <c r="H40">
        <v>134</v>
      </c>
      <c r="I40">
        <f t="shared" si="1"/>
        <v>75.260000000000005</v>
      </c>
      <c r="J40" t="s">
        <v>20</v>
      </c>
      <c r="K40" t="s">
        <v>21</v>
      </c>
      <c r="L40">
        <v>1287378000</v>
      </c>
      <c r="M40">
        <v>1287810000</v>
      </c>
      <c r="N40" s="9">
        <f t="shared" si="2"/>
        <v>40469</v>
      </c>
      <c r="O40" s="9">
        <f t="shared" si="3"/>
        <v>40474.208333333336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hidden="1" x14ac:dyDescent="0.25">
      <c r="A41">
        <v>39</v>
      </c>
      <c r="B41" s="4" t="s">
        <v>122</v>
      </c>
      <c r="C41" s="3" t="s">
        <v>123</v>
      </c>
      <c r="D41">
        <v>9900</v>
      </c>
      <c r="E41">
        <v>5027</v>
      </c>
      <c r="F41" s="5">
        <f t="shared" si="0"/>
        <v>0.50777777777777777</v>
      </c>
      <c r="G41" t="s">
        <v>13</v>
      </c>
      <c r="H41">
        <v>88</v>
      </c>
      <c r="I41">
        <f t="shared" si="1"/>
        <v>57.13</v>
      </c>
      <c r="J41" t="s">
        <v>35</v>
      </c>
      <c r="K41" t="s">
        <v>36</v>
      </c>
      <c r="L41">
        <v>1361772000</v>
      </c>
      <c r="M41">
        <v>1362978000</v>
      </c>
      <c r="N41" s="9">
        <f t="shared" si="2"/>
        <v>41330</v>
      </c>
      <c r="O41" s="9">
        <f t="shared" si="3"/>
        <v>41344.208333333336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s="4" t="s">
        <v>124</v>
      </c>
      <c r="C42" s="3" t="s">
        <v>125</v>
      </c>
      <c r="D42">
        <v>8800</v>
      </c>
      <c r="E42">
        <v>14878</v>
      </c>
      <c r="F42" s="5">
        <f t="shared" si="0"/>
        <v>1.6906818181818182</v>
      </c>
      <c r="G42" t="s">
        <v>19</v>
      </c>
      <c r="H42">
        <v>198</v>
      </c>
      <c r="I42">
        <f t="shared" si="1"/>
        <v>75.14</v>
      </c>
      <c r="J42" t="s">
        <v>20</v>
      </c>
      <c r="K42" t="s">
        <v>21</v>
      </c>
      <c r="L42">
        <v>1275714000</v>
      </c>
      <c r="M42">
        <v>1277355600</v>
      </c>
      <c r="N42" s="9">
        <f t="shared" si="2"/>
        <v>40334</v>
      </c>
      <c r="O42" s="9">
        <f t="shared" si="3"/>
        <v>40353.208333333336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s="4" t="s">
        <v>126</v>
      </c>
      <c r="C43" s="3" t="s">
        <v>127</v>
      </c>
      <c r="D43">
        <v>5600</v>
      </c>
      <c r="E43">
        <v>11924</v>
      </c>
      <c r="F43" s="5">
        <f t="shared" si="0"/>
        <v>2.1292857142857144</v>
      </c>
      <c r="G43" t="s">
        <v>19</v>
      </c>
      <c r="H43">
        <v>111</v>
      </c>
      <c r="I43">
        <f t="shared" si="1"/>
        <v>107.42</v>
      </c>
      <c r="J43" t="s">
        <v>106</v>
      </c>
      <c r="K43" t="s">
        <v>107</v>
      </c>
      <c r="L43">
        <v>1346734800</v>
      </c>
      <c r="M43">
        <v>1348981200</v>
      </c>
      <c r="N43" s="9">
        <f t="shared" si="2"/>
        <v>41156</v>
      </c>
      <c r="O43" s="9">
        <f t="shared" si="3"/>
        <v>41182.208333333336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s="4" t="s">
        <v>128</v>
      </c>
      <c r="C44" s="3" t="s">
        <v>129</v>
      </c>
      <c r="D44">
        <v>1800</v>
      </c>
      <c r="E44">
        <v>7991</v>
      </c>
      <c r="F44" s="5">
        <f t="shared" si="0"/>
        <v>4.4394444444444447</v>
      </c>
      <c r="G44" t="s">
        <v>19</v>
      </c>
      <c r="H44">
        <v>222</v>
      </c>
      <c r="I44">
        <f t="shared" si="1"/>
        <v>36</v>
      </c>
      <c r="J44" t="s">
        <v>20</v>
      </c>
      <c r="K44" t="s">
        <v>21</v>
      </c>
      <c r="L44">
        <v>1309755600</v>
      </c>
      <c r="M44">
        <v>1310533200</v>
      </c>
      <c r="N44" s="9">
        <f t="shared" si="2"/>
        <v>40728</v>
      </c>
      <c r="O44" s="9">
        <f t="shared" si="3"/>
        <v>40737.208333333336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s="4" t="s">
        <v>130</v>
      </c>
      <c r="C45" s="3" t="s">
        <v>131</v>
      </c>
      <c r="D45">
        <v>90200</v>
      </c>
      <c r="E45">
        <v>167717</v>
      </c>
      <c r="F45" s="5">
        <f t="shared" si="0"/>
        <v>1.859390243902439</v>
      </c>
      <c r="G45" t="s">
        <v>19</v>
      </c>
      <c r="H45">
        <v>6212</v>
      </c>
      <c r="I45">
        <f t="shared" si="1"/>
        <v>27</v>
      </c>
      <c r="J45" t="s">
        <v>20</v>
      </c>
      <c r="K45" t="s">
        <v>21</v>
      </c>
      <c r="L45">
        <v>1406178000</v>
      </c>
      <c r="M45">
        <v>1407560400</v>
      </c>
      <c r="N45" s="9">
        <f t="shared" si="2"/>
        <v>41844</v>
      </c>
      <c r="O45" s="9">
        <f t="shared" si="3"/>
        <v>41860.208333333336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s="4" t="s">
        <v>133</v>
      </c>
      <c r="C46" s="3" t="s">
        <v>134</v>
      </c>
      <c r="D46">
        <v>1600</v>
      </c>
      <c r="E46">
        <v>10541</v>
      </c>
      <c r="F46" s="5">
        <f t="shared" si="0"/>
        <v>6.5881249999999998</v>
      </c>
      <c r="G46" t="s">
        <v>19</v>
      </c>
      <c r="H46">
        <v>98</v>
      </c>
      <c r="I46">
        <f t="shared" si="1"/>
        <v>107.56</v>
      </c>
      <c r="J46" t="s">
        <v>35</v>
      </c>
      <c r="K46" t="s">
        <v>36</v>
      </c>
      <c r="L46">
        <v>1552798800</v>
      </c>
      <c r="M46">
        <v>1552885200</v>
      </c>
      <c r="N46" s="9">
        <f t="shared" si="2"/>
        <v>43541</v>
      </c>
      <c r="O46" s="9">
        <f t="shared" si="3"/>
        <v>43542.208333333328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hidden="1" x14ac:dyDescent="0.25">
      <c r="A47">
        <v>45</v>
      </c>
      <c r="B47" s="4" t="s">
        <v>135</v>
      </c>
      <c r="C47" s="3" t="s">
        <v>136</v>
      </c>
      <c r="D47">
        <v>9500</v>
      </c>
      <c r="E47">
        <v>4530</v>
      </c>
      <c r="F47" s="5">
        <f t="shared" si="0"/>
        <v>0.4768421052631579</v>
      </c>
      <c r="G47" t="s">
        <v>13</v>
      </c>
      <c r="H47">
        <v>48</v>
      </c>
      <c r="I47">
        <f t="shared" si="1"/>
        <v>94.38</v>
      </c>
      <c r="J47" t="s">
        <v>20</v>
      </c>
      <c r="K47" t="s">
        <v>21</v>
      </c>
      <c r="L47">
        <v>1478062800</v>
      </c>
      <c r="M47">
        <v>1479362400</v>
      </c>
      <c r="N47" s="9">
        <f t="shared" si="2"/>
        <v>42676</v>
      </c>
      <c r="O47" s="9">
        <f t="shared" si="3"/>
        <v>42691.25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s="4" t="s">
        <v>137</v>
      </c>
      <c r="C48" s="3" t="s">
        <v>138</v>
      </c>
      <c r="D48">
        <v>3700</v>
      </c>
      <c r="E48">
        <v>4247</v>
      </c>
      <c r="F48" s="5">
        <f t="shared" si="0"/>
        <v>1.1478378378378378</v>
      </c>
      <c r="G48" t="s">
        <v>19</v>
      </c>
      <c r="H48">
        <v>92</v>
      </c>
      <c r="I48">
        <f t="shared" si="1"/>
        <v>46.16</v>
      </c>
      <c r="J48" t="s">
        <v>20</v>
      </c>
      <c r="K48" t="s">
        <v>21</v>
      </c>
      <c r="L48">
        <v>1278565200</v>
      </c>
      <c r="M48">
        <v>1280552400</v>
      </c>
      <c r="N48" s="9">
        <f t="shared" si="2"/>
        <v>40367</v>
      </c>
      <c r="O48" s="9">
        <f t="shared" si="3"/>
        <v>40390.208333333336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s="4" t="s">
        <v>139</v>
      </c>
      <c r="C49" s="3" t="s">
        <v>140</v>
      </c>
      <c r="D49">
        <v>1500</v>
      </c>
      <c r="E49">
        <v>7129</v>
      </c>
      <c r="F49" s="5">
        <f t="shared" si="0"/>
        <v>4.7526666666666664</v>
      </c>
      <c r="G49" t="s">
        <v>19</v>
      </c>
      <c r="H49">
        <v>149</v>
      </c>
      <c r="I49">
        <f t="shared" si="1"/>
        <v>47.85</v>
      </c>
      <c r="J49" t="s">
        <v>20</v>
      </c>
      <c r="K49" t="s">
        <v>21</v>
      </c>
      <c r="L49">
        <v>1396069200</v>
      </c>
      <c r="M49">
        <v>1398661200</v>
      </c>
      <c r="N49" s="9">
        <f t="shared" si="2"/>
        <v>41727</v>
      </c>
      <c r="O49" s="9">
        <f t="shared" si="3"/>
        <v>41757.208333333336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s="4" t="s">
        <v>141</v>
      </c>
      <c r="C50" s="3" t="s">
        <v>142</v>
      </c>
      <c r="D50">
        <v>33300</v>
      </c>
      <c r="E50">
        <v>128862</v>
      </c>
      <c r="F50" s="5">
        <f t="shared" si="0"/>
        <v>3.86972972972973</v>
      </c>
      <c r="G50" t="s">
        <v>19</v>
      </c>
      <c r="H50">
        <v>2431</v>
      </c>
      <c r="I50">
        <f t="shared" si="1"/>
        <v>53.01</v>
      </c>
      <c r="J50" t="s">
        <v>20</v>
      </c>
      <c r="K50" t="s">
        <v>21</v>
      </c>
      <c r="L50">
        <v>1435208400</v>
      </c>
      <c r="M50">
        <v>1436245200</v>
      </c>
      <c r="N50" s="9">
        <f t="shared" si="2"/>
        <v>42180</v>
      </c>
      <c r="O50" s="9">
        <f t="shared" si="3"/>
        <v>42192.208333333328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s="4" t="s">
        <v>143</v>
      </c>
      <c r="C51" s="3" t="s">
        <v>144</v>
      </c>
      <c r="D51">
        <v>7200</v>
      </c>
      <c r="E51">
        <v>13653</v>
      </c>
      <c r="F51" s="5">
        <f t="shared" si="0"/>
        <v>1.89625</v>
      </c>
      <c r="G51" t="s">
        <v>19</v>
      </c>
      <c r="H51">
        <v>303</v>
      </c>
      <c r="I51">
        <f t="shared" si="1"/>
        <v>45.06</v>
      </c>
      <c r="J51" t="s">
        <v>20</v>
      </c>
      <c r="K51" t="s">
        <v>21</v>
      </c>
      <c r="L51">
        <v>1571547600</v>
      </c>
      <c r="M51">
        <v>1575439200</v>
      </c>
      <c r="N51" s="9">
        <f t="shared" si="2"/>
        <v>43758</v>
      </c>
      <c r="O51" s="9">
        <f t="shared" si="3"/>
        <v>43803.25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hidden="1" x14ac:dyDescent="0.25">
      <c r="A52">
        <v>50</v>
      </c>
      <c r="B52" s="4" t="s">
        <v>145</v>
      </c>
      <c r="C52" s="3" t="s">
        <v>146</v>
      </c>
      <c r="D52">
        <v>100</v>
      </c>
      <c r="E52">
        <v>2</v>
      </c>
      <c r="F52" s="5">
        <f t="shared" si="0"/>
        <v>0.02</v>
      </c>
      <c r="G52" t="s">
        <v>13</v>
      </c>
      <c r="H52">
        <v>1</v>
      </c>
      <c r="I52">
        <f t="shared" si="1"/>
        <v>2</v>
      </c>
      <c r="J52" t="s">
        <v>106</v>
      </c>
      <c r="K52" t="s">
        <v>107</v>
      </c>
      <c r="L52">
        <v>1375333200</v>
      </c>
      <c r="M52">
        <v>1377752400</v>
      </c>
      <c r="N52" s="9">
        <f t="shared" si="2"/>
        <v>41487</v>
      </c>
      <c r="O52" s="9">
        <f t="shared" si="3"/>
        <v>41515.208333333336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hidden="1" x14ac:dyDescent="0.25">
      <c r="A53">
        <v>51</v>
      </c>
      <c r="B53" s="4" t="s">
        <v>148</v>
      </c>
      <c r="C53" s="3" t="s">
        <v>149</v>
      </c>
      <c r="D53">
        <v>158100</v>
      </c>
      <c r="E53">
        <v>145243</v>
      </c>
      <c r="F53" s="5">
        <f t="shared" si="0"/>
        <v>0.91867805186590767</v>
      </c>
      <c r="G53" t="s">
        <v>13</v>
      </c>
      <c r="H53">
        <v>1467</v>
      </c>
      <c r="I53">
        <f t="shared" si="1"/>
        <v>99.01</v>
      </c>
      <c r="J53" t="s">
        <v>39</v>
      </c>
      <c r="K53" t="s">
        <v>40</v>
      </c>
      <c r="L53">
        <v>1332824400</v>
      </c>
      <c r="M53">
        <v>1334206800</v>
      </c>
      <c r="N53" s="9">
        <f t="shared" si="2"/>
        <v>40995</v>
      </c>
      <c r="O53" s="9">
        <f t="shared" si="3"/>
        <v>41011.208333333336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hidden="1" x14ac:dyDescent="0.25">
      <c r="A54">
        <v>52</v>
      </c>
      <c r="B54" s="4" t="s">
        <v>150</v>
      </c>
      <c r="C54" s="3" t="s">
        <v>151</v>
      </c>
      <c r="D54">
        <v>7200</v>
      </c>
      <c r="E54">
        <v>2459</v>
      </c>
      <c r="F54" s="5">
        <f t="shared" si="0"/>
        <v>0.34152777777777776</v>
      </c>
      <c r="G54" t="s">
        <v>13</v>
      </c>
      <c r="H54">
        <v>75</v>
      </c>
      <c r="I54">
        <f t="shared" si="1"/>
        <v>32.79</v>
      </c>
      <c r="J54" t="s">
        <v>20</v>
      </c>
      <c r="K54" t="s">
        <v>21</v>
      </c>
      <c r="L54">
        <v>1284526800</v>
      </c>
      <c r="M54">
        <v>1284872400</v>
      </c>
      <c r="N54" s="9">
        <f t="shared" si="2"/>
        <v>40436</v>
      </c>
      <c r="O54" s="9">
        <f t="shared" si="3"/>
        <v>40440.208333333336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s="4" t="s">
        <v>152</v>
      </c>
      <c r="C55" s="3" t="s">
        <v>153</v>
      </c>
      <c r="D55">
        <v>8800</v>
      </c>
      <c r="E55">
        <v>12356</v>
      </c>
      <c r="F55" s="5">
        <f t="shared" si="0"/>
        <v>1.4040909090909091</v>
      </c>
      <c r="G55" t="s">
        <v>19</v>
      </c>
      <c r="H55">
        <v>209</v>
      </c>
      <c r="I55">
        <f t="shared" si="1"/>
        <v>59.12</v>
      </c>
      <c r="J55" t="s">
        <v>20</v>
      </c>
      <c r="K55" t="s">
        <v>21</v>
      </c>
      <c r="L55">
        <v>1400562000</v>
      </c>
      <c r="M55">
        <v>1403931600</v>
      </c>
      <c r="N55" s="9">
        <f t="shared" si="2"/>
        <v>41779</v>
      </c>
      <c r="O55" s="9">
        <f t="shared" si="3"/>
        <v>41818.208333333336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hidden="1" x14ac:dyDescent="0.25">
      <c r="A56">
        <v>54</v>
      </c>
      <c r="B56" s="4" t="s">
        <v>154</v>
      </c>
      <c r="C56" s="3" t="s">
        <v>155</v>
      </c>
      <c r="D56">
        <v>6000</v>
      </c>
      <c r="E56">
        <v>5392</v>
      </c>
      <c r="F56" s="5">
        <f t="shared" si="0"/>
        <v>0.89866666666666661</v>
      </c>
      <c r="G56" t="s">
        <v>13</v>
      </c>
      <c r="H56">
        <v>120</v>
      </c>
      <c r="I56">
        <f t="shared" si="1"/>
        <v>44.93</v>
      </c>
      <c r="J56" t="s">
        <v>20</v>
      </c>
      <c r="K56" t="s">
        <v>21</v>
      </c>
      <c r="L56">
        <v>1520748000</v>
      </c>
      <c r="M56">
        <v>1521262800</v>
      </c>
      <c r="N56" s="9">
        <f t="shared" si="2"/>
        <v>43170</v>
      </c>
      <c r="O56" s="9">
        <f t="shared" si="3"/>
        <v>43176.208333333328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x14ac:dyDescent="0.25">
      <c r="A57">
        <v>55</v>
      </c>
      <c r="B57" s="4" t="s">
        <v>156</v>
      </c>
      <c r="C57" s="3" t="s">
        <v>157</v>
      </c>
      <c r="D57">
        <v>6600</v>
      </c>
      <c r="E57">
        <v>11746</v>
      </c>
      <c r="F57" s="5">
        <f t="shared" si="0"/>
        <v>1.7796969696969698</v>
      </c>
      <c r="G57" t="s">
        <v>19</v>
      </c>
      <c r="H57">
        <v>131</v>
      </c>
      <c r="I57">
        <f t="shared" si="1"/>
        <v>89.66</v>
      </c>
      <c r="J57" t="s">
        <v>20</v>
      </c>
      <c r="K57" t="s">
        <v>21</v>
      </c>
      <c r="L57">
        <v>1532926800</v>
      </c>
      <c r="M57">
        <v>1533358800</v>
      </c>
      <c r="N57" s="9">
        <f t="shared" si="2"/>
        <v>43311</v>
      </c>
      <c r="O57" s="9">
        <f t="shared" si="3"/>
        <v>43316.208333333328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x14ac:dyDescent="0.25">
      <c r="A58">
        <v>56</v>
      </c>
      <c r="B58" s="4" t="s">
        <v>159</v>
      </c>
      <c r="C58" s="3" t="s">
        <v>160</v>
      </c>
      <c r="D58">
        <v>8000</v>
      </c>
      <c r="E58">
        <v>11493</v>
      </c>
      <c r="F58" s="5">
        <f t="shared" si="0"/>
        <v>1.436625</v>
      </c>
      <c r="G58" t="s">
        <v>19</v>
      </c>
      <c r="H58">
        <v>164</v>
      </c>
      <c r="I58">
        <f t="shared" si="1"/>
        <v>70.08</v>
      </c>
      <c r="J58" t="s">
        <v>20</v>
      </c>
      <c r="K58" t="s">
        <v>21</v>
      </c>
      <c r="L58">
        <v>1420869600</v>
      </c>
      <c r="M58">
        <v>1421474400</v>
      </c>
      <c r="N58" s="9">
        <f t="shared" si="2"/>
        <v>42014</v>
      </c>
      <c r="O58" s="9">
        <f t="shared" si="3"/>
        <v>42021.25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s="4" t="s">
        <v>161</v>
      </c>
      <c r="C59" s="3" t="s">
        <v>162</v>
      </c>
      <c r="D59">
        <v>2900</v>
      </c>
      <c r="E59">
        <v>6243</v>
      </c>
      <c r="F59" s="5">
        <f t="shared" si="0"/>
        <v>2.1527586206896552</v>
      </c>
      <c r="G59" t="s">
        <v>19</v>
      </c>
      <c r="H59">
        <v>201</v>
      </c>
      <c r="I59">
        <f t="shared" si="1"/>
        <v>31.06</v>
      </c>
      <c r="J59" t="s">
        <v>20</v>
      </c>
      <c r="K59" t="s">
        <v>21</v>
      </c>
      <c r="L59">
        <v>1504242000</v>
      </c>
      <c r="M59">
        <v>1505278800</v>
      </c>
      <c r="N59" s="9">
        <f t="shared" si="2"/>
        <v>42979</v>
      </c>
      <c r="O59" s="9">
        <f t="shared" si="3"/>
        <v>42991.208333333328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s="4" t="s">
        <v>163</v>
      </c>
      <c r="C60" s="3" t="s">
        <v>164</v>
      </c>
      <c r="D60">
        <v>2700</v>
      </c>
      <c r="E60">
        <v>6132</v>
      </c>
      <c r="F60" s="5">
        <f t="shared" si="0"/>
        <v>2.2711111111111113</v>
      </c>
      <c r="G60" t="s">
        <v>19</v>
      </c>
      <c r="H60">
        <v>211</v>
      </c>
      <c r="I60">
        <f t="shared" si="1"/>
        <v>29.06</v>
      </c>
      <c r="J60" t="s">
        <v>20</v>
      </c>
      <c r="K60" t="s">
        <v>21</v>
      </c>
      <c r="L60">
        <v>1442811600</v>
      </c>
      <c r="M60">
        <v>1443934800</v>
      </c>
      <c r="N60" s="9">
        <f t="shared" si="2"/>
        <v>42268</v>
      </c>
      <c r="O60" s="9">
        <f t="shared" si="3"/>
        <v>42281.208333333328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s="4" t="s">
        <v>165</v>
      </c>
      <c r="C61" s="3" t="s">
        <v>166</v>
      </c>
      <c r="D61">
        <v>1400</v>
      </c>
      <c r="E61">
        <v>3851</v>
      </c>
      <c r="F61" s="5">
        <f t="shared" si="0"/>
        <v>2.7507142857142859</v>
      </c>
      <c r="G61" t="s">
        <v>19</v>
      </c>
      <c r="H61">
        <v>128</v>
      </c>
      <c r="I61">
        <f t="shared" si="1"/>
        <v>30.09</v>
      </c>
      <c r="J61" t="s">
        <v>20</v>
      </c>
      <c r="K61" t="s">
        <v>21</v>
      </c>
      <c r="L61">
        <v>1497243600</v>
      </c>
      <c r="M61">
        <v>1498539600</v>
      </c>
      <c r="N61" s="9">
        <f t="shared" si="2"/>
        <v>42898</v>
      </c>
      <c r="O61" s="9">
        <f t="shared" si="3"/>
        <v>42913.208333333328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s="4" t="s">
        <v>167</v>
      </c>
      <c r="C62" s="3" t="s">
        <v>168</v>
      </c>
      <c r="D62">
        <v>94200</v>
      </c>
      <c r="E62">
        <v>135997</v>
      </c>
      <c r="F62" s="5">
        <f t="shared" si="0"/>
        <v>1.4437048832271762</v>
      </c>
      <c r="G62" t="s">
        <v>19</v>
      </c>
      <c r="H62">
        <v>1600</v>
      </c>
      <c r="I62">
        <f t="shared" si="1"/>
        <v>85</v>
      </c>
      <c r="J62" t="s">
        <v>14</v>
      </c>
      <c r="K62" t="s">
        <v>15</v>
      </c>
      <c r="L62">
        <v>1342501200</v>
      </c>
      <c r="M62">
        <v>1342760400</v>
      </c>
      <c r="N62" s="9">
        <f t="shared" si="2"/>
        <v>41107</v>
      </c>
      <c r="O62" s="9">
        <f t="shared" si="3"/>
        <v>41110.208333333336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hidden="1" x14ac:dyDescent="0.25">
      <c r="A63">
        <v>61</v>
      </c>
      <c r="B63" s="4" t="s">
        <v>169</v>
      </c>
      <c r="C63" s="3" t="s">
        <v>170</v>
      </c>
      <c r="D63">
        <v>199200</v>
      </c>
      <c r="E63">
        <v>184750</v>
      </c>
      <c r="F63" s="5">
        <f t="shared" si="0"/>
        <v>0.92745983935742971</v>
      </c>
      <c r="G63" t="s">
        <v>13</v>
      </c>
      <c r="H63">
        <v>2253</v>
      </c>
      <c r="I63">
        <f t="shared" si="1"/>
        <v>82</v>
      </c>
      <c r="J63" t="s">
        <v>14</v>
      </c>
      <c r="K63" t="s">
        <v>15</v>
      </c>
      <c r="L63">
        <v>1298268000</v>
      </c>
      <c r="M63">
        <v>1301720400</v>
      </c>
      <c r="N63" s="9">
        <f t="shared" si="2"/>
        <v>40595</v>
      </c>
      <c r="O63" s="9">
        <f t="shared" si="3"/>
        <v>40635.208333333336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s="4" t="s">
        <v>171</v>
      </c>
      <c r="C64" s="3" t="s">
        <v>172</v>
      </c>
      <c r="D64">
        <v>2000</v>
      </c>
      <c r="E64">
        <v>14452</v>
      </c>
      <c r="F64" s="5">
        <f t="shared" si="0"/>
        <v>7.226</v>
      </c>
      <c r="G64" t="s">
        <v>19</v>
      </c>
      <c r="H64">
        <v>249</v>
      </c>
      <c r="I64">
        <f t="shared" si="1"/>
        <v>58.04</v>
      </c>
      <c r="J64" t="s">
        <v>20</v>
      </c>
      <c r="K64" t="s">
        <v>21</v>
      </c>
      <c r="L64">
        <v>1433480400</v>
      </c>
      <c r="M64">
        <v>1433566800</v>
      </c>
      <c r="N64" s="9">
        <f t="shared" si="2"/>
        <v>42160</v>
      </c>
      <c r="O64" s="9">
        <f t="shared" si="3"/>
        <v>42161.208333333328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hidden="1" x14ac:dyDescent="0.25">
      <c r="A65">
        <v>63</v>
      </c>
      <c r="B65" s="4" t="s">
        <v>173</v>
      </c>
      <c r="C65" s="3" t="s">
        <v>174</v>
      </c>
      <c r="D65">
        <v>4700</v>
      </c>
      <c r="E65">
        <v>557</v>
      </c>
      <c r="F65" s="5">
        <f t="shared" si="0"/>
        <v>0.11851063829787234</v>
      </c>
      <c r="G65" t="s">
        <v>13</v>
      </c>
      <c r="H65">
        <v>5</v>
      </c>
      <c r="I65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9">
        <f t="shared" si="2"/>
        <v>42853</v>
      </c>
      <c r="O65" s="9">
        <f t="shared" si="3"/>
        <v>42859.208333333328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hidden="1" x14ac:dyDescent="0.25">
      <c r="A66">
        <v>64</v>
      </c>
      <c r="B66" s="4" t="s">
        <v>175</v>
      </c>
      <c r="C66" s="3" t="s">
        <v>176</v>
      </c>
      <c r="D66">
        <v>2800</v>
      </c>
      <c r="E66">
        <v>2734</v>
      </c>
      <c r="F66" s="5">
        <f t="shared" si="0"/>
        <v>0.97642857142857142</v>
      </c>
      <c r="G66" t="s">
        <v>13</v>
      </c>
      <c r="H66">
        <v>38</v>
      </c>
      <c r="I66">
        <f t="shared" si="1"/>
        <v>71.95</v>
      </c>
      <c r="J66" t="s">
        <v>20</v>
      </c>
      <c r="K66" t="s">
        <v>21</v>
      </c>
      <c r="L66">
        <v>1530507600</v>
      </c>
      <c r="M66">
        <v>1531803600</v>
      </c>
      <c r="N66" s="9">
        <f t="shared" si="2"/>
        <v>43283</v>
      </c>
      <c r="O66" s="9">
        <f t="shared" si="3"/>
        <v>43298.208333333328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s="4" t="s">
        <v>177</v>
      </c>
      <c r="C67" s="3" t="s">
        <v>178</v>
      </c>
      <c r="D67">
        <v>6100</v>
      </c>
      <c r="E67">
        <v>14405</v>
      </c>
      <c r="F67" s="5">
        <f t="shared" ref="F67:F130" si="4">IFERROR(E67/D67,0)</f>
        <v>2.3614754098360655</v>
      </c>
      <c r="G67" t="s">
        <v>19</v>
      </c>
      <c r="H67">
        <v>236</v>
      </c>
      <c r="I67">
        <f t="shared" ref="I67:I130" si="5">ROUND(IFERROR(E67/H67,0),2)</f>
        <v>61.04</v>
      </c>
      <c r="J67" t="s">
        <v>20</v>
      </c>
      <c r="K67" t="s">
        <v>21</v>
      </c>
      <c r="L67">
        <v>1296108000</v>
      </c>
      <c r="M67">
        <v>1296712800</v>
      </c>
      <c r="N67" s="9">
        <f t="shared" ref="N67:N130" si="6">DATE(YEAR((((L67/60)/60)/24)+DATE(1970,1,1)),MONTH((((L67/60)/60)/24)+DATE(1970,1,1)),DAY((((L67/60)/60)/24)+DATE(1970,1,1)))</f>
        <v>40570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hidden="1" x14ac:dyDescent="0.25">
      <c r="A68">
        <v>66</v>
      </c>
      <c r="B68" s="4" t="s">
        <v>179</v>
      </c>
      <c r="C68" s="3" t="s">
        <v>180</v>
      </c>
      <c r="D68">
        <v>2900</v>
      </c>
      <c r="E68">
        <v>1307</v>
      </c>
      <c r="F68" s="5">
        <f t="shared" si="4"/>
        <v>0.45068965517241377</v>
      </c>
      <c r="G68" t="s">
        <v>13</v>
      </c>
      <c r="H68">
        <v>12</v>
      </c>
      <c r="I68">
        <f t="shared" si="5"/>
        <v>108.92</v>
      </c>
      <c r="J68" t="s">
        <v>20</v>
      </c>
      <c r="K68" t="s">
        <v>21</v>
      </c>
      <c r="L68">
        <v>1428469200</v>
      </c>
      <c r="M68">
        <v>1428901200</v>
      </c>
      <c r="N68" s="9">
        <f t="shared" si="6"/>
        <v>42102</v>
      </c>
      <c r="O68" s="9">
        <f t="shared" si="7"/>
        <v>42107.208333333328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67</v>
      </c>
      <c r="B69" s="4" t="s">
        <v>181</v>
      </c>
      <c r="C69" s="3" t="s">
        <v>182</v>
      </c>
      <c r="D69">
        <v>72600</v>
      </c>
      <c r="E69">
        <v>117892</v>
      </c>
      <c r="F69" s="5">
        <f t="shared" si="4"/>
        <v>1.6238567493112948</v>
      </c>
      <c r="G69" t="s">
        <v>19</v>
      </c>
      <c r="H69">
        <v>4065</v>
      </c>
      <c r="I69">
        <f t="shared" si="5"/>
        <v>29</v>
      </c>
      <c r="J69" t="s">
        <v>39</v>
      </c>
      <c r="K69" t="s">
        <v>40</v>
      </c>
      <c r="L69">
        <v>1264399200</v>
      </c>
      <c r="M69">
        <v>1264831200</v>
      </c>
      <c r="N69" s="9">
        <f t="shared" si="6"/>
        <v>40203</v>
      </c>
      <c r="O69" s="9">
        <f t="shared" si="7"/>
        <v>40208.25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s="4" t="s">
        <v>183</v>
      </c>
      <c r="C70" s="3" t="s">
        <v>184</v>
      </c>
      <c r="D70">
        <v>5700</v>
      </c>
      <c r="E70">
        <v>14508</v>
      </c>
      <c r="F70" s="5">
        <f t="shared" si="4"/>
        <v>2.5452631578947367</v>
      </c>
      <c r="G70" t="s">
        <v>19</v>
      </c>
      <c r="H70">
        <v>246</v>
      </c>
      <c r="I70">
        <f t="shared" si="5"/>
        <v>58.98</v>
      </c>
      <c r="J70" t="s">
        <v>106</v>
      </c>
      <c r="K70" t="s">
        <v>107</v>
      </c>
      <c r="L70">
        <v>1501131600</v>
      </c>
      <c r="M70">
        <v>1505192400</v>
      </c>
      <c r="N70" s="9">
        <f t="shared" si="6"/>
        <v>42943</v>
      </c>
      <c r="O70" s="9">
        <f t="shared" si="7"/>
        <v>42990.208333333328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hidden="1" x14ac:dyDescent="0.25">
      <c r="A71">
        <v>69</v>
      </c>
      <c r="B71" s="4" t="s">
        <v>185</v>
      </c>
      <c r="C71" s="3" t="s">
        <v>186</v>
      </c>
      <c r="D71">
        <v>7900</v>
      </c>
      <c r="E71">
        <v>1901</v>
      </c>
      <c r="F71" s="5">
        <f t="shared" si="4"/>
        <v>0.24063291139240506</v>
      </c>
      <c r="G71" t="s">
        <v>73</v>
      </c>
      <c r="H71">
        <v>17</v>
      </c>
      <c r="I71">
        <f t="shared" si="5"/>
        <v>111.82</v>
      </c>
      <c r="J71" t="s">
        <v>20</v>
      </c>
      <c r="K71" t="s">
        <v>21</v>
      </c>
      <c r="L71">
        <v>1292738400</v>
      </c>
      <c r="M71">
        <v>1295676000</v>
      </c>
      <c r="N71" s="9">
        <f t="shared" si="6"/>
        <v>40531</v>
      </c>
      <c r="O71" s="9">
        <f t="shared" si="7"/>
        <v>40565.25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s="4" t="s">
        <v>187</v>
      </c>
      <c r="C72" s="3" t="s">
        <v>188</v>
      </c>
      <c r="D72">
        <v>128000</v>
      </c>
      <c r="E72">
        <v>158389</v>
      </c>
      <c r="F72" s="5">
        <f t="shared" si="4"/>
        <v>1.2374140625000001</v>
      </c>
      <c r="G72" t="s">
        <v>19</v>
      </c>
      <c r="H72">
        <v>2475</v>
      </c>
      <c r="I72">
        <f t="shared" si="5"/>
        <v>64</v>
      </c>
      <c r="J72" t="s">
        <v>106</v>
      </c>
      <c r="K72" t="s">
        <v>107</v>
      </c>
      <c r="L72">
        <v>1288674000</v>
      </c>
      <c r="M72">
        <v>1292911200</v>
      </c>
      <c r="N72" s="9">
        <f t="shared" si="6"/>
        <v>40484</v>
      </c>
      <c r="O72" s="9">
        <f t="shared" si="7"/>
        <v>40533.25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s="4" t="s">
        <v>189</v>
      </c>
      <c r="C73" s="3" t="s">
        <v>190</v>
      </c>
      <c r="D73">
        <v>6000</v>
      </c>
      <c r="E73">
        <v>6484</v>
      </c>
      <c r="F73" s="5">
        <f t="shared" si="4"/>
        <v>1.0806666666666667</v>
      </c>
      <c r="G73" t="s">
        <v>19</v>
      </c>
      <c r="H73">
        <v>76</v>
      </c>
      <c r="I73">
        <f t="shared" si="5"/>
        <v>85.32</v>
      </c>
      <c r="J73" t="s">
        <v>20</v>
      </c>
      <c r="K73" t="s">
        <v>21</v>
      </c>
      <c r="L73">
        <v>1575093600</v>
      </c>
      <c r="M73">
        <v>1575439200</v>
      </c>
      <c r="N73" s="9">
        <f t="shared" si="6"/>
        <v>43799</v>
      </c>
      <c r="O73" s="9">
        <f t="shared" si="7"/>
        <v>43803.25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s="4" t="s">
        <v>191</v>
      </c>
      <c r="C74" s="3" t="s">
        <v>192</v>
      </c>
      <c r="D74">
        <v>600</v>
      </c>
      <c r="E74">
        <v>4022</v>
      </c>
      <c r="F74" s="5">
        <f t="shared" si="4"/>
        <v>6.7033333333333331</v>
      </c>
      <c r="G74" t="s">
        <v>19</v>
      </c>
      <c r="H74">
        <v>54</v>
      </c>
      <c r="I74">
        <f t="shared" si="5"/>
        <v>74.48</v>
      </c>
      <c r="J74" t="s">
        <v>20</v>
      </c>
      <c r="K74" t="s">
        <v>21</v>
      </c>
      <c r="L74">
        <v>1435726800</v>
      </c>
      <c r="M74">
        <v>1438837200</v>
      </c>
      <c r="N74" s="9">
        <f t="shared" si="6"/>
        <v>42186</v>
      </c>
      <c r="O74" s="9">
        <f t="shared" si="7"/>
        <v>42222.208333333328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s="4" t="s">
        <v>193</v>
      </c>
      <c r="C75" s="3" t="s">
        <v>194</v>
      </c>
      <c r="D75">
        <v>1400</v>
      </c>
      <c r="E75">
        <v>9253</v>
      </c>
      <c r="F75" s="5">
        <f t="shared" si="4"/>
        <v>6.609285714285714</v>
      </c>
      <c r="G75" t="s">
        <v>19</v>
      </c>
      <c r="H75">
        <v>88</v>
      </c>
      <c r="I75">
        <f t="shared" si="5"/>
        <v>105.15</v>
      </c>
      <c r="J75" t="s">
        <v>20</v>
      </c>
      <c r="K75" t="s">
        <v>21</v>
      </c>
      <c r="L75">
        <v>1480226400</v>
      </c>
      <c r="M75">
        <v>1480485600</v>
      </c>
      <c r="N75" s="9">
        <f t="shared" si="6"/>
        <v>42701</v>
      </c>
      <c r="O75" s="9">
        <f t="shared" si="7"/>
        <v>42704.25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s="4" t="s">
        <v>195</v>
      </c>
      <c r="C76" s="3" t="s">
        <v>196</v>
      </c>
      <c r="D76">
        <v>3900</v>
      </c>
      <c r="E76">
        <v>4776</v>
      </c>
      <c r="F76" s="5">
        <f t="shared" si="4"/>
        <v>1.2246153846153847</v>
      </c>
      <c r="G76" t="s">
        <v>19</v>
      </c>
      <c r="H76">
        <v>85</v>
      </c>
      <c r="I76">
        <f t="shared" si="5"/>
        <v>56.19</v>
      </c>
      <c r="J76" t="s">
        <v>39</v>
      </c>
      <c r="K76" t="s">
        <v>40</v>
      </c>
      <c r="L76">
        <v>1459054800</v>
      </c>
      <c r="M76">
        <v>1459141200</v>
      </c>
      <c r="N76" s="9">
        <f t="shared" si="6"/>
        <v>42456</v>
      </c>
      <c r="O76" s="9">
        <f t="shared" si="7"/>
        <v>42457.208333333328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s="4" t="s">
        <v>197</v>
      </c>
      <c r="C77" s="3" t="s">
        <v>198</v>
      </c>
      <c r="D77">
        <v>9700</v>
      </c>
      <c r="E77">
        <v>14606</v>
      </c>
      <c r="F77" s="5">
        <f t="shared" si="4"/>
        <v>1.5057731958762886</v>
      </c>
      <c r="G77" t="s">
        <v>19</v>
      </c>
      <c r="H77">
        <v>170</v>
      </c>
      <c r="I77">
        <f t="shared" si="5"/>
        <v>85.92</v>
      </c>
      <c r="J77" t="s">
        <v>20</v>
      </c>
      <c r="K77" t="s">
        <v>21</v>
      </c>
      <c r="L77">
        <v>1531630800</v>
      </c>
      <c r="M77">
        <v>1532322000</v>
      </c>
      <c r="N77" s="9">
        <f t="shared" si="6"/>
        <v>43296</v>
      </c>
      <c r="O77" s="9">
        <f t="shared" si="7"/>
        <v>43304.208333333328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hidden="1" x14ac:dyDescent="0.25">
      <c r="A78">
        <v>76</v>
      </c>
      <c r="B78" s="4" t="s">
        <v>199</v>
      </c>
      <c r="C78" s="3" t="s">
        <v>200</v>
      </c>
      <c r="D78">
        <v>122900</v>
      </c>
      <c r="E78">
        <v>95993</v>
      </c>
      <c r="F78" s="5">
        <f t="shared" si="4"/>
        <v>0.78106590724165992</v>
      </c>
      <c r="G78" t="s">
        <v>13</v>
      </c>
      <c r="H78">
        <v>1684</v>
      </c>
      <c r="I78">
        <f t="shared" si="5"/>
        <v>57</v>
      </c>
      <c r="J78" t="s">
        <v>20</v>
      </c>
      <c r="K78" t="s">
        <v>21</v>
      </c>
      <c r="L78">
        <v>1421992800</v>
      </c>
      <c r="M78">
        <v>1426222800</v>
      </c>
      <c r="N78" s="9">
        <f t="shared" si="6"/>
        <v>42027</v>
      </c>
      <c r="O78" s="9">
        <f t="shared" si="7"/>
        <v>42076.208333333328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hidden="1" x14ac:dyDescent="0.25">
      <c r="A79">
        <v>77</v>
      </c>
      <c r="B79" s="4" t="s">
        <v>201</v>
      </c>
      <c r="C79" s="3" t="s">
        <v>202</v>
      </c>
      <c r="D79">
        <v>9500</v>
      </c>
      <c r="E79">
        <v>4460</v>
      </c>
      <c r="F79" s="5">
        <f t="shared" si="4"/>
        <v>0.46947368421052632</v>
      </c>
      <c r="G79" t="s">
        <v>13</v>
      </c>
      <c r="H79">
        <v>56</v>
      </c>
      <c r="I79">
        <f t="shared" si="5"/>
        <v>79.64</v>
      </c>
      <c r="J79" t="s">
        <v>20</v>
      </c>
      <c r="K79" t="s">
        <v>21</v>
      </c>
      <c r="L79">
        <v>1285563600</v>
      </c>
      <c r="M79">
        <v>1286773200</v>
      </c>
      <c r="N79" s="9">
        <f t="shared" si="6"/>
        <v>40448</v>
      </c>
      <c r="O79" s="9">
        <f t="shared" si="7"/>
        <v>40462.208333333336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s="4" t="s">
        <v>203</v>
      </c>
      <c r="C80" s="3" t="s">
        <v>204</v>
      </c>
      <c r="D80">
        <v>4500</v>
      </c>
      <c r="E80">
        <v>13536</v>
      </c>
      <c r="F80" s="5">
        <f t="shared" si="4"/>
        <v>3.008</v>
      </c>
      <c r="G80" t="s">
        <v>19</v>
      </c>
      <c r="H80">
        <v>330</v>
      </c>
      <c r="I80">
        <f t="shared" si="5"/>
        <v>41.02</v>
      </c>
      <c r="J80" t="s">
        <v>20</v>
      </c>
      <c r="K80" t="s">
        <v>21</v>
      </c>
      <c r="L80">
        <v>1523854800</v>
      </c>
      <c r="M80">
        <v>1523941200</v>
      </c>
      <c r="N80" s="9">
        <f t="shared" si="6"/>
        <v>43206</v>
      </c>
      <c r="O80" s="9">
        <f t="shared" si="7"/>
        <v>43207.208333333328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hidden="1" x14ac:dyDescent="0.25">
      <c r="A81">
        <v>79</v>
      </c>
      <c r="B81" s="4" t="s">
        <v>206</v>
      </c>
      <c r="C81" s="3" t="s">
        <v>207</v>
      </c>
      <c r="D81">
        <v>57800</v>
      </c>
      <c r="E81">
        <v>40228</v>
      </c>
      <c r="F81" s="5">
        <f t="shared" si="4"/>
        <v>0.6959861591695502</v>
      </c>
      <c r="G81" t="s">
        <v>13</v>
      </c>
      <c r="H81">
        <v>838</v>
      </c>
      <c r="I81">
        <f t="shared" si="5"/>
        <v>48</v>
      </c>
      <c r="J81" t="s">
        <v>20</v>
      </c>
      <c r="K81" t="s">
        <v>21</v>
      </c>
      <c r="L81">
        <v>1529125200</v>
      </c>
      <c r="M81">
        <v>1529557200</v>
      </c>
      <c r="N81" s="9">
        <f t="shared" si="6"/>
        <v>43267</v>
      </c>
      <c r="O81" s="9">
        <f t="shared" si="7"/>
        <v>43272.208333333328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s="4" t="s">
        <v>208</v>
      </c>
      <c r="C82" s="3" t="s">
        <v>209</v>
      </c>
      <c r="D82">
        <v>1100</v>
      </c>
      <c r="E82">
        <v>7012</v>
      </c>
      <c r="F82" s="5">
        <f t="shared" si="4"/>
        <v>6.374545454545455</v>
      </c>
      <c r="G82" t="s">
        <v>19</v>
      </c>
      <c r="H82">
        <v>127</v>
      </c>
      <c r="I82">
        <f t="shared" si="5"/>
        <v>55.21</v>
      </c>
      <c r="J82" t="s">
        <v>20</v>
      </c>
      <c r="K82" t="s">
        <v>21</v>
      </c>
      <c r="L82">
        <v>1503982800</v>
      </c>
      <c r="M82">
        <v>1506574800</v>
      </c>
      <c r="N82" s="9">
        <f t="shared" si="6"/>
        <v>42976</v>
      </c>
      <c r="O82" s="9">
        <f t="shared" si="7"/>
        <v>43006.208333333328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s="4" t="s">
        <v>210</v>
      </c>
      <c r="C83" s="3" t="s">
        <v>211</v>
      </c>
      <c r="D83">
        <v>16800</v>
      </c>
      <c r="E83">
        <v>37857</v>
      </c>
      <c r="F83" s="5">
        <f t="shared" si="4"/>
        <v>2.253392857142857</v>
      </c>
      <c r="G83" t="s">
        <v>19</v>
      </c>
      <c r="H83">
        <v>411</v>
      </c>
      <c r="I83">
        <f t="shared" si="5"/>
        <v>92.11</v>
      </c>
      <c r="J83" t="s">
        <v>20</v>
      </c>
      <c r="K83" t="s">
        <v>21</v>
      </c>
      <c r="L83">
        <v>1511416800</v>
      </c>
      <c r="M83">
        <v>1513576800</v>
      </c>
      <c r="N83" s="9">
        <f t="shared" si="6"/>
        <v>43062</v>
      </c>
      <c r="O83" s="9">
        <f t="shared" si="7"/>
        <v>43087.25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s="4" t="s">
        <v>212</v>
      </c>
      <c r="C84" s="3" t="s">
        <v>213</v>
      </c>
      <c r="D84">
        <v>1000</v>
      </c>
      <c r="E84">
        <v>14973</v>
      </c>
      <c r="F84" s="5">
        <f t="shared" si="4"/>
        <v>14.973000000000001</v>
      </c>
      <c r="G84" t="s">
        <v>19</v>
      </c>
      <c r="H84">
        <v>180</v>
      </c>
      <c r="I84">
        <f t="shared" si="5"/>
        <v>83.18</v>
      </c>
      <c r="J84" t="s">
        <v>39</v>
      </c>
      <c r="K84" t="s">
        <v>40</v>
      </c>
      <c r="L84">
        <v>1547704800</v>
      </c>
      <c r="M84">
        <v>1548309600</v>
      </c>
      <c r="N84" s="9">
        <f t="shared" si="6"/>
        <v>43482</v>
      </c>
      <c r="O84" s="9">
        <f t="shared" si="7"/>
        <v>43489.25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hidden="1" x14ac:dyDescent="0.25">
      <c r="A85">
        <v>83</v>
      </c>
      <c r="B85" s="4" t="s">
        <v>214</v>
      </c>
      <c r="C85" s="3" t="s">
        <v>215</v>
      </c>
      <c r="D85">
        <v>106400</v>
      </c>
      <c r="E85">
        <v>39996</v>
      </c>
      <c r="F85" s="5">
        <f t="shared" si="4"/>
        <v>0.37590225563909774</v>
      </c>
      <c r="G85" t="s">
        <v>13</v>
      </c>
      <c r="H85">
        <v>1000</v>
      </c>
      <c r="I85">
        <f t="shared" si="5"/>
        <v>40</v>
      </c>
      <c r="J85" t="s">
        <v>20</v>
      </c>
      <c r="K85" t="s">
        <v>21</v>
      </c>
      <c r="L85">
        <v>1469682000</v>
      </c>
      <c r="M85">
        <v>1471582800</v>
      </c>
      <c r="N85" s="9">
        <f t="shared" si="6"/>
        <v>42579</v>
      </c>
      <c r="O85" s="9">
        <f t="shared" si="7"/>
        <v>42601.208333333328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s="4" t="s">
        <v>216</v>
      </c>
      <c r="C86" s="3" t="s">
        <v>217</v>
      </c>
      <c r="D86">
        <v>31400</v>
      </c>
      <c r="E86">
        <v>41564</v>
      </c>
      <c r="F86" s="5">
        <f t="shared" si="4"/>
        <v>1.3236942675159236</v>
      </c>
      <c r="G86" t="s">
        <v>19</v>
      </c>
      <c r="H86">
        <v>374</v>
      </c>
      <c r="I86">
        <f t="shared" si="5"/>
        <v>111.13</v>
      </c>
      <c r="J86" t="s">
        <v>20</v>
      </c>
      <c r="K86" t="s">
        <v>21</v>
      </c>
      <c r="L86">
        <v>1343451600</v>
      </c>
      <c r="M86">
        <v>1344315600</v>
      </c>
      <c r="N86" s="9">
        <f t="shared" si="6"/>
        <v>41118</v>
      </c>
      <c r="O86" s="9">
        <f t="shared" si="7"/>
        <v>41128.208333333336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s="4" t="s">
        <v>218</v>
      </c>
      <c r="C87" s="3" t="s">
        <v>219</v>
      </c>
      <c r="D87">
        <v>4900</v>
      </c>
      <c r="E87">
        <v>6430</v>
      </c>
      <c r="F87" s="5">
        <f t="shared" si="4"/>
        <v>1.3122448979591836</v>
      </c>
      <c r="G87" t="s">
        <v>19</v>
      </c>
      <c r="H87">
        <v>71</v>
      </c>
      <c r="I87">
        <f t="shared" si="5"/>
        <v>90.56</v>
      </c>
      <c r="J87" t="s">
        <v>25</v>
      </c>
      <c r="K87" t="s">
        <v>26</v>
      </c>
      <c r="L87">
        <v>1315717200</v>
      </c>
      <c r="M87">
        <v>1316408400</v>
      </c>
      <c r="N87" s="9">
        <f t="shared" si="6"/>
        <v>40797</v>
      </c>
      <c r="O87" s="9">
        <f t="shared" si="7"/>
        <v>40805.208333333336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s="4" t="s">
        <v>220</v>
      </c>
      <c r="C88" s="3" t="s">
        <v>221</v>
      </c>
      <c r="D88">
        <v>7400</v>
      </c>
      <c r="E88">
        <v>12405</v>
      </c>
      <c r="F88" s="5">
        <f t="shared" si="4"/>
        <v>1.6763513513513513</v>
      </c>
      <c r="G88" t="s">
        <v>19</v>
      </c>
      <c r="H88">
        <v>203</v>
      </c>
      <c r="I88">
        <f t="shared" si="5"/>
        <v>61.11</v>
      </c>
      <c r="J88" t="s">
        <v>20</v>
      </c>
      <c r="K88" t="s">
        <v>21</v>
      </c>
      <c r="L88">
        <v>1430715600</v>
      </c>
      <c r="M88">
        <v>1431838800</v>
      </c>
      <c r="N88" s="9">
        <f t="shared" si="6"/>
        <v>42128</v>
      </c>
      <c r="O88" s="9">
        <f t="shared" si="7"/>
        <v>42141.208333333328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hidden="1" x14ac:dyDescent="0.25">
      <c r="A89">
        <v>87</v>
      </c>
      <c r="B89" s="4" t="s">
        <v>222</v>
      </c>
      <c r="C89" s="3" t="s">
        <v>223</v>
      </c>
      <c r="D89">
        <v>198500</v>
      </c>
      <c r="E89">
        <v>123040</v>
      </c>
      <c r="F89" s="5">
        <f t="shared" si="4"/>
        <v>0.6198488664987406</v>
      </c>
      <c r="G89" t="s">
        <v>13</v>
      </c>
      <c r="H89">
        <v>1482</v>
      </c>
      <c r="I89">
        <f t="shared" si="5"/>
        <v>83.02</v>
      </c>
      <c r="J89" t="s">
        <v>25</v>
      </c>
      <c r="K89" t="s">
        <v>26</v>
      </c>
      <c r="L89">
        <v>1299564000</v>
      </c>
      <c r="M89">
        <v>1300510800</v>
      </c>
      <c r="N89" s="9">
        <f t="shared" si="6"/>
        <v>40610</v>
      </c>
      <c r="O89" s="9">
        <f t="shared" si="7"/>
        <v>40621.208333333336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s="4" t="s">
        <v>224</v>
      </c>
      <c r="C90" s="3" t="s">
        <v>225</v>
      </c>
      <c r="D90">
        <v>4800</v>
      </c>
      <c r="E90">
        <v>12516</v>
      </c>
      <c r="F90" s="5">
        <f t="shared" si="4"/>
        <v>2.6074999999999999</v>
      </c>
      <c r="G90" t="s">
        <v>19</v>
      </c>
      <c r="H90">
        <v>113</v>
      </c>
      <c r="I90">
        <f t="shared" si="5"/>
        <v>110.76</v>
      </c>
      <c r="J90" t="s">
        <v>20</v>
      </c>
      <c r="K90" t="s">
        <v>21</v>
      </c>
      <c r="L90">
        <v>1429160400</v>
      </c>
      <c r="M90">
        <v>1431061200</v>
      </c>
      <c r="N90" s="9">
        <f t="shared" si="6"/>
        <v>42110</v>
      </c>
      <c r="O90" s="9">
        <f t="shared" si="7"/>
        <v>42132.208333333328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s="4" t="s">
        <v>226</v>
      </c>
      <c r="C91" s="3" t="s">
        <v>227</v>
      </c>
      <c r="D91">
        <v>3400</v>
      </c>
      <c r="E91">
        <v>8588</v>
      </c>
      <c r="F91" s="5">
        <f t="shared" si="4"/>
        <v>2.5258823529411765</v>
      </c>
      <c r="G91" t="s">
        <v>19</v>
      </c>
      <c r="H91">
        <v>96</v>
      </c>
      <c r="I91">
        <f t="shared" si="5"/>
        <v>89.46</v>
      </c>
      <c r="J91" t="s">
        <v>20</v>
      </c>
      <c r="K91" t="s">
        <v>21</v>
      </c>
      <c r="L91">
        <v>1271307600</v>
      </c>
      <c r="M91">
        <v>1271480400</v>
      </c>
      <c r="N91" s="9">
        <f t="shared" si="6"/>
        <v>40283</v>
      </c>
      <c r="O91" s="9">
        <f t="shared" si="7"/>
        <v>40285.208333333336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hidden="1" x14ac:dyDescent="0.25">
      <c r="A92">
        <v>90</v>
      </c>
      <c r="B92" s="4" t="s">
        <v>228</v>
      </c>
      <c r="C92" s="3" t="s">
        <v>229</v>
      </c>
      <c r="D92">
        <v>7800</v>
      </c>
      <c r="E92">
        <v>6132</v>
      </c>
      <c r="F92" s="5">
        <f t="shared" si="4"/>
        <v>0.7861538461538462</v>
      </c>
      <c r="G92" t="s">
        <v>13</v>
      </c>
      <c r="H92">
        <v>106</v>
      </c>
      <c r="I92">
        <f t="shared" si="5"/>
        <v>57.85</v>
      </c>
      <c r="J92" t="s">
        <v>20</v>
      </c>
      <c r="K92" t="s">
        <v>21</v>
      </c>
      <c r="L92">
        <v>1456380000</v>
      </c>
      <c r="M92">
        <v>1456380000</v>
      </c>
      <c r="N92" s="9">
        <f t="shared" si="6"/>
        <v>42425</v>
      </c>
      <c r="O92" s="9">
        <f t="shared" si="7"/>
        <v>42425.25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hidden="1" x14ac:dyDescent="0.25">
      <c r="A93">
        <v>91</v>
      </c>
      <c r="B93" s="4" t="s">
        <v>230</v>
      </c>
      <c r="C93" s="3" t="s">
        <v>231</v>
      </c>
      <c r="D93">
        <v>154300</v>
      </c>
      <c r="E93">
        <v>74688</v>
      </c>
      <c r="F93" s="5">
        <f t="shared" si="4"/>
        <v>0.48404406999351912</v>
      </c>
      <c r="G93" t="s">
        <v>13</v>
      </c>
      <c r="H93">
        <v>679</v>
      </c>
      <c r="I93">
        <f t="shared" si="5"/>
        <v>110</v>
      </c>
      <c r="J93" t="s">
        <v>106</v>
      </c>
      <c r="K93" t="s">
        <v>107</v>
      </c>
      <c r="L93">
        <v>1470459600</v>
      </c>
      <c r="M93">
        <v>1472878800</v>
      </c>
      <c r="N93" s="9">
        <f t="shared" si="6"/>
        <v>42588</v>
      </c>
      <c r="O93" s="9">
        <f t="shared" si="7"/>
        <v>42616.208333333328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92</v>
      </c>
      <c r="B94" s="4" t="s">
        <v>232</v>
      </c>
      <c r="C94" s="3" t="s">
        <v>233</v>
      </c>
      <c r="D94">
        <v>20000</v>
      </c>
      <c r="E94">
        <v>51775</v>
      </c>
      <c r="F94" s="5">
        <f t="shared" si="4"/>
        <v>2.5887500000000001</v>
      </c>
      <c r="G94" t="s">
        <v>19</v>
      </c>
      <c r="H94">
        <v>498</v>
      </c>
      <c r="I94">
        <f t="shared" si="5"/>
        <v>103.97</v>
      </c>
      <c r="J94" t="s">
        <v>97</v>
      </c>
      <c r="K94" t="s">
        <v>98</v>
      </c>
      <c r="L94">
        <v>1277269200</v>
      </c>
      <c r="M94">
        <v>1277355600</v>
      </c>
      <c r="N94" s="9">
        <f t="shared" si="6"/>
        <v>40352</v>
      </c>
      <c r="O94" s="9">
        <f t="shared" si="7"/>
        <v>40353.208333333336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hidden="1" x14ac:dyDescent="0.25">
      <c r="A95">
        <v>93</v>
      </c>
      <c r="B95" s="4" t="s">
        <v>234</v>
      </c>
      <c r="C95" s="3" t="s">
        <v>235</v>
      </c>
      <c r="D95">
        <v>108800</v>
      </c>
      <c r="E95">
        <v>65877</v>
      </c>
      <c r="F95" s="5">
        <f t="shared" si="4"/>
        <v>0.60548713235294116</v>
      </c>
      <c r="G95" t="s">
        <v>73</v>
      </c>
      <c r="H95">
        <v>610</v>
      </c>
      <c r="I95">
        <f t="shared" si="5"/>
        <v>108</v>
      </c>
      <c r="J95" t="s">
        <v>20</v>
      </c>
      <c r="K95" t="s">
        <v>21</v>
      </c>
      <c r="L95">
        <v>1350709200</v>
      </c>
      <c r="M95">
        <v>1351054800</v>
      </c>
      <c r="N95" s="9">
        <f t="shared" si="6"/>
        <v>41202</v>
      </c>
      <c r="O95" s="9">
        <f t="shared" si="7"/>
        <v>41206.208333333336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s="4" t="s">
        <v>236</v>
      </c>
      <c r="C96" s="3" t="s">
        <v>237</v>
      </c>
      <c r="D96">
        <v>2900</v>
      </c>
      <c r="E96">
        <v>8807</v>
      </c>
      <c r="F96" s="5">
        <f t="shared" si="4"/>
        <v>3.036896551724138</v>
      </c>
      <c r="G96" t="s">
        <v>19</v>
      </c>
      <c r="H96">
        <v>180</v>
      </c>
      <c r="I96">
        <f t="shared" si="5"/>
        <v>48.93</v>
      </c>
      <c r="J96" t="s">
        <v>39</v>
      </c>
      <c r="K96" t="s">
        <v>40</v>
      </c>
      <c r="L96">
        <v>1554613200</v>
      </c>
      <c r="M96">
        <v>1555563600</v>
      </c>
      <c r="N96" s="9">
        <f t="shared" si="6"/>
        <v>43562</v>
      </c>
      <c r="O96" s="9">
        <f t="shared" si="7"/>
        <v>43573.208333333328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x14ac:dyDescent="0.25">
      <c r="A97">
        <v>95</v>
      </c>
      <c r="B97" s="4" t="s">
        <v>238</v>
      </c>
      <c r="C97" s="3" t="s">
        <v>239</v>
      </c>
      <c r="D97">
        <v>900</v>
      </c>
      <c r="E97">
        <v>1017</v>
      </c>
      <c r="F97" s="5">
        <f t="shared" si="4"/>
        <v>1.1299999999999999</v>
      </c>
      <c r="G97" t="s">
        <v>19</v>
      </c>
      <c r="H97">
        <v>27</v>
      </c>
      <c r="I97">
        <f t="shared" si="5"/>
        <v>37.67</v>
      </c>
      <c r="J97" t="s">
        <v>20</v>
      </c>
      <c r="K97" t="s">
        <v>21</v>
      </c>
      <c r="L97">
        <v>1571029200</v>
      </c>
      <c r="M97">
        <v>1571634000</v>
      </c>
      <c r="N97" s="9">
        <f t="shared" si="6"/>
        <v>43752</v>
      </c>
      <c r="O97" s="9">
        <f t="shared" si="7"/>
        <v>43759.208333333328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s="4" t="s">
        <v>240</v>
      </c>
      <c r="C98" s="3" t="s">
        <v>241</v>
      </c>
      <c r="D98">
        <v>69700</v>
      </c>
      <c r="E98">
        <v>151513</v>
      </c>
      <c r="F98" s="5">
        <f t="shared" si="4"/>
        <v>2.1737876614060259</v>
      </c>
      <c r="G98" t="s">
        <v>19</v>
      </c>
      <c r="H98">
        <v>2331</v>
      </c>
      <c r="I98">
        <f t="shared" si="5"/>
        <v>65</v>
      </c>
      <c r="J98" t="s">
        <v>20</v>
      </c>
      <c r="K98" t="s">
        <v>21</v>
      </c>
      <c r="L98">
        <v>1299736800</v>
      </c>
      <c r="M98">
        <v>1300856400</v>
      </c>
      <c r="N98" s="9">
        <f t="shared" si="6"/>
        <v>40612</v>
      </c>
      <c r="O98" s="9">
        <f t="shared" si="7"/>
        <v>40625.208333333336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s="4" t="s">
        <v>242</v>
      </c>
      <c r="C99" s="3" t="s">
        <v>243</v>
      </c>
      <c r="D99">
        <v>1300</v>
      </c>
      <c r="E99">
        <v>12047</v>
      </c>
      <c r="F99" s="5">
        <f t="shared" si="4"/>
        <v>9.2669230769230762</v>
      </c>
      <c r="G99" t="s">
        <v>19</v>
      </c>
      <c r="H99">
        <v>113</v>
      </c>
      <c r="I99">
        <f t="shared" si="5"/>
        <v>106.61</v>
      </c>
      <c r="J99" t="s">
        <v>20</v>
      </c>
      <c r="K99" t="s">
        <v>21</v>
      </c>
      <c r="L99">
        <v>1435208400</v>
      </c>
      <c r="M99">
        <v>1439874000</v>
      </c>
      <c r="N99" s="9">
        <f t="shared" si="6"/>
        <v>42180</v>
      </c>
      <c r="O99" s="9">
        <f t="shared" si="7"/>
        <v>42234.208333333328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hidden="1" x14ac:dyDescent="0.25">
      <c r="A100">
        <v>98</v>
      </c>
      <c r="B100" s="4" t="s">
        <v>244</v>
      </c>
      <c r="C100" s="3" t="s">
        <v>245</v>
      </c>
      <c r="D100">
        <v>97800</v>
      </c>
      <c r="E100">
        <v>32951</v>
      </c>
      <c r="F100" s="5">
        <f t="shared" si="4"/>
        <v>0.33692229038854804</v>
      </c>
      <c r="G100" t="s">
        <v>13</v>
      </c>
      <c r="H100">
        <v>1220</v>
      </c>
      <c r="I100">
        <f t="shared" si="5"/>
        <v>27.01</v>
      </c>
      <c r="J100" t="s">
        <v>25</v>
      </c>
      <c r="K100" t="s">
        <v>26</v>
      </c>
      <c r="L100">
        <v>1437973200</v>
      </c>
      <c r="M100">
        <v>1438318800</v>
      </c>
      <c r="N100" s="9">
        <f t="shared" si="6"/>
        <v>42212</v>
      </c>
      <c r="O100" s="9">
        <f t="shared" si="7"/>
        <v>42216.208333333328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s="4" t="s">
        <v>246</v>
      </c>
      <c r="C101" s="3" t="s">
        <v>247</v>
      </c>
      <c r="D101">
        <v>7600</v>
      </c>
      <c r="E101">
        <v>14951</v>
      </c>
      <c r="F101" s="5">
        <f t="shared" si="4"/>
        <v>1.9672368421052631</v>
      </c>
      <c r="G101" t="s">
        <v>19</v>
      </c>
      <c r="H101">
        <v>164</v>
      </c>
      <c r="I101">
        <f t="shared" si="5"/>
        <v>91.16</v>
      </c>
      <c r="J101" t="s">
        <v>20</v>
      </c>
      <c r="K101" t="s">
        <v>21</v>
      </c>
      <c r="L101">
        <v>1416895200</v>
      </c>
      <c r="M101">
        <v>1419400800</v>
      </c>
      <c r="N101" s="9">
        <f t="shared" si="6"/>
        <v>41968</v>
      </c>
      <c r="O101" s="9">
        <f t="shared" si="7"/>
        <v>41997.25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hidden="1" x14ac:dyDescent="0.25">
      <c r="A102">
        <v>100</v>
      </c>
      <c r="B102" s="4" t="s">
        <v>248</v>
      </c>
      <c r="C102" s="3" t="s">
        <v>249</v>
      </c>
      <c r="D102">
        <v>100</v>
      </c>
      <c r="E102">
        <v>1</v>
      </c>
      <c r="F102" s="5">
        <f t="shared" si="4"/>
        <v>0.01</v>
      </c>
      <c r="G102" t="s">
        <v>13</v>
      </c>
      <c r="H102">
        <v>1</v>
      </c>
      <c r="I102">
        <f t="shared" si="5"/>
        <v>1</v>
      </c>
      <c r="J102" t="s">
        <v>20</v>
      </c>
      <c r="K102" t="s">
        <v>21</v>
      </c>
      <c r="L102">
        <v>1319000400</v>
      </c>
      <c r="M102">
        <v>1320555600</v>
      </c>
      <c r="N102" s="9">
        <f t="shared" si="6"/>
        <v>40835</v>
      </c>
      <c r="O102" s="9">
        <f t="shared" si="7"/>
        <v>40853.208333333336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s="4" t="s">
        <v>250</v>
      </c>
      <c r="C103" s="3" t="s">
        <v>251</v>
      </c>
      <c r="D103">
        <v>900</v>
      </c>
      <c r="E103">
        <v>9193</v>
      </c>
      <c r="F103" s="5">
        <f t="shared" si="4"/>
        <v>10.214444444444444</v>
      </c>
      <c r="G103" t="s">
        <v>19</v>
      </c>
      <c r="H103">
        <v>164</v>
      </c>
      <c r="I103">
        <f t="shared" si="5"/>
        <v>56.05</v>
      </c>
      <c r="J103" t="s">
        <v>20</v>
      </c>
      <c r="K103" t="s">
        <v>21</v>
      </c>
      <c r="L103">
        <v>1424498400</v>
      </c>
      <c r="M103">
        <v>1425103200</v>
      </c>
      <c r="N103" s="9">
        <f t="shared" si="6"/>
        <v>42056</v>
      </c>
      <c r="O103" s="9">
        <f t="shared" si="7"/>
        <v>42063.25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s="4" t="s">
        <v>252</v>
      </c>
      <c r="C104" s="3" t="s">
        <v>253</v>
      </c>
      <c r="D104">
        <v>3700</v>
      </c>
      <c r="E104">
        <v>10422</v>
      </c>
      <c r="F104" s="5">
        <f t="shared" si="4"/>
        <v>2.8167567567567566</v>
      </c>
      <c r="G104" t="s">
        <v>19</v>
      </c>
      <c r="H104">
        <v>336</v>
      </c>
      <c r="I104">
        <f t="shared" si="5"/>
        <v>31.02</v>
      </c>
      <c r="J104" t="s">
        <v>20</v>
      </c>
      <c r="K104" t="s">
        <v>21</v>
      </c>
      <c r="L104">
        <v>1526274000</v>
      </c>
      <c r="M104">
        <v>1526878800</v>
      </c>
      <c r="N104" s="9">
        <f t="shared" si="6"/>
        <v>43234</v>
      </c>
      <c r="O104" s="9">
        <f t="shared" si="7"/>
        <v>43241.208333333328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hidden="1" x14ac:dyDescent="0.25">
      <c r="A105">
        <v>103</v>
      </c>
      <c r="B105" s="4" t="s">
        <v>254</v>
      </c>
      <c r="C105" s="3" t="s">
        <v>255</v>
      </c>
      <c r="D105">
        <v>10000</v>
      </c>
      <c r="E105">
        <v>2461</v>
      </c>
      <c r="F105" s="5">
        <f t="shared" si="4"/>
        <v>0.24610000000000001</v>
      </c>
      <c r="G105" t="s">
        <v>13</v>
      </c>
      <c r="H105">
        <v>37</v>
      </c>
      <c r="I105">
        <f t="shared" si="5"/>
        <v>66.510000000000005</v>
      </c>
      <c r="J105" t="s">
        <v>106</v>
      </c>
      <c r="K105" t="s">
        <v>107</v>
      </c>
      <c r="L105">
        <v>1287896400</v>
      </c>
      <c r="M105">
        <v>1288674000</v>
      </c>
      <c r="N105" s="9">
        <f t="shared" si="6"/>
        <v>40475</v>
      </c>
      <c r="O105" s="9">
        <f t="shared" si="7"/>
        <v>40484.208333333336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s="4" t="s">
        <v>256</v>
      </c>
      <c r="C106" s="3" t="s">
        <v>257</v>
      </c>
      <c r="D106">
        <v>119200</v>
      </c>
      <c r="E106">
        <v>170623</v>
      </c>
      <c r="F106" s="5">
        <f t="shared" si="4"/>
        <v>1.4314010067114094</v>
      </c>
      <c r="G106" t="s">
        <v>19</v>
      </c>
      <c r="H106">
        <v>1917</v>
      </c>
      <c r="I106">
        <f t="shared" si="5"/>
        <v>89.01</v>
      </c>
      <c r="J106" t="s">
        <v>20</v>
      </c>
      <c r="K106" t="s">
        <v>21</v>
      </c>
      <c r="L106">
        <v>1495515600</v>
      </c>
      <c r="M106">
        <v>1495602000</v>
      </c>
      <c r="N106" s="9">
        <f t="shared" si="6"/>
        <v>42878</v>
      </c>
      <c r="O106" s="9">
        <f t="shared" si="7"/>
        <v>42879.208333333328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s="4" t="s">
        <v>258</v>
      </c>
      <c r="C107" s="3" t="s">
        <v>259</v>
      </c>
      <c r="D107">
        <v>6800</v>
      </c>
      <c r="E107">
        <v>9829</v>
      </c>
      <c r="F107" s="5">
        <f t="shared" si="4"/>
        <v>1.4454411764705883</v>
      </c>
      <c r="G107" t="s">
        <v>19</v>
      </c>
      <c r="H107">
        <v>95</v>
      </c>
      <c r="I107">
        <f t="shared" si="5"/>
        <v>103.46</v>
      </c>
      <c r="J107" t="s">
        <v>20</v>
      </c>
      <c r="K107" t="s">
        <v>21</v>
      </c>
      <c r="L107">
        <v>1364878800</v>
      </c>
      <c r="M107">
        <v>1366434000</v>
      </c>
      <c r="N107" s="9">
        <f t="shared" si="6"/>
        <v>41366</v>
      </c>
      <c r="O107" s="9">
        <f t="shared" si="7"/>
        <v>41384.208333333336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s="4" t="s">
        <v>260</v>
      </c>
      <c r="C108" s="3" t="s">
        <v>261</v>
      </c>
      <c r="D108">
        <v>3900</v>
      </c>
      <c r="E108">
        <v>14006</v>
      </c>
      <c r="F108" s="5">
        <f t="shared" si="4"/>
        <v>3.5912820512820511</v>
      </c>
      <c r="G108" t="s">
        <v>19</v>
      </c>
      <c r="H108">
        <v>147</v>
      </c>
      <c r="I108">
        <f t="shared" si="5"/>
        <v>95.28</v>
      </c>
      <c r="J108" t="s">
        <v>20</v>
      </c>
      <c r="K108" t="s">
        <v>21</v>
      </c>
      <c r="L108">
        <v>1567918800</v>
      </c>
      <c r="M108">
        <v>1568350800</v>
      </c>
      <c r="N108" s="9">
        <f t="shared" si="6"/>
        <v>43716</v>
      </c>
      <c r="O108" s="9">
        <f t="shared" si="7"/>
        <v>43721.208333333328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x14ac:dyDescent="0.25">
      <c r="A109">
        <v>107</v>
      </c>
      <c r="B109" s="4" t="s">
        <v>262</v>
      </c>
      <c r="C109" s="3" t="s">
        <v>263</v>
      </c>
      <c r="D109">
        <v>3500</v>
      </c>
      <c r="E109">
        <v>6527</v>
      </c>
      <c r="F109" s="5">
        <f t="shared" si="4"/>
        <v>1.8648571428571428</v>
      </c>
      <c r="G109" t="s">
        <v>19</v>
      </c>
      <c r="H109">
        <v>86</v>
      </c>
      <c r="I109">
        <f t="shared" si="5"/>
        <v>75.900000000000006</v>
      </c>
      <c r="J109" t="s">
        <v>20</v>
      </c>
      <c r="K109" t="s">
        <v>21</v>
      </c>
      <c r="L109">
        <v>1524459600</v>
      </c>
      <c r="M109">
        <v>1525928400</v>
      </c>
      <c r="N109" s="9">
        <f t="shared" si="6"/>
        <v>43213</v>
      </c>
      <c r="O109" s="9">
        <f t="shared" si="7"/>
        <v>43230.208333333328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108</v>
      </c>
      <c r="B110" s="4" t="s">
        <v>264</v>
      </c>
      <c r="C110" s="3" t="s">
        <v>265</v>
      </c>
      <c r="D110">
        <v>1500</v>
      </c>
      <c r="E110">
        <v>8929</v>
      </c>
      <c r="F110" s="5">
        <f t="shared" si="4"/>
        <v>5.9526666666666666</v>
      </c>
      <c r="G110" t="s">
        <v>19</v>
      </c>
      <c r="H110">
        <v>83</v>
      </c>
      <c r="I110">
        <f t="shared" si="5"/>
        <v>107.58</v>
      </c>
      <c r="J110" t="s">
        <v>20</v>
      </c>
      <c r="K110" t="s">
        <v>21</v>
      </c>
      <c r="L110">
        <v>1333688400</v>
      </c>
      <c r="M110">
        <v>1336885200</v>
      </c>
      <c r="N110" s="9">
        <f t="shared" si="6"/>
        <v>41005</v>
      </c>
      <c r="O110" s="9">
        <f t="shared" si="7"/>
        <v>41042.208333333336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hidden="1" x14ac:dyDescent="0.25">
      <c r="A111">
        <v>109</v>
      </c>
      <c r="B111" s="4" t="s">
        <v>266</v>
      </c>
      <c r="C111" s="3" t="s">
        <v>267</v>
      </c>
      <c r="D111">
        <v>5200</v>
      </c>
      <c r="E111">
        <v>3079</v>
      </c>
      <c r="F111" s="5">
        <f t="shared" si="4"/>
        <v>0.5921153846153846</v>
      </c>
      <c r="G111" t="s">
        <v>13</v>
      </c>
      <c r="H111">
        <v>60</v>
      </c>
      <c r="I111">
        <f t="shared" si="5"/>
        <v>51.32</v>
      </c>
      <c r="J111" t="s">
        <v>20</v>
      </c>
      <c r="K111" t="s">
        <v>21</v>
      </c>
      <c r="L111">
        <v>1389506400</v>
      </c>
      <c r="M111">
        <v>1389679200</v>
      </c>
      <c r="N111" s="9">
        <f t="shared" si="6"/>
        <v>41651</v>
      </c>
      <c r="O111" s="9">
        <f t="shared" si="7"/>
        <v>41653.25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1.5" hidden="1" x14ac:dyDescent="0.25">
      <c r="A112">
        <v>110</v>
      </c>
      <c r="B112" s="4" t="s">
        <v>269</v>
      </c>
      <c r="C112" s="3" t="s">
        <v>270</v>
      </c>
      <c r="D112">
        <v>142400</v>
      </c>
      <c r="E112">
        <v>21307</v>
      </c>
      <c r="F112" s="5">
        <f t="shared" si="4"/>
        <v>0.14962780898876404</v>
      </c>
      <c r="G112" t="s">
        <v>13</v>
      </c>
      <c r="H112">
        <v>296</v>
      </c>
      <c r="I112">
        <f t="shared" si="5"/>
        <v>71.98</v>
      </c>
      <c r="J112" t="s">
        <v>20</v>
      </c>
      <c r="K112" t="s">
        <v>21</v>
      </c>
      <c r="L112">
        <v>1536642000</v>
      </c>
      <c r="M112">
        <v>1538283600</v>
      </c>
      <c r="N112" s="9">
        <f t="shared" si="6"/>
        <v>43354</v>
      </c>
      <c r="O112" s="9">
        <f t="shared" si="7"/>
        <v>43373.208333333328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s="4" t="s">
        <v>271</v>
      </c>
      <c r="C113" s="3" t="s">
        <v>272</v>
      </c>
      <c r="D113">
        <v>61400</v>
      </c>
      <c r="E113">
        <v>73653</v>
      </c>
      <c r="F113" s="5">
        <f t="shared" si="4"/>
        <v>1.1995602605863191</v>
      </c>
      <c r="G113" t="s">
        <v>19</v>
      </c>
      <c r="H113">
        <v>676</v>
      </c>
      <c r="I113">
        <f t="shared" si="5"/>
        <v>108.95</v>
      </c>
      <c r="J113" t="s">
        <v>20</v>
      </c>
      <c r="K113" t="s">
        <v>21</v>
      </c>
      <c r="L113">
        <v>1348290000</v>
      </c>
      <c r="M113">
        <v>1348808400</v>
      </c>
      <c r="N113" s="9">
        <f t="shared" si="6"/>
        <v>41174</v>
      </c>
      <c r="O113" s="9">
        <f t="shared" si="7"/>
        <v>41180.208333333336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s="4" t="s">
        <v>273</v>
      </c>
      <c r="C114" s="3" t="s">
        <v>274</v>
      </c>
      <c r="D114">
        <v>4700</v>
      </c>
      <c r="E114">
        <v>12635</v>
      </c>
      <c r="F114" s="5">
        <f t="shared" si="4"/>
        <v>2.6882978723404256</v>
      </c>
      <c r="G114" t="s">
        <v>19</v>
      </c>
      <c r="H114">
        <v>361</v>
      </c>
      <c r="I114">
        <f t="shared" si="5"/>
        <v>35</v>
      </c>
      <c r="J114" t="s">
        <v>25</v>
      </c>
      <c r="K114" t="s">
        <v>26</v>
      </c>
      <c r="L114">
        <v>1408856400</v>
      </c>
      <c r="M114">
        <v>1410152400</v>
      </c>
      <c r="N114" s="9">
        <f t="shared" si="6"/>
        <v>41875</v>
      </c>
      <c r="O114" s="9">
        <f t="shared" si="7"/>
        <v>41890.208333333336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s="4" t="s">
        <v>275</v>
      </c>
      <c r="C115" s="3" t="s">
        <v>276</v>
      </c>
      <c r="D115">
        <v>3300</v>
      </c>
      <c r="E115">
        <v>12437</v>
      </c>
      <c r="F115" s="5">
        <f t="shared" si="4"/>
        <v>3.7687878787878786</v>
      </c>
      <c r="G115" t="s">
        <v>19</v>
      </c>
      <c r="H115">
        <v>131</v>
      </c>
      <c r="I115">
        <f t="shared" si="5"/>
        <v>94.94</v>
      </c>
      <c r="J115" t="s">
        <v>20</v>
      </c>
      <c r="K115" t="s">
        <v>21</v>
      </c>
      <c r="L115">
        <v>1505192400</v>
      </c>
      <c r="M115">
        <v>1505797200</v>
      </c>
      <c r="N115" s="9">
        <f t="shared" si="6"/>
        <v>42990</v>
      </c>
      <c r="O115" s="9">
        <f t="shared" si="7"/>
        <v>42997.208333333328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s="4" t="s">
        <v>277</v>
      </c>
      <c r="C116" s="3" t="s">
        <v>278</v>
      </c>
      <c r="D116">
        <v>1900</v>
      </c>
      <c r="E116">
        <v>13816</v>
      </c>
      <c r="F116" s="5">
        <f t="shared" si="4"/>
        <v>7.2715789473684209</v>
      </c>
      <c r="G116" t="s">
        <v>19</v>
      </c>
      <c r="H116">
        <v>126</v>
      </c>
      <c r="I116">
        <f t="shared" si="5"/>
        <v>109.65</v>
      </c>
      <c r="J116" t="s">
        <v>20</v>
      </c>
      <c r="K116" t="s">
        <v>21</v>
      </c>
      <c r="L116">
        <v>1554786000</v>
      </c>
      <c r="M116">
        <v>1554872400</v>
      </c>
      <c r="N116" s="9">
        <f t="shared" si="6"/>
        <v>43564</v>
      </c>
      <c r="O116" s="9">
        <f t="shared" si="7"/>
        <v>43565.208333333328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hidden="1" x14ac:dyDescent="0.25">
      <c r="A117">
        <v>115</v>
      </c>
      <c r="B117" s="4" t="s">
        <v>279</v>
      </c>
      <c r="C117" s="3" t="s">
        <v>280</v>
      </c>
      <c r="D117">
        <v>166700</v>
      </c>
      <c r="E117">
        <v>145382</v>
      </c>
      <c r="F117" s="5">
        <f t="shared" si="4"/>
        <v>0.87211757648470301</v>
      </c>
      <c r="G117" t="s">
        <v>13</v>
      </c>
      <c r="H117">
        <v>3304</v>
      </c>
      <c r="I117">
        <f t="shared" si="5"/>
        <v>44</v>
      </c>
      <c r="J117" t="s">
        <v>106</v>
      </c>
      <c r="K117" t="s">
        <v>107</v>
      </c>
      <c r="L117">
        <v>1510898400</v>
      </c>
      <c r="M117">
        <v>1513922400</v>
      </c>
      <c r="N117" s="9">
        <f t="shared" si="6"/>
        <v>43056</v>
      </c>
      <c r="O117" s="9">
        <f t="shared" si="7"/>
        <v>43091.25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hidden="1" x14ac:dyDescent="0.25">
      <c r="A118">
        <v>116</v>
      </c>
      <c r="B118" s="4" t="s">
        <v>281</v>
      </c>
      <c r="C118" s="3" t="s">
        <v>282</v>
      </c>
      <c r="D118">
        <v>7200</v>
      </c>
      <c r="E118">
        <v>6336</v>
      </c>
      <c r="F118" s="5">
        <f t="shared" si="4"/>
        <v>0.88</v>
      </c>
      <c r="G118" t="s">
        <v>13</v>
      </c>
      <c r="H118">
        <v>73</v>
      </c>
      <c r="I118">
        <f t="shared" si="5"/>
        <v>86.79</v>
      </c>
      <c r="J118" t="s">
        <v>20</v>
      </c>
      <c r="K118" t="s">
        <v>21</v>
      </c>
      <c r="L118">
        <v>1442552400</v>
      </c>
      <c r="M118">
        <v>1442638800</v>
      </c>
      <c r="N118" s="9">
        <f t="shared" si="6"/>
        <v>42265</v>
      </c>
      <c r="O118" s="9">
        <f t="shared" si="7"/>
        <v>42266.208333333328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s="4" t="s">
        <v>283</v>
      </c>
      <c r="C119" s="3" t="s">
        <v>284</v>
      </c>
      <c r="D119">
        <v>4900</v>
      </c>
      <c r="E119">
        <v>8523</v>
      </c>
      <c r="F119" s="5">
        <f t="shared" si="4"/>
        <v>1.7393877551020409</v>
      </c>
      <c r="G119" t="s">
        <v>19</v>
      </c>
      <c r="H119">
        <v>275</v>
      </c>
      <c r="I119">
        <f t="shared" si="5"/>
        <v>30.99</v>
      </c>
      <c r="J119" t="s">
        <v>20</v>
      </c>
      <c r="K119" t="s">
        <v>21</v>
      </c>
      <c r="L119">
        <v>1316667600</v>
      </c>
      <c r="M119">
        <v>1317186000</v>
      </c>
      <c r="N119" s="9">
        <f t="shared" si="6"/>
        <v>40808</v>
      </c>
      <c r="O119" s="9">
        <f t="shared" si="7"/>
        <v>40814.208333333336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s="4" t="s">
        <v>285</v>
      </c>
      <c r="C120" s="3" t="s">
        <v>286</v>
      </c>
      <c r="D120">
        <v>5400</v>
      </c>
      <c r="E120">
        <v>6351</v>
      </c>
      <c r="F120" s="5">
        <f t="shared" si="4"/>
        <v>1.1761111111111111</v>
      </c>
      <c r="G120" t="s">
        <v>19</v>
      </c>
      <c r="H120">
        <v>67</v>
      </c>
      <c r="I120">
        <f t="shared" si="5"/>
        <v>94.79</v>
      </c>
      <c r="J120" t="s">
        <v>20</v>
      </c>
      <c r="K120" t="s">
        <v>21</v>
      </c>
      <c r="L120">
        <v>1390716000</v>
      </c>
      <c r="M120">
        <v>1391234400</v>
      </c>
      <c r="N120" s="9">
        <f t="shared" si="6"/>
        <v>41665</v>
      </c>
      <c r="O120" s="9">
        <f t="shared" si="7"/>
        <v>41671.25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s="4" t="s">
        <v>287</v>
      </c>
      <c r="C121" s="3" t="s">
        <v>288</v>
      </c>
      <c r="D121">
        <v>5000</v>
      </c>
      <c r="E121">
        <v>10748</v>
      </c>
      <c r="F121" s="5">
        <f t="shared" si="4"/>
        <v>2.1496</v>
      </c>
      <c r="G121" t="s">
        <v>19</v>
      </c>
      <c r="H121">
        <v>154</v>
      </c>
      <c r="I121">
        <f t="shared" si="5"/>
        <v>69.790000000000006</v>
      </c>
      <c r="J121" t="s">
        <v>20</v>
      </c>
      <c r="K121" t="s">
        <v>21</v>
      </c>
      <c r="L121">
        <v>1402894800</v>
      </c>
      <c r="M121">
        <v>1404363600</v>
      </c>
      <c r="N121" s="9">
        <f t="shared" si="6"/>
        <v>41806</v>
      </c>
      <c r="O121" s="9">
        <f t="shared" si="7"/>
        <v>41823.208333333336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s="4" t="s">
        <v>289</v>
      </c>
      <c r="C122" s="3" t="s">
        <v>290</v>
      </c>
      <c r="D122">
        <v>75100</v>
      </c>
      <c r="E122">
        <v>112272</v>
      </c>
      <c r="F122" s="5">
        <f t="shared" si="4"/>
        <v>1.4949667110519307</v>
      </c>
      <c r="G122" t="s">
        <v>19</v>
      </c>
      <c r="H122">
        <v>1782</v>
      </c>
      <c r="I122">
        <f t="shared" si="5"/>
        <v>63</v>
      </c>
      <c r="J122" t="s">
        <v>20</v>
      </c>
      <c r="K122" t="s">
        <v>21</v>
      </c>
      <c r="L122">
        <v>1429246800</v>
      </c>
      <c r="M122">
        <v>1429592400</v>
      </c>
      <c r="N122" s="9">
        <f t="shared" si="6"/>
        <v>42111</v>
      </c>
      <c r="O122" s="9">
        <f t="shared" si="7"/>
        <v>42115.208333333328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s="4" t="s">
        <v>292</v>
      </c>
      <c r="C123" s="3" t="s">
        <v>293</v>
      </c>
      <c r="D123">
        <v>45300</v>
      </c>
      <c r="E123">
        <v>99361</v>
      </c>
      <c r="F123" s="5">
        <f t="shared" si="4"/>
        <v>2.1933995584988963</v>
      </c>
      <c r="G123" t="s">
        <v>19</v>
      </c>
      <c r="H123">
        <v>903</v>
      </c>
      <c r="I123">
        <f t="shared" si="5"/>
        <v>110.03</v>
      </c>
      <c r="J123" t="s">
        <v>20</v>
      </c>
      <c r="K123" t="s">
        <v>21</v>
      </c>
      <c r="L123">
        <v>1412485200</v>
      </c>
      <c r="M123">
        <v>1413608400</v>
      </c>
      <c r="N123" s="9">
        <f t="shared" si="6"/>
        <v>41917</v>
      </c>
      <c r="O123" s="9">
        <f t="shared" si="7"/>
        <v>41930.208333333336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hidden="1" x14ac:dyDescent="0.25">
      <c r="A124">
        <v>122</v>
      </c>
      <c r="B124" s="4" t="s">
        <v>294</v>
      </c>
      <c r="C124" s="3" t="s">
        <v>295</v>
      </c>
      <c r="D124">
        <v>136800</v>
      </c>
      <c r="E124">
        <v>88055</v>
      </c>
      <c r="F124" s="5">
        <f t="shared" si="4"/>
        <v>0.64367690058479532</v>
      </c>
      <c r="G124" t="s">
        <v>13</v>
      </c>
      <c r="H124">
        <v>3387</v>
      </c>
      <c r="I124">
        <f t="shared" si="5"/>
        <v>26</v>
      </c>
      <c r="J124" t="s">
        <v>20</v>
      </c>
      <c r="K124" t="s">
        <v>21</v>
      </c>
      <c r="L124">
        <v>1417068000</v>
      </c>
      <c r="M124">
        <v>1419400800</v>
      </c>
      <c r="N124" s="9">
        <f t="shared" si="6"/>
        <v>41970</v>
      </c>
      <c r="O124" s="9">
        <f t="shared" si="7"/>
        <v>41997.25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hidden="1" x14ac:dyDescent="0.25">
      <c r="A125">
        <v>123</v>
      </c>
      <c r="B125" s="4" t="s">
        <v>296</v>
      </c>
      <c r="C125" s="3" t="s">
        <v>297</v>
      </c>
      <c r="D125">
        <v>177700</v>
      </c>
      <c r="E125">
        <v>33092</v>
      </c>
      <c r="F125" s="5">
        <f t="shared" si="4"/>
        <v>0.18622397298818233</v>
      </c>
      <c r="G125" t="s">
        <v>13</v>
      </c>
      <c r="H125">
        <v>662</v>
      </c>
      <c r="I125">
        <f t="shared" si="5"/>
        <v>49.99</v>
      </c>
      <c r="J125" t="s">
        <v>14</v>
      </c>
      <c r="K125" t="s">
        <v>15</v>
      </c>
      <c r="L125">
        <v>1448344800</v>
      </c>
      <c r="M125">
        <v>1448604000</v>
      </c>
      <c r="N125" s="9">
        <f t="shared" si="6"/>
        <v>42332</v>
      </c>
      <c r="O125" s="9">
        <f t="shared" si="7"/>
        <v>42335.25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s="4" t="s">
        <v>298</v>
      </c>
      <c r="C126" s="3" t="s">
        <v>299</v>
      </c>
      <c r="D126">
        <v>2600</v>
      </c>
      <c r="E126">
        <v>9562</v>
      </c>
      <c r="F126" s="5">
        <f t="shared" si="4"/>
        <v>3.6776923076923076</v>
      </c>
      <c r="G126" t="s">
        <v>19</v>
      </c>
      <c r="H126">
        <v>94</v>
      </c>
      <c r="I126">
        <f t="shared" si="5"/>
        <v>101.72</v>
      </c>
      <c r="J126" t="s">
        <v>106</v>
      </c>
      <c r="K126" t="s">
        <v>107</v>
      </c>
      <c r="L126">
        <v>1557723600</v>
      </c>
      <c r="M126">
        <v>1562302800</v>
      </c>
      <c r="N126" s="9">
        <f t="shared" si="6"/>
        <v>43598</v>
      </c>
      <c r="O126" s="9">
        <f t="shared" si="7"/>
        <v>43651.208333333328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s="4" t="s">
        <v>300</v>
      </c>
      <c r="C127" s="3" t="s">
        <v>301</v>
      </c>
      <c r="D127">
        <v>5300</v>
      </c>
      <c r="E127">
        <v>8475</v>
      </c>
      <c r="F127" s="5">
        <f t="shared" si="4"/>
        <v>1.5990566037735849</v>
      </c>
      <c r="G127" t="s">
        <v>19</v>
      </c>
      <c r="H127">
        <v>180</v>
      </c>
      <c r="I127">
        <f t="shared" si="5"/>
        <v>47.08</v>
      </c>
      <c r="J127" t="s">
        <v>20</v>
      </c>
      <c r="K127" t="s">
        <v>21</v>
      </c>
      <c r="L127">
        <v>1537333200</v>
      </c>
      <c r="M127">
        <v>1537678800</v>
      </c>
      <c r="N127" s="9">
        <f t="shared" si="6"/>
        <v>43362</v>
      </c>
      <c r="O127" s="9">
        <f t="shared" si="7"/>
        <v>43366.208333333328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hidden="1" x14ac:dyDescent="0.25">
      <c r="A128">
        <v>126</v>
      </c>
      <c r="B128" s="4" t="s">
        <v>302</v>
      </c>
      <c r="C128" s="3" t="s">
        <v>303</v>
      </c>
      <c r="D128">
        <v>180200</v>
      </c>
      <c r="E128">
        <v>69617</v>
      </c>
      <c r="F128" s="5">
        <f t="shared" si="4"/>
        <v>0.38633185349611543</v>
      </c>
      <c r="G128" t="s">
        <v>13</v>
      </c>
      <c r="H128">
        <v>774</v>
      </c>
      <c r="I128">
        <f t="shared" si="5"/>
        <v>89.94</v>
      </c>
      <c r="J128" t="s">
        <v>20</v>
      </c>
      <c r="K128" t="s">
        <v>21</v>
      </c>
      <c r="L128">
        <v>1471150800</v>
      </c>
      <c r="M128">
        <v>1473570000</v>
      </c>
      <c r="N128" s="9">
        <f t="shared" si="6"/>
        <v>42596</v>
      </c>
      <c r="O128" s="9">
        <f t="shared" si="7"/>
        <v>42624.208333333328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hidden="1" x14ac:dyDescent="0.25">
      <c r="A129">
        <v>127</v>
      </c>
      <c r="B129" s="4" t="s">
        <v>304</v>
      </c>
      <c r="C129" s="3" t="s">
        <v>305</v>
      </c>
      <c r="D129">
        <v>103200</v>
      </c>
      <c r="E129">
        <v>53067</v>
      </c>
      <c r="F129" s="5">
        <f t="shared" si="4"/>
        <v>0.51421511627906979</v>
      </c>
      <c r="G129" t="s">
        <v>13</v>
      </c>
      <c r="H129">
        <v>672</v>
      </c>
      <c r="I129">
        <f t="shared" si="5"/>
        <v>78.97</v>
      </c>
      <c r="J129" t="s">
        <v>14</v>
      </c>
      <c r="K129" t="s">
        <v>15</v>
      </c>
      <c r="L129">
        <v>1273640400</v>
      </c>
      <c r="M129">
        <v>1273899600</v>
      </c>
      <c r="N129" s="9">
        <f t="shared" si="6"/>
        <v>40310</v>
      </c>
      <c r="O129" s="9">
        <f t="shared" si="7"/>
        <v>40313.208333333336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hidden="1" x14ac:dyDescent="0.25">
      <c r="A130">
        <v>128</v>
      </c>
      <c r="B130" s="4" t="s">
        <v>306</v>
      </c>
      <c r="C130" s="3" t="s">
        <v>307</v>
      </c>
      <c r="D130">
        <v>70600</v>
      </c>
      <c r="E130">
        <v>42596</v>
      </c>
      <c r="F130" s="5">
        <f t="shared" si="4"/>
        <v>0.60334277620396604</v>
      </c>
      <c r="G130" t="s">
        <v>73</v>
      </c>
      <c r="H130">
        <v>532</v>
      </c>
      <c r="I130">
        <f t="shared" si="5"/>
        <v>80.069999999999993</v>
      </c>
      <c r="J130" t="s">
        <v>20</v>
      </c>
      <c r="K130" t="s">
        <v>21</v>
      </c>
      <c r="L130">
        <v>1282885200</v>
      </c>
      <c r="M130">
        <v>1284008400</v>
      </c>
      <c r="N130" s="9">
        <f t="shared" si="6"/>
        <v>40417</v>
      </c>
      <c r="O130" s="9">
        <f t="shared" si="7"/>
        <v>40430.208333333336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hidden="1" x14ac:dyDescent="0.25">
      <c r="A131">
        <v>129</v>
      </c>
      <c r="B131" s="4" t="s">
        <v>308</v>
      </c>
      <c r="C131" s="3" t="s">
        <v>309</v>
      </c>
      <c r="D131">
        <v>148500</v>
      </c>
      <c r="E131">
        <v>4756</v>
      </c>
      <c r="F131" s="5">
        <f t="shared" ref="F131:F194" si="8">IFERROR(E131/D131,0)</f>
        <v>3.2026936026936029E-2</v>
      </c>
      <c r="G131" t="s">
        <v>73</v>
      </c>
      <c r="H131">
        <v>55</v>
      </c>
      <c r="I131">
        <f t="shared" ref="I131:I194" si="9">ROUND(IFERROR(E131/H131,0),2)</f>
        <v>86.47</v>
      </c>
      <c r="J131" t="s">
        <v>25</v>
      </c>
      <c r="K131" t="s">
        <v>26</v>
      </c>
      <c r="L131">
        <v>1422943200</v>
      </c>
      <c r="M131">
        <v>1425103200</v>
      </c>
      <c r="N131" s="9">
        <f t="shared" ref="N131:N194" si="10">DATE(YEAR((((L131/60)/60)/24)+DATE(1970,1,1)),MONTH((((L131/60)/60)/24)+DATE(1970,1,1)),DAY((((L131/60)/60)/24)+DATE(1970,1,1)))</f>
        <v>42038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s="4" t="s">
        <v>310</v>
      </c>
      <c r="C132" s="3" t="s">
        <v>311</v>
      </c>
      <c r="D132">
        <v>9600</v>
      </c>
      <c r="E132">
        <v>14925</v>
      </c>
      <c r="F132" s="5">
        <f t="shared" si="8"/>
        <v>1.5546875</v>
      </c>
      <c r="G132" t="s">
        <v>19</v>
      </c>
      <c r="H132">
        <v>533</v>
      </c>
      <c r="I132">
        <f t="shared" si="9"/>
        <v>28</v>
      </c>
      <c r="J132" t="s">
        <v>35</v>
      </c>
      <c r="K132" t="s">
        <v>36</v>
      </c>
      <c r="L132">
        <v>1319605200</v>
      </c>
      <c r="M132">
        <v>1320991200</v>
      </c>
      <c r="N132" s="9">
        <f t="shared" si="10"/>
        <v>40842</v>
      </c>
      <c r="O132" s="9">
        <f t="shared" si="11"/>
        <v>40858.25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x14ac:dyDescent="0.25">
      <c r="A133">
        <v>131</v>
      </c>
      <c r="B133" s="4" t="s">
        <v>312</v>
      </c>
      <c r="C133" s="3" t="s">
        <v>313</v>
      </c>
      <c r="D133">
        <v>164700</v>
      </c>
      <c r="E133">
        <v>166116</v>
      </c>
      <c r="F133" s="5">
        <f t="shared" si="8"/>
        <v>1.0085974499089254</v>
      </c>
      <c r="G133" t="s">
        <v>19</v>
      </c>
      <c r="H133">
        <v>2443</v>
      </c>
      <c r="I133">
        <f t="shared" si="9"/>
        <v>68</v>
      </c>
      <c r="J133" t="s">
        <v>39</v>
      </c>
      <c r="K133" t="s">
        <v>40</v>
      </c>
      <c r="L133">
        <v>1385704800</v>
      </c>
      <c r="M133">
        <v>1386828000</v>
      </c>
      <c r="N133" s="9">
        <f t="shared" si="10"/>
        <v>41607</v>
      </c>
      <c r="O133" s="9">
        <f t="shared" si="11"/>
        <v>41620.25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s="4" t="s">
        <v>314</v>
      </c>
      <c r="C134" s="3" t="s">
        <v>315</v>
      </c>
      <c r="D134">
        <v>3300</v>
      </c>
      <c r="E134">
        <v>3834</v>
      </c>
      <c r="F134" s="5">
        <f t="shared" si="8"/>
        <v>1.1618181818181819</v>
      </c>
      <c r="G134" t="s">
        <v>19</v>
      </c>
      <c r="H134">
        <v>89</v>
      </c>
      <c r="I134">
        <f t="shared" si="9"/>
        <v>43.08</v>
      </c>
      <c r="J134" t="s">
        <v>20</v>
      </c>
      <c r="K134" t="s">
        <v>21</v>
      </c>
      <c r="L134">
        <v>1515736800</v>
      </c>
      <c r="M134">
        <v>1517119200</v>
      </c>
      <c r="N134" s="9">
        <f t="shared" si="10"/>
        <v>43112</v>
      </c>
      <c r="O134" s="9">
        <f t="shared" si="11"/>
        <v>43128.25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s="4" t="s">
        <v>316</v>
      </c>
      <c r="C135" s="3" t="s">
        <v>317</v>
      </c>
      <c r="D135">
        <v>4500</v>
      </c>
      <c r="E135">
        <v>13985</v>
      </c>
      <c r="F135" s="5">
        <f t="shared" si="8"/>
        <v>3.1077777777777778</v>
      </c>
      <c r="G135" t="s">
        <v>19</v>
      </c>
      <c r="H135">
        <v>159</v>
      </c>
      <c r="I135">
        <f t="shared" si="9"/>
        <v>87.96</v>
      </c>
      <c r="J135" t="s">
        <v>20</v>
      </c>
      <c r="K135" t="s">
        <v>21</v>
      </c>
      <c r="L135">
        <v>1313125200</v>
      </c>
      <c r="M135">
        <v>1315026000</v>
      </c>
      <c r="N135" s="9">
        <f t="shared" si="10"/>
        <v>40767</v>
      </c>
      <c r="O135" s="9">
        <f t="shared" si="11"/>
        <v>40789.208333333336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hidden="1" x14ac:dyDescent="0.25">
      <c r="A136">
        <v>134</v>
      </c>
      <c r="B136" s="4" t="s">
        <v>319</v>
      </c>
      <c r="C136" s="3" t="s">
        <v>320</v>
      </c>
      <c r="D136">
        <v>99500</v>
      </c>
      <c r="E136">
        <v>89288</v>
      </c>
      <c r="F136" s="5">
        <f t="shared" si="8"/>
        <v>0.89736683417085428</v>
      </c>
      <c r="G136" t="s">
        <v>13</v>
      </c>
      <c r="H136">
        <v>940</v>
      </c>
      <c r="I136">
        <f t="shared" si="9"/>
        <v>94.99</v>
      </c>
      <c r="J136" t="s">
        <v>97</v>
      </c>
      <c r="K136" t="s">
        <v>98</v>
      </c>
      <c r="L136">
        <v>1308459600</v>
      </c>
      <c r="M136">
        <v>1312693200</v>
      </c>
      <c r="N136" s="9">
        <f t="shared" si="10"/>
        <v>40713</v>
      </c>
      <c r="O136" s="9">
        <f t="shared" si="11"/>
        <v>40762.208333333336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hidden="1" x14ac:dyDescent="0.25">
      <c r="A137">
        <v>135</v>
      </c>
      <c r="B137" s="4" t="s">
        <v>321</v>
      </c>
      <c r="C137" s="3" t="s">
        <v>322</v>
      </c>
      <c r="D137">
        <v>7700</v>
      </c>
      <c r="E137">
        <v>5488</v>
      </c>
      <c r="F137" s="5">
        <f t="shared" si="8"/>
        <v>0.71272727272727276</v>
      </c>
      <c r="G137" t="s">
        <v>13</v>
      </c>
      <c r="H137">
        <v>117</v>
      </c>
      <c r="I137">
        <f t="shared" si="9"/>
        <v>46.91</v>
      </c>
      <c r="J137" t="s">
        <v>20</v>
      </c>
      <c r="K137" t="s">
        <v>21</v>
      </c>
      <c r="L137">
        <v>1362636000</v>
      </c>
      <c r="M137">
        <v>1363064400</v>
      </c>
      <c r="N137" s="9">
        <f t="shared" si="10"/>
        <v>41340</v>
      </c>
      <c r="O137" s="9">
        <f t="shared" si="11"/>
        <v>41345.208333333336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hidden="1" x14ac:dyDescent="0.25">
      <c r="A138">
        <v>136</v>
      </c>
      <c r="B138" s="4" t="s">
        <v>323</v>
      </c>
      <c r="C138" s="3" t="s">
        <v>324</v>
      </c>
      <c r="D138">
        <v>82800</v>
      </c>
      <c r="E138">
        <v>2721</v>
      </c>
      <c r="F138" s="5">
        <f t="shared" si="8"/>
        <v>3.2862318840579711E-2</v>
      </c>
      <c r="G138" t="s">
        <v>73</v>
      </c>
      <c r="H138">
        <v>58</v>
      </c>
      <c r="I138">
        <f t="shared" si="9"/>
        <v>46.91</v>
      </c>
      <c r="J138" t="s">
        <v>20</v>
      </c>
      <c r="K138" t="s">
        <v>21</v>
      </c>
      <c r="L138">
        <v>1402117200</v>
      </c>
      <c r="M138">
        <v>1403154000</v>
      </c>
      <c r="N138" s="9">
        <f t="shared" si="10"/>
        <v>41797</v>
      </c>
      <c r="O138" s="9">
        <f t="shared" si="11"/>
        <v>41809.208333333336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s="4" t="s">
        <v>325</v>
      </c>
      <c r="C139" s="3" t="s">
        <v>326</v>
      </c>
      <c r="D139">
        <v>1800</v>
      </c>
      <c r="E139">
        <v>4712</v>
      </c>
      <c r="F139" s="5">
        <f t="shared" si="8"/>
        <v>2.617777777777778</v>
      </c>
      <c r="G139" t="s">
        <v>19</v>
      </c>
      <c r="H139">
        <v>50</v>
      </c>
      <c r="I139">
        <f t="shared" si="9"/>
        <v>94.24</v>
      </c>
      <c r="J139" t="s">
        <v>20</v>
      </c>
      <c r="K139" t="s">
        <v>21</v>
      </c>
      <c r="L139">
        <v>1286341200</v>
      </c>
      <c r="M139">
        <v>1286859600</v>
      </c>
      <c r="N139" s="9">
        <f t="shared" si="10"/>
        <v>40457</v>
      </c>
      <c r="O139" s="9">
        <f t="shared" si="11"/>
        <v>40463.208333333336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hidden="1" x14ac:dyDescent="0.25">
      <c r="A140">
        <v>138</v>
      </c>
      <c r="B140" s="4" t="s">
        <v>327</v>
      </c>
      <c r="C140" s="3" t="s">
        <v>328</v>
      </c>
      <c r="D140">
        <v>9600</v>
      </c>
      <c r="E140">
        <v>9216</v>
      </c>
      <c r="F140" s="5">
        <f t="shared" si="8"/>
        <v>0.96</v>
      </c>
      <c r="G140" t="s">
        <v>13</v>
      </c>
      <c r="H140">
        <v>115</v>
      </c>
      <c r="I140">
        <f t="shared" si="9"/>
        <v>80.14</v>
      </c>
      <c r="J140" t="s">
        <v>20</v>
      </c>
      <c r="K140" t="s">
        <v>21</v>
      </c>
      <c r="L140">
        <v>1348808400</v>
      </c>
      <c r="M140">
        <v>1349326800</v>
      </c>
      <c r="N140" s="9">
        <f t="shared" si="10"/>
        <v>41180</v>
      </c>
      <c r="O140" s="9">
        <f t="shared" si="11"/>
        <v>41186.208333333336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hidden="1" x14ac:dyDescent="0.25">
      <c r="A141">
        <v>139</v>
      </c>
      <c r="B141" s="4" t="s">
        <v>329</v>
      </c>
      <c r="C141" s="3" t="s">
        <v>330</v>
      </c>
      <c r="D141">
        <v>92100</v>
      </c>
      <c r="E141">
        <v>19246</v>
      </c>
      <c r="F141" s="5">
        <f t="shared" si="8"/>
        <v>0.20896851248642778</v>
      </c>
      <c r="G141" t="s">
        <v>13</v>
      </c>
      <c r="H141">
        <v>326</v>
      </c>
      <c r="I141">
        <f t="shared" si="9"/>
        <v>59.04</v>
      </c>
      <c r="J141" t="s">
        <v>20</v>
      </c>
      <c r="K141" t="s">
        <v>21</v>
      </c>
      <c r="L141">
        <v>1429592400</v>
      </c>
      <c r="M141">
        <v>1430974800</v>
      </c>
      <c r="N141" s="9">
        <f t="shared" si="10"/>
        <v>42115</v>
      </c>
      <c r="O141" s="9">
        <f t="shared" si="11"/>
        <v>42131.208333333328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x14ac:dyDescent="0.25">
      <c r="A142">
        <v>140</v>
      </c>
      <c r="B142" s="4" t="s">
        <v>331</v>
      </c>
      <c r="C142" s="3" t="s">
        <v>332</v>
      </c>
      <c r="D142">
        <v>5500</v>
      </c>
      <c r="E142">
        <v>12274</v>
      </c>
      <c r="F142" s="5">
        <f t="shared" si="8"/>
        <v>2.2316363636363636</v>
      </c>
      <c r="G142" t="s">
        <v>19</v>
      </c>
      <c r="H142">
        <v>186</v>
      </c>
      <c r="I142">
        <f t="shared" si="9"/>
        <v>65.989999999999995</v>
      </c>
      <c r="J142" t="s">
        <v>20</v>
      </c>
      <c r="K142" t="s">
        <v>21</v>
      </c>
      <c r="L142">
        <v>1519538400</v>
      </c>
      <c r="M142">
        <v>1519970400</v>
      </c>
      <c r="N142" s="9">
        <f t="shared" si="10"/>
        <v>43156</v>
      </c>
      <c r="O142" s="9">
        <f t="shared" si="11"/>
        <v>43161.25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s="4" t="s">
        <v>333</v>
      </c>
      <c r="C143" s="3" t="s">
        <v>334</v>
      </c>
      <c r="D143">
        <v>64300</v>
      </c>
      <c r="E143">
        <v>65323</v>
      </c>
      <c r="F143" s="5">
        <f t="shared" si="8"/>
        <v>1.0159097978227061</v>
      </c>
      <c r="G143" t="s">
        <v>19</v>
      </c>
      <c r="H143">
        <v>1071</v>
      </c>
      <c r="I143">
        <f t="shared" si="9"/>
        <v>60.99</v>
      </c>
      <c r="J143" t="s">
        <v>20</v>
      </c>
      <c r="K143" t="s">
        <v>21</v>
      </c>
      <c r="L143">
        <v>1434085200</v>
      </c>
      <c r="M143">
        <v>1434603600</v>
      </c>
      <c r="N143" s="9">
        <f t="shared" si="10"/>
        <v>42167</v>
      </c>
      <c r="O143" s="9">
        <f t="shared" si="11"/>
        <v>42173.208333333328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s="4" t="s">
        <v>335</v>
      </c>
      <c r="C144" s="3" t="s">
        <v>336</v>
      </c>
      <c r="D144">
        <v>5000</v>
      </c>
      <c r="E144">
        <v>11502</v>
      </c>
      <c r="F144" s="5">
        <f t="shared" si="8"/>
        <v>2.3003999999999998</v>
      </c>
      <c r="G144" t="s">
        <v>19</v>
      </c>
      <c r="H144">
        <v>117</v>
      </c>
      <c r="I144">
        <f t="shared" si="9"/>
        <v>98.31</v>
      </c>
      <c r="J144" t="s">
        <v>20</v>
      </c>
      <c r="K144" t="s">
        <v>21</v>
      </c>
      <c r="L144">
        <v>1333688400</v>
      </c>
      <c r="M144">
        <v>1337230800</v>
      </c>
      <c r="N144" s="9">
        <f t="shared" si="10"/>
        <v>41005</v>
      </c>
      <c r="O144" s="9">
        <f t="shared" si="11"/>
        <v>41046.208333333336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s="4" t="s">
        <v>337</v>
      </c>
      <c r="C145" s="3" t="s">
        <v>338</v>
      </c>
      <c r="D145">
        <v>5400</v>
      </c>
      <c r="E145">
        <v>7322</v>
      </c>
      <c r="F145" s="5">
        <f t="shared" si="8"/>
        <v>1.355925925925926</v>
      </c>
      <c r="G145" t="s">
        <v>19</v>
      </c>
      <c r="H145">
        <v>70</v>
      </c>
      <c r="I145">
        <f t="shared" si="9"/>
        <v>104.6</v>
      </c>
      <c r="J145" t="s">
        <v>20</v>
      </c>
      <c r="K145" t="s">
        <v>21</v>
      </c>
      <c r="L145">
        <v>1277701200</v>
      </c>
      <c r="M145">
        <v>1279429200</v>
      </c>
      <c r="N145" s="9">
        <f t="shared" si="10"/>
        <v>40357</v>
      </c>
      <c r="O145" s="9">
        <f t="shared" si="11"/>
        <v>40377.208333333336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s="4" t="s">
        <v>339</v>
      </c>
      <c r="C146" s="3" t="s">
        <v>340</v>
      </c>
      <c r="D146">
        <v>9000</v>
      </c>
      <c r="E146">
        <v>11619</v>
      </c>
      <c r="F146" s="5">
        <f t="shared" si="8"/>
        <v>1.2909999999999999</v>
      </c>
      <c r="G146" t="s">
        <v>19</v>
      </c>
      <c r="H146">
        <v>135</v>
      </c>
      <c r="I146">
        <f t="shared" si="9"/>
        <v>86.07</v>
      </c>
      <c r="J146" t="s">
        <v>20</v>
      </c>
      <c r="K146" t="s">
        <v>21</v>
      </c>
      <c r="L146">
        <v>1560747600</v>
      </c>
      <c r="M146">
        <v>1561438800</v>
      </c>
      <c r="N146" s="9">
        <f t="shared" si="10"/>
        <v>43633</v>
      </c>
      <c r="O146" s="9">
        <f t="shared" si="11"/>
        <v>43641.208333333328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s="4" t="s">
        <v>341</v>
      </c>
      <c r="C147" s="3" t="s">
        <v>342</v>
      </c>
      <c r="D147">
        <v>25000</v>
      </c>
      <c r="E147">
        <v>59128</v>
      </c>
      <c r="F147" s="5">
        <f t="shared" si="8"/>
        <v>2.3651200000000001</v>
      </c>
      <c r="G147" t="s">
        <v>19</v>
      </c>
      <c r="H147">
        <v>768</v>
      </c>
      <c r="I147">
        <f t="shared" si="9"/>
        <v>76.989999999999995</v>
      </c>
      <c r="J147" t="s">
        <v>97</v>
      </c>
      <c r="K147" t="s">
        <v>98</v>
      </c>
      <c r="L147">
        <v>1410066000</v>
      </c>
      <c r="M147">
        <v>1410498000</v>
      </c>
      <c r="N147" s="9">
        <f t="shared" si="10"/>
        <v>41889</v>
      </c>
      <c r="O147" s="9">
        <f t="shared" si="11"/>
        <v>41894.208333333336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hidden="1" x14ac:dyDescent="0.25">
      <c r="A148">
        <v>146</v>
      </c>
      <c r="B148" s="4" t="s">
        <v>343</v>
      </c>
      <c r="C148" s="3" t="s">
        <v>344</v>
      </c>
      <c r="D148">
        <v>8800</v>
      </c>
      <c r="E148">
        <v>1518</v>
      </c>
      <c r="F148" s="5">
        <f t="shared" si="8"/>
        <v>0.17249999999999999</v>
      </c>
      <c r="G148" t="s">
        <v>73</v>
      </c>
      <c r="H148">
        <v>51</v>
      </c>
      <c r="I148">
        <f t="shared" si="9"/>
        <v>29.76</v>
      </c>
      <c r="J148" t="s">
        <v>20</v>
      </c>
      <c r="K148" t="s">
        <v>21</v>
      </c>
      <c r="L148">
        <v>1320732000</v>
      </c>
      <c r="M148">
        <v>1322460000</v>
      </c>
      <c r="N148" s="9">
        <f t="shared" si="10"/>
        <v>40855</v>
      </c>
      <c r="O148" s="9">
        <f t="shared" si="11"/>
        <v>40875.25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s="4" t="s">
        <v>345</v>
      </c>
      <c r="C149" s="3" t="s">
        <v>346</v>
      </c>
      <c r="D149">
        <v>8300</v>
      </c>
      <c r="E149">
        <v>9337</v>
      </c>
      <c r="F149" s="5">
        <f t="shared" si="8"/>
        <v>1.1249397590361445</v>
      </c>
      <c r="G149" t="s">
        <v>19</v>
      </c>
      <c r="H149">
        <v>199</v>
      </c>
      <c r="I149">
        <f t="shared" si="9"/>
        <v>46.92</v>
      </c>
      <c r="J149" t="s">
        <v>20</v>
      </c>
      <c r="K149" t="s">
        <v>21</v>
      </c>
      <c r="L149">
        <v>1465794000</v>
      </c>
      <c r="M149">
        <v>1466312400</v>
      </c>
      <c r="N149" s="9">
        <f t="shared" si="10"/>
        <v>42534</v>
      </c>
      <c r="O149" s="9">
        <f t="shared" si="11"/>
        <v>42540.208333333328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s="4" t="s">
        <v>347</v>
      </c>
      <c r="C150" s="3" t="s">
        <v>348</v>
      </c>
      <c r="D150">
        <v>9300</v>
      </c>
      <c r="E150">
        <v>11255</v>
      </c>
      <c r="F150" s="5">
        <f t="shared" si="8"/>
        <v>1.2102150537634409</v>
      </c>
      <c r="G150" t="s">
        <v>19</v>
      </c>
      <c r="H150">
        <v>107</v>
      </c>
      <c r="I150">
        <f t="shared" si="9"/>
        <v>105.19</v>
      </c>
      <c r="J150" t="s">
        <v>20</v>
      </c>
      <c r="K150" t="s">
        <v>21</v>
      </c>
      <c r="L150">
        <v>1500958800</v>
      </c>
      <c r="M150">
        <v>1501736400</v>
      </c>
      <c r="N150" s="9">
        <f t="shared" si="10"/>
        <v>42941</v>
      </c>
      <c r="O150" s="9">
        <f t="shared" si="11"/>
        <v>42950.208333333328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s="4" t="s">
        <v>349</v>
      </c>
      <c r="C151" s="3" t="s">
        <v>350</v>
      </c>
      <c r="D151">
        <v>6200</v>
      </c>
      <c r="E151">
        <v>13632</v>
      </c>
      <c r="F151" s="5">
        <f t="shared" si="8"/>
        <v>2.1987096774193549</v>
      </c>
      <c r="G151" t="s">
        <v>19</v>
      </c>
      <c r="H151">
        <v>195</v>
      </c>
      <c r="I151">
        <f t="shared" si="9"/>
        <v>69.91</v>
      </c>
      <c r="J151" t="s">
        <v>20</v>
      </c>
      <c r="K151" t="s">
        <v>21</v>
      </c>
      <c r="L151">
        <v>1357020000</v>
      </c>
      <c r="M151">
        <v>1361512800</v>
      </c>
      <c r="N151" s="9">
        <f t="shared" si="10"/>
        <v>41275</v>
      </c>
      <c r="O151" s="9">
        <f t="shared" si="11"/>
        <v>41327.25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hidden="1" x14ac:dyDescent="0.25">
      <c r="A152">
        <v>150</v>
      </c>
      <c r="B152" s="4" t="s">
        <v>351</v>
      </c>
      <c r="C152" s="3" t="s">
        <v>352</v>
      </c>
      <c r="D152">
        <v>100</v>
      </c>
      <c r="E152">
        <v>1</v>
      </c>
      <c r="F152" s="5">
        <f t="shared" si="8"/>
        <v>0.01</v>
      </c>
      <c r="G152" t="s">
        <v>13</v>
      </c>
      <c r="H152">
        <v>1</v>
      </c>
      <c r="I152">
        <f t="shared" si="9"/>
        <v>1</v>
      </c>
      <c r="J152" t="s">
        <v>20</v>
      </c>
      <c r="K152" t="s">
        <v>21</v>
      </c>
      <c r="L152">
        <v>1544940000</v>
      </c>
      <c r="M152">
        <v>1545026400</v>
      </c>
      <c r="N152" s="9">
        <f t="shared" si="10"/>
        <v>43450</v>
      </c>
      <c r="O152" s="9">
        <f t="shared" si="11"/>
        <v>43451.25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hidden="1" x14ac:dyDescent="0.25">
      <c r="A153">
        <v>151</v>
      </c>
      <c r="B153" s="4" t="s">
        <v>353</v>
      </c>
      <c r="C153" s="3" t="s">
        <v>354</v>
      </c>
      <c r="D153">
        <v>137200</v>
      </c>
      <c r="E153">
        <v>88037</v>
      </c>
      <c r="F153" s="5">
        <f t="shared" si="8"/>
        <v>0.64166909620991253</v>
      </c>
      <c r="G153" t="s">
        <v>13</v>
      </c>
      <c r="H153">
        <v>1467</v>
      </c>
      <c r="I153">
        <f t="shared" si="9"/>
        <v>60.01</v>
      </c>
      <c r="J153" t="s">
        <v>20</v>
      </c>
      <c r="K153" t="s">
        <v>21</v>
      </c>
      <c r="L153">
        <v>1402290000</v>
      </c>
      <c r="M153">
        <v>1406696400</v>
      </c>
      <c r="N153" s="9">
        <f t="shared" si="10"/>
        <v>41799</v>
      </c>
      <c r="O153" s="9">
        <f t="shared" si="11"/>
        <v>41850.208333333336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s="4" t="s">
        <v>355</v>
      </c>
      <c r="C154" s="3" t="s">
        <v>356</v>
      </c>
      <c r="D154">
        <v>41500</v>
      </c>
      <c r="E154">
        <v>175573</v>
      </c>
      <c r="F154" s="5">
        <f t="shared" si="8"/>
        <v>4.2306746987951804</v>
      </c>
      <c r="G154" t="s">
        <v>19</v>
      </c>
      <c r="H154">
        <v>3376</v>
      </c>
      <c r="I154">
        <f t="shared" si="9"/>
        <v>52.01</v>
      </c>
      <c r="J154" t="s">
        <v>20</v>
      </c>
      <c r="K154" t="s">
        <v>21</v>
      </c>
      <c r="L154">
        <v>1487311200</v>
      </c>
      <c r="M154">
        <v>1487916000</v>
      </c>
      <c r="N154" s="9">
        <f t="shared" si="10"/>
        <v>42783</v>
      </c>
      <c r="O154" s="9">
        <f t="shared" si="11"/>
        <v>42790.25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hidden="1" x14ac:dyDescent="0.25">
      <c r="A155">
        <v>153</v>
      </c>
      <c r="B155" s="4" t="s">
        <v>357</v>
      </c>
      <c r="C155" s="3" t="s">
        <v>358</v>
      </c>
      <c r="D155">
        <v>189400</v>
      </c>
      <c r="E155">
        <v>176112</v>
      </c>
      <c r="F155" s="5">
        <f t="shared" si="8"/>
        <v>0.92984160506863778</v>
      </c>
      <c r="G155" t="s">
        <v>13</v>
      </c>
      <c r="H155">
        <v>5681</v>
      </c>
      <c r="I155">
        <f t="shared" si="9"/>
        <v>31</v>
      </c>
      <c r="J155" t="s">
        <v>20</v>
      </c>
      <c r="K155" t="s">
        <v>21</v>
      </c>
      <c r="L155">
        <v>1350622800</v>
      </c>
      <c r="M155">
        <v>1351141200</v>
      </c>
      <c r="N155" s="9">
        <f t="shared" si="10"/>
        <v>41201</v>
      </c>
      <c r="O155" s="9">
        <f t="shared" si="11"/>
        <v>41207.208333333336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hidden="1" x14ac:dyDescent="0.25">
      <c r="A156">
        <v>154</v>
      </c>
      <c r="B156" s="4" t="s">
        <v>359</v>
      </c>
      <c r="C156" s="3" t="s">
        <v>360</v>
      </c>
      <c r="D156">
        <v>171300</v>
      </c>
      <c r="E156">
        <v>100650</v>
      </c>
      <c r="F156" s="5">
        <f t="shared" si="8"/>
        <v>0.58756567425569173</v>
      </c>
      <c r="G156" t="s">
        <v>13</v>
      </c>
      <c r="H156">
        <v>1059</v>
      </c>
      <c r="I156">
        <f t="shared" si="9"/>
        <v>95.04</v>
      </c>
      <c r="J156" t="s">
        <v>20</v>
      </c>
      <c r="K156" t="s">
        <v>21</v>
      </c>
      <c r="L156">
        <v>1463029200</v>
      </c>
      <c r="M156">
        <v>1465016400</v>
      </c>
      <c r="N156" s="9">
        <f t="shared" si="10"/>
        <v>42502</v>
      </c>
      <c r="O156" s="9">
        <f t="shared" si="11"/>
        <v>42525.208333333328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hidden="1" x14ac:dyDescent="0.25">
      <c r="A157">
        <v>155</v>
      </c>
      <c r="B157" s="4" t="s">
        <v>361</v>
      </c>
      <c r="C157" s="3" t="s">
        <v>362</v>
      </c>
      <c r="D157">
        <v>139500</v>
      </c>
      <c r="E157">
        <v>90706</v>
      </c>
      <c r="F157" s="5">
        <f t="shared" si="8"/>
        <v>0.65022222222222226</v>
      </c>
      <c r="G157" t="s">
        <v>13</v>
      </c>
      <c r="H157">
        <v>1194</v>
      </c>
      <c r="I157">
        <f t="shared" si="9"/>
        <v>75.97</v>
      </c>
      <c r="J157" t="s">
        <v>20</v>
      </c>
      <c r="K157" t="s">
        <v>21</v>
      </c>
      <c r="L157">
        <v>1269493200</v>
      </c>
      <c r="M157">
        <v>1270789200</v>
      </c>
      <c r="N157" s="9">
        <f t="shared" si="10"/>
        <v>40262</v>
      </c>
      <c r="O157" s="9">
        <f t="shared" si="11"/>
        <v>40277.208333333336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hidden="1" x14ac:dyDescent="0.25">
      <c r="A158">
        <v>156</v>
      </c>
      <c r="B158" s="4" t="s">
        <v>363</v>
      </c>
      <c r="C158" s="3" t="s">
        <v>364</v>
      </c>
      <c r="D158">
        <v>36400</v>
      </c>
      <c r="E158">
        <v>26914</v>
      </c>
      <c r="F158" s="5">
        <f t="shared" si="8"/>
        <v>0.73939560439560437</v>
      </c>
      <c r="G158" t="s">
        <v>73</v>
      </c>
      <c r="H158">
        <v>379</v>
      </c>
      <c r="I158">
        <f t="shared" si="9"/>
        <v>71.010000000000005</v>
      </c>
      <c r="J158" t="s">
        <v>25</v>
      </c>
      <c r="K158" t="s">
        <v>26</v>
      </c>
      <c r="L158">
        <v>1570251600</v>
      </c>
      <c r="M158">
        <v>1572325200</v>
      </c>
      <c r="N158" s="9">
        <f t="shared" si="10"/>
        <v>43743</v>
      </c>
      <c r="O158" s="9">
        <f t="shared" si="11"/>
        <v>43767.208333333328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hidden="1" x14ac:dyDescent="0.25">
      <c r="A159">
        <v>157</v>
      </c>
      <c r="B159" s="4" t="s">
        <v>365</v>
      </c>
      <c r="C159" s="3" t="s">
        <v>366</v>
      </c>
      <c r="D159">
        <v>4200</v>
      </c>
      <c r="E159">
        <v>2212</v>
      </c>
      <c r="F159" s="5">
        <f t="shared" si="8"/>
        <v>0.52666666666666662</v>
      </c>
      <c r="G159" t="s">
        <v>13</v>
      </c>
      <c r="H159">
        <v>30</v>
      </c>
      <c r="I159">
        <f t="shared" si="9"/>
        <v>73.73</v>
      </c>
      <c r="J159" t="s">
        <v>25</v>
      </c>
      <c r="K159" t="s">
        <v>26</v>
      </c>
      <c r="L159">
        <v>1388383200</v>
      </c>
      <c r="M159">
        <v>1389420000</v>
      </c>
      <c r="N159" s="9">
        <f t="shared" si="10"/>
        <v>41638</v>
      </c>
      <c r="O159" s="9">
        <f t="shared" si="11"/>
        <v>41650.25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s="4" t="s">
        <v>367</v>
      </c>
      <c r="C160" s="3" t="s">
        <v>368</v>
      </c>
      <c r="D160">
        <v>2100</v>
      </c>
      <c r="E160">
        <v>4640</v>
      </c>
      <c r="F160" s="5">
        <f t="shared" si="8"/>
        <v>2.2095238095238097</v>
      </c>
      <c r="G160" t="s">
        <v>19</v>
      </c>
      <c r="H160">
        <v>41</v>
      </c>
      <c r="I160">
        <f t="shared" si="9"/>
        <v>113.17</v>
      </c>
      <c r="J160" t="s">
        <v>20</v>
      </c>
      <c r="K160" t="s">
        <v>21</v>
      </c>
      <c r="L160">
        <v>1449554400</v>
      </c>
      <c r="M160">
        <v>1449640800</v>
      </c>
      <c r="N160" s="9">
        <f t="shared" si="10"/>
        <v>42346</v>
      </c>
      <c r="O160" s="9">
        <f t="shared" si="11"/>
        <v>42347.25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s="4" t="s">
        <v>369</v>
      </c>
      <c r="C161" s="3" t="s">
        <v>370</v>
      </c>
      <c r="D161">
        <v>191200</v>
      </c>
      <c r="E161">
        <v>191222</v>
      </c>
      <c r="F161" s="5">
        <f t="shared" si="8"/>
        <v>1.0001150627615063</v>
      </c>
      <c r="G161" t="s">
        <v>19</v>
      </c>
      <c r="H161">
        <v>1821</v>
      </c>
      <c r="I161">
        <f t="shared" si="9"/>
        <v>105.01</v>
      </c>
      <c r="J161" t="s">
        <v>20</v>
      </c>
      <c r="K161" t="s">
        <v>21</v>
      </c>
      <c r="L161">
        <v>1553662800</v>
      </c>
      <c r="M161">
        <v>1555218000</v>
      </c>
      <c r="N161" s="9">
        <f t="shared" si="10"/>
        <v>43551</v>
      </c>
      <c r="O161" s="9">
        <f t="shared" si="11"/>
        <v>43569.208333333328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s="4" t="s">
        <v>371</v>
      </c>
      <c r="C162" s="3" t="s">
        <v>372</v>
      </c>
      <c r="D162">
        <v>8000</v>
      </c>
      <c r="E162">
        <v>12985</v>
      </c>
      <c r="F162" s="5">
        <f t="shared" si="8"/>
        <v>1.6231249999999999</v>
      </c>
      <c r="G162" t="s">
        <v>19</v>
      </c>
      <c r="H162">
        <v>164</v>
      </c>
      <c r="I162">
        <f t="shared" si="9"/>
        <v>79.180000000000007</v>
      </c>
      <c r="J162" t="s">
        <v>20</v>
      </c>
      <c r="K162" t="s">
        <v>21</v>
      </c>
      <c r="L162">
        <v>1556341200</v>
      </c>
      <c r="M162">
        <v>1557723600</v>
      </c>
      <c r="N162" s="9">
        <f t="shared" si="10"/>
        <v>43582</v>
      </c>
      <c r="O162" s="9">
        <f t="shared" si="11"/>
        <v>43598.208333333328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1.5" hidden="1" x14ac:dyDescent="0.25">
      <c r="A163">
        <v>161</v>
      </c>
      <c r="B163" s="4" t="s">
        <v>373</v>
      </c>
      <c r="C163" s="3" t="s">
        <v>374</v>
      </c>
      <c r="D163">
        <v>5500</v>
      </c>
      <c r="E163">
        <v>4300</v>
      </c>
      <c r="F163" s="5">
        <f t="shared" si="8"/>
        <v>0.78181818181818186</v>
      </c>
      <c r="G163" t="s">
        <v>13</v>
      </c>
      <c r="H163">
        <v>75</v>
      </c>
      <c r="I163">
        <f t="shared" si="9"/>
        <v>57.33</v>
      </c>
      <c r="J163" t="s">
        <v>20</v>
      </c>
      <c r="K163" t="s">
        <v>21</v>
      </c>
      <c r="L163">
        <v>1442984400</v>
      </c>
      <c r="M163">
        <v>1443502800</v>
      </c>
      <c r="N163" s="9">
        <f t="shared" si="10"/>
        <v>42270</v>
      </c>
      <c r="O163" s="9">
        <f t="shared" si="11"/>
        <v>42276.208333333328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x14ac:dyDescent="0.25">
      <c r="A164">
        <v>162</v>
      </c>
      <c r="B164" s="4" t="s">
        <v>375</v>
      </c>
      <c r="C164" s="3" t="s">
        <v>376</v>
      </c>
      <c r="D164">
        <v>6100</v>
      </c>
      <c r="E164">
        <v>9134</v>
      </c>
      <c r="F164" s="5">
        <f t="shared" si="8"/>
        <v>1.4973770491803278</v>
      </c>
      <c r="G164" t="s">
        <v>19</v>
      </c>
      <c r="H164">
        <v>157</v>
      </c>
      <c r="I164">
        <f t="shared" si="9"/>
        <v>58.18</v>
      </c>
      <c r="J164" t="s">
        <v>97</v>
      </c>
      <c r="K164" t="s">
        <v>98</v>
      </c>
      <c r="L164">
        <v>1544248800</v>
      </c>
      <c r="M164">
        <v>1546840800</v>
      </c>
      <c r="N164" s="9">
        <f t="shared" si="10"/>
        <v>43442</v>
      </c>
      <c r="O164" s="9">
        <f t="shared" si="11"/>
        <v>43472.25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s="4" t="s">
        <v>377</v>
      </c>
      <c r="C165" s="3" t="s">
        <v>378</v>
      </c>
      <c r="D165">
        <v>3500</v>
      </c>
      <c r="E165">
        <v>8864</v>
      </c>
      <c r="F165" s="5">
        <f t="shared" si="8"/>
        <v>2.5325714285714285</v>
      </c>
      <c r="G165" t="s">
        <v>19</v>
      </c>
      <c r="H165">
        <v>246</v>
      </c>
      <c r="I165">
        <f t="shared" si="9"/>
        <v>36.03</v>
      </c>
      <c r="J165" t="s">
        <v>20</v>
      </c>
      <c r="K165" t="s">
        <v>21</v>
      </c>
      <c r="L165">
        <v>1508475600</v>
      </c>
      <c r="M165">
        <v>1512712800</v>
      </c>
      <c r="N165" s="9">
        <f t="shared" si="10"/>
        <v>43028</v>
      </c>
      <c r="O165" s="9">
        <f t="shared" si="11"/>
        <v>43077.25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s="4" t="s">
        <v>379</v>
      </c>
      <c r="C166" s="3" t="s">
        <v>380</v>
      </c>
      <c r="D166">
        <v>150500</v>
      </c>
      <c r="E166">
        <v>150755</v>
      </c>
      <c r="F166" s="5">
        <f t="shared" si="8"/>
        <v>1.0016943521594683</v>
      </c>
      <c r="G166" t="s">
        <v>19</v>
      </c>
      <c r="H166">
        <v>1396</v>
      </c>
      <c r="I166">
        <f t="shared" si="9"/>
        <v>107.99</v>
      </c>
      <c r="J166" t="s">
        <v>20</v>
      </c>
      <c r="K166" t="s">
        <v>21</v>
      </c>
      <c r="L166">
        <v>1507438800</v>
      </c>
      <c r="M166">
        <v>1507525200</v>
      </c>
      <c r="N166" s="9">
        <f t="shared" si="10"/>
        <v>43016</v>
      </c>
      <c r="O166" s="9">
        <f t="shared" si="11"/>
        <v>43017.208333333328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s="4" t="s">
        <v>381</v>
      </c>
      <c r="C167" s="3" t="s">
        <v>382</v>
      </c>
      <c r="D167">
        <v>90400</v>
      </c>
      <c r="E167">
        <v>110279</v>
      </c>
      <c r="F167" s="5">
        <f t="shared" si="8"/>
        <v>1.2199004424778761</v>
      </c>
      <c r="G167" t="s">
        <v>19</v>
      </c>
      <c r="H167">
        <v>2506</v>
      </c>
      <c r="I167">
        <f t="shared" si="9"/>
        <v>44.01</v>
      </c>
      <c r="J167" t="s">
        <v>20</v>
      </c>
      <c r="K167" t="s">
        <v>21</v>
      </c>
      <c r="L167">
        <v>1501563600</v>
      </c>
      <c r="M167">
        <v>1504328400</v>
      </c>
      <c r="N167" s="9">
        <f t="shared" si="10"/>
        <v>42948</v>
      </c>
      <c r="O167" s="9">
        <f t="shared" si="11"/>
        <v>42980.208333333328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s="4" t="s">
        <v>383</v>
      </c>
      <c r="C168" s="3" t="s">
        <v>384</v>
      </c>
      <c r="D168">
        <v>9800</v>
      </c>
      <c r="E168">
        <v>13439</v>
      </c>
      <c r="F168" s="5">
        <f t="shared" si="8"/>
        <v>1.3713265306122449</v>
      </c>
      <c r="G168" t="s">
        <v>19</v>
      </c>
      <c r="H168">
        <v>244</v>
      </c>
      <c r="I168">
        <f t="shared" si="9"/>
        <v>55.08</v>
      </c>
      <c r="J168" t="s">
        <v>20</v>
      </c>
      <c r="K168" t="s">
        <v>21</v>
      </c>
      <c r="L168">
        <v>1292997600</v>
      </c>
      <c r="M168">
        <v>1293343200</v>
      </c>
      <c r="N168" s="9">
        <f t="shared" si="10"/>
        <v>40534</v>
      </c>
      <c r="O168" s="9">
        <f t="shared" si="11"/>
        <v>40538.25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s="4" t="s">
        <v>385</v>
      </c>
      <c r="C169" s="3" t="s">
        <v>386</v>
      </c>
      <c r="D169">
        <v>2600</v>
      </c>
      <c r="E169">
        <v>10804</v>
      </c>
      <c r="F169" s="5">
        <f t="shared" si="8"/>
        <v>4.155384615384615</v>
      </c>
      <c r="G169" t="s">
        <v>19</v>
      </c>
      <c r="H169">
        <v>146</v>
      </c>
      <c r="I169">
        <f t="shared" si="9"/>
        <v>74</v>
      </c>
      <c r="J169" t="s">
        <v>25</v>
      </c>
      <c r="K169" t="s">
        <v>26</v>
      </c>
      <c r="L169">
        <v>1370840400</v>
      </c>
      <c r="M169">
        <v>1371704400</v>
      </c>
      <c r="N169" s="9">
        <f t="shared" si="10"/>
        <v>41435</v>
      </c>
      <c r="O169" s="9">
        <f t="shared" si="11"/>
        <v>41445.208333333336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hidden="1" x14ac:dyDescent="0.25">
      <c r="A170">
        <v>168</v>
      </c>
      <c r="B170" s="4" t="s">
        <v>387</v>
      </c>
      <c r="C170" s="3" t="s">
        <v>388</v>
      </c>
      <c r="D170">
        <v>128100</v>
      </c>
      <c r="E170">
        <v>40107</v>
      </c>
      <c r="F170" s="5">
        <f t="shared" si="8"/>
        <v>0.3130913348946136</v>
      </c>
      <c r="G170" t="s">
        <v>13</v>
      </c>
      <c r="H170">
        <v>955</v>
      </c>
      <c r="I170">
        <f t="shared" si="9"/>
        <v>42</v>
      </c>
      <c r="J170" t="s">
        <v>35</v>
      </c>
      <c r="K170" t="s">
        <v>36</v>
      </c>
      <c r="L170">
        <v>1550815200</v>
      </c>
      <c r="M170">
        <v>1552798800</v>
      </c>
      <c r="N170" s="9">
        <f t="shared" si="10"/>
        <v>43518</v>
      </c>
      <c r="O170" s="9">
        <f t="shared" si="11"/>
        <v>43541.208333333328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s="4" t="s">
        <v>389</v>
      </c>
      <c r="C171" s="3" t="s">
        <v>390</v>
      </c>
      <c r="D171">
        <v>23300</v>
      </c>
      <c r="E171">
        <v>98811</v>
      </c>
      <c r="F171" s="5">
        <f t="shared" si="8"/>
        <v>4.240815450643777</v>
      </c>
      <c r="G171" t="s">
        <v>19</v>
      </c>
      <c r="H171">
        <v>1267</v>
      </c>
      <c r="I171">
        <f t="shared" si="9"/>
        <v>77.989999999999995</v>
      </c>
      <c r="J171" t="s">
        <v>20</v>
      </c>
      <c r="K171" t="s">
        <v>21</v>
      </c>
      <c r="L171">
        <v>1339909200</v>
      </c>
      <c r="M171">
        <v>1342328400</v>
      </c>
      <c r="N171" s="9">
        <f t="shared" si="10"/>
        <v>41077</v>
      </c>
      <c r="O171" s="9">
        <f t="shared" si="11"/>
        <v>41105.208333333336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hidden="1" x14ac:dyDescent="0.25">
      <c r="A172">
        <v>170</v>
      </c>
      <c r="B172" s="4" t="s">
        <v>391</v>
      </c>
      <c r="C172" s="3" t="s">
        <v>392</v>
      </c>
      <c r="D172">
        <v>188100</v>
      </c>
      <c r="E172">
        <v>5528</v>
      </c>
      <c r="F172" s="5">
        <f t="shared" si="8"/>
        <v>2.9388623072833599E-2</v>
      </c>
      <c r="G172" t="s">
        <v>13</v>
      </c>
      <c r="H172">
        <v>67</v>
      </c>
      <c r="I172">
        <f t="shared" si="9"/>
        <v>82.51</v>
      </c>
      <c r="J172" t="s">
        <v>20</v>
      </c>
      <c r="K172" t="s">
        <v>21</v>
      </c>
      <c r="L172">
        <v>1501736400</v>
      </c>
      <c r="M172">
        <v>1502341200</v>
      </c>
      <c r="N172" s="9">
        <f t="shared" si="10"/>
        <v>42950</v>
      </c>
      <c r="O172" s="9">
        <f t="shared" si="11"/>
        <v>42957.208333333328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1.5" hidden="1" x14ac:dyDescent="0.25">
      <c r="A173">
        <v>171</v>
      </c>
      <c r="B173" s="4" t="s">
        <v>393</v>
      </c>
      <c r="C173" s="3" t="s">
        <v>394</v>
      </c>
      <c r="D173">
        <v>4900</v>
      </c>
      <c r="E173">
        <v>521</v>
      </c>
      <c r="F173" s="5">
        <f t="shared" si="8"/>
        <v>0.1063265306122449</v>
      </c>
      <c r="G173" t="s">
        <v>13</v>
      </c>
      <c r="H173">
        <v>5</v>
      </c>
      <c r="I173">
        <f t="shared" si="9"/>
        <v>104.2</v>
      </c>
      <c r="J173" t="s">
        <v>20</v>
      </c>
      <c r="K173" t="s">
        <v>21</v>
      </c>
      <c r="L173">
        <v>1395291600</v>
      </c>
      <c r="M173">
        <v>1397192400</v>
      </c>
      <c r="N173" s="9">
        <f t="shared" si="10"/>
        <v>41718</v>
      </c>
      <c r="O173" s="9">
        <f t="shared" si="11"/>
        <v>41740.208333333336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hidden="1" x14ac:dyDescent="0.25">
      <c r="A174">
        <v>172</v>
      </c>
      <c r="B174" s="4" t="s">
        <v>395</v>
      </c>
      <c r="C174" s="3" t="s">
        <v>396</v>
      </c>
      <c r="D174">
        <v>800</v>
      </c>
      <c r="E174">
        <v>663</v>
      </c>
      <c r="F174" s="5">
        <f t="shared" si="8"/>
        <v>0.82874999999999999</v>
      </c>
      <c r="G174" t="s">
        <v>13</v>
      </c>
      <c r="H174">
        <v>26</v>
      </c>
      <c r="I174">
        <f t="shared" si="9"/>
        <v>25.5</v>
      </c>
      <c r="J174" t="s">
        <v>20</v>
      </c>
      <c r="K174" t="s">
        <v>21</v>
      </c>
      <c r="L174">
        <v>1405746000</v>
      </c>
      <c r="M174">
        <v>1407042000</v>
      </c>
      <c r="N174" s="9">
        <f t="shared" si="10"/>
        <v>41839</v>
      </c>
      <c r="O174" s="9">
        <f t="shared" si="11"/>
        <v>41854.208333333336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s="4" t="s">
        <v>397</v>
      </c>
      <c r="C175" s="3" t="s">
        <v>398</v>
      </c>
      <c r="D175">
        <v>96700</v>
      </c>
      <c r="E175">
        <v>157635</v>
      </c>
      <c r="F175" s="5">
        <f t="shared" si="8"/>
        <v>1.6301447776628748</v>
      </c>
      <c r="G175" t="s">
        <v>19</v>
      </c>
      <c r="H175">
        <v>1561</v>
      </c>
      <c r="I175">
        <f t="shared" si="9"/>
        <v>100.98</v>
      </c>
      <c r="J175" t="s">
        <v>20</v>
      </c>
      <c r="K175" t="s">
        <v>21</v>
      </c>
      <c r="L175">
        <v>1368853200</v>
      </c>
      <c r="M175">
        <v>1369371600</v>
      </c>
      <c r="N175" s="9">
        <f t="shared" si="10"/>
        <v>41412</v>
      </c>
      <c r="O175" s="9">
        <f t="shared" si="11"/>
        <v>41418.208333333336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s="4" t="s">
        <v>399</v>
      </c>
      <c r="C176" s="3" t="s">
        <v>400</v>
      </c>
      <c r="D176">
        <v>600</v>
      </c>
      <c r="E176">
        <v>5368</v>
      </c>
      <c r="F176" s="5">
        <f t="shared" si="8"/>
        <v>8.9466666666666672</v>
      </c>
      <c r="G176" t="s">
        <v>19</v>
      </c>
      <c r="H176">
        <v>48</v>
      </c>
      <c r="I176">
        <f t="shared" si="9"/>
        <v>111.83</v>
      </c>
      <c r="J176" t="s">
        <v>20</v>
      </c>
      <c r="K176" t="s">
        <v>21</v>
      </c>
      <c r="L176">
        <v>1444021200</v>
      </c>
      <c r="M176">
        <v>1444107600</v>
      </c>
      <c r="N176" s="9">
        <f t="shared" si="10"/>
        <v>42282</v>
      </c>
      <c r="O176" s="9">
        <f t="shared" si="11"/>
        <v>42283.208333333328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hidden="1" x14ac:dyDescent="0.25">
      <c r="A177">
        <v>175</v>
      </c>
      <c r="B177" s="4" t="s">
        <v>401</v>
      </c>
      <c r="C177" s="3" t="s">
        <v>402</v>
      </c>
      <c r="D177">
        <v>181200</v>
      </c>
      <c r="E177">
        <v>47459</v>
      </c>
      <c r="F177" s="5">
        <f t="shared" si="8"/>
        <v>0.26191501103752757</v>
      </c>
      <c r="G177" t="s">
        <v>13</v>
      </c>
      <c r="H177">
        <v>1130</v>
      </c>
      <c r="I177">
        <f t="shared" si="9"/>
        <v>42</v>
      </c>
      <c r="J177" t="s">
        <v>20</v>
      </c>
      <c r="K177" t="s">
        <v>21</v>
      </c>
      <c r="L177">
        <v>1472619600</v>
      </c>
      <c r="M177">
        <v>1474261200</v>
      </c>
      <c r="N177" s="9">
        <f t="shared" si="10"/>
        <v>42613</v>
      </c>
      <c r="O177" s="9">
        <f t="shared" si="11"/>
        <v>42632.208333333328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hidden="1" x14ac:dyDescent="0.25">
      <c r="A178">
        <v>176</v>
      </c>
      <c r="B178" s="4" t="s">
        <v>403</v>
      </c>
      <c r="C178" s="3" t="s">
        <v>404</v>
      </c>
      <c r="D178">
        <v>115000</v>
      </c>
      <c r="E178">
        <v>86060</v>
      </c>
      <c r="F178" s="5">
        <f t="shared" si="8"/>
        <v>0.74834782608695649</v>
      </c>
      <c r="G178" t="s">
        <v>13</v>
      </c>
      <c r="H178">
        <v>782</v>
      </c>
      <c r="I178">
        <f t="shared" si="9"/>
        <v>110.05</v>
      </c>
      <c r="J178" t="s">
        <v>20</v>
      </c>
      <c r="K178" t="s">
        <v>21</v>
      </c>
      <c r="L178">
        <v>1472878800</v>
      </c>
      <c r="M178">
        <v>1473656400</v>
      </c>
      <c r="N178" s="9">
        <f t="shared" si="10"/>
        <v>42616</v>
      </c>
      <c r="O178" s="9">
        <f t="shared" si="11"/>
        <v>42625.208333333328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s="4" t="s">
        <v>405</v>
      </c>
      <c r="C179" s="3" t="s">
        <v>406</v>
      </c>
      <c r="D179">
        <v>38800</v>
      </c>
      <c r="E179">
        <v>161593</v>
      </c>
      <c r="F179" s="5">
        <f t="shared" si="8"/>
        <v>4.1647680412371137</v>
      </c>
      <c r="G179" t="s">
        <v>19</v>
      </c>
      <c r="H179">
        <v>2739</v>
      </c>
      <c r="I179">
        <f t="shared" si="9"/>
        <v>59</v>
      </c>
      <c r="J179" t="s">
        <v>20</v>
      </c>
      <c r="K179" t="s">
        <v>21</v>
      </c>
      <c r="L179">
        <v>1289800800</v>
      </c>
      <c r="M179">
        <v>1291960800</v>
      </c>
      <c r="N179" s="9">
        <f t="shared" si="10"/>
        <v>40497</v>
      </c>
      <c r="O179" s="9">
        <f t="shared" si="11"/>
        <v>40522.25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hidden="1" x14ac:dyDescent="0.25">
      <c r="A180">
        <v>178</v>
      </c>
      <c r="B180" s="4" t="s">
        <v>407</v>
      </c>
      <c r="C180" s="3" t="s">
        <v>408</v>
      </c>
      <c r="D180">
        <v>7200</v>
      </c>
      <c r="E180">
        <v>6927</v>
      </c>
      <c r="F180" s="5">
        <f t="shared" si="8"/>
        <v>0.96208333333333329</v>
      </c>
      <c r="G180" t="s">
        <v>13</v>
      </c>
      <c r="H180">
        <v>210</v>
      </c>
      <c r="I180">
        <f t="shared" si="9"/>
        <v>32.99</v>
      </c>
      <c r="J180" t="s">
        <v>20</v>
      </c>
      <c r="K180" t="s">
        <v>21</v>
      </c>
      <c r="L180">
        <v>1505970000</v>
      </c>
      <c r="M180">
        <v>1506747600</v>
      </c>
      <c r="N180" s="9">
        <f t="shared" si="10"/>
        <v>42999</v>
      </c>
      <c r="O180" s="9">
        <f t="shared" si="11"/>
        <v>43008.208333333328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x14ac:dyDescent="0.25">
      <c r="A181">
        <v>179</v>
      </c>
      <c r="B181" s="4" t="s">
        <v>409</v>
      </c>
      <c r="C181" s="3" t="s">
        <v>410</v>
      </c>
      <c r="D181">
        <v>44500</v>
      </c>
      <c r="E181">
        <v>159185</v>
      </c>
      <c r="F181" s="5">
        <f t="shared" si="8"/>
        <v>3.5771910112359548</v>
      </c>
      <c r="G181" t="s">
        <v>19</v>
      </c>
      <c r="H181">
        <v>3537</v>
      </c>
      <c r="I181">
        <f t="shared" si="9"/>
        <v>45.01</v>
      </c>
      <c r="J181" t="s">
        <v>14</v>
      </c>
      <c r="K181" t="s">
        <v>15</v>
      </c>
      <c r="L181">
        <v>1363496400</v>
      </c>
      <c r="M181">
        <v>1363582800</v>
      </c>
      <c r="N181" s="9">
        <f t="shared" si="10"/>
        <v>41350</v>
      </c>
      <c r="O181" s="9">
        <f t="shared" si="11"/>
        <v>41351.208333333336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s="4" t="s">
        <v>411</v>
      </c>
      <c r="C182" s="3" t="s">
        <v>412</v>
      </c>
      <c r="D182">
        <v>56000</v>
      </c>
      <c r="E182">
        <v>172736</v>
      </c>
      <c r="F182" s="5">
        <f t="shared" si="8"/>
        <v>3.0845714285714285</v>
      </c>
      <c r="G182" t="s">
        <v>19</v>
      </c>
      <c r="H182">
        <v>2107</v>
      </c>
      <c r="I182">
        <f t="shared" si="9"/>
        <v>81.98</v>
      </c>
      <c r="J182" t="s">
        <v>25</v>
      </c>
      <c r="K182" t="s">
        <v>26</v>
      </c>
      <c r="L182">
        <v>1269234000</v>
      </c>
      <c r="M182">
        <v>1269666000</v>
      </c>
      <c r="N182" s="9">
        <f t="shared" si="10"/>
        <v>40259</v>
      </c>
      <c r="O182" s="9">
        <f t="shared" si="11"/>
        <v>40264.208333333336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hidden="1" x14ac:dyDescent="0.25">
      <c r="A183">
        <v>181</v>
      </c>
      <c r="B183" s="4" t="s">
        <v>413</v>
      </c>
      <c r="C183" s="3" t="s">
        <v>414</v>
      </c>
      <c r="D183">
        <v>8600</v>
      </c>
      <c r="E183">
        <v>5315</v>
      </c>
      <c r="F183" s="5">
        <f t="shared" si="8"/>
        <v>0.61802325581395345</v>
      </c>
      <c r="G183" t="s">
        <v>13</v>
      </c>
      <c r="H183">
        <v>136</v>
      </c>
      <c r="I183">
        <f t="shared" si="9"/>
        <v>39.08</v>
      </c>
      <c r="J183" t="s">
        <v>20</v>
      </c>
      <c r="K183" t="s">
        <v>21</v>
      </c>
      <c r="L183">
        <v>1507093200</v>
      </c>
      <c r="M183">
        <v>1508648400</v>
      </c>
      <c r="N183" s="9">
        <f t="shared" si="10"/>
        <v>43012</v>
      </c>
      <c r="O183" s="9">
        <f t="shared" si="11"/>
        <v>43030.208333333328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s="4" t="s">
        <v>415</v>
      </c>
      <c r="C184" s="3" t="s">
        <v>416</v>
      </c>
      <c r="D184">
        <v>27100</v>
      </c>
      <c r="E184">
        <v>195750</v>
      </c>
      <c r="F184" s="5">
        <f t="shared" si="8"/>
        <v>7.2232472324723247</v>
      </c>
      <c r="G184" t="s">
        <v>19</v>
      </c>
      <c r="H184">
        <v>3318</v>
      </c>
      <c r="I184">
        <f t="shared" si="9"/>
        <v>59</v>
      </c>
      <c r="J184" t="s">
        <v>35</v>
      </c>
      <c r="K184" t="s">
        <v>36</v>
      </c>
      <c r="L184">
        <v>1560574800</v>
      </c>
      <c r="M184">
        <v>1561957200</v>
      </c>
      <c r="N184" s="9">
        <f t="shared" si="10"/>
        <v>43631</v>
      </c>
      <c r="O184" s="9">
        <f t="shared" si="11"/>
        <v>43647.208333333328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ht="31.5" hidden="1" x14ac:dyDescent="0.25">
      <c r="A185">
        <v>183</v>
      </c>
      <c r="B185" s="4" t="s">
        <v>417</v>
      </c>
      <c r="C185" s="3" t="s">
        <v>418</v>
      </c>
      <c r="D185">
        <v>5100</v>
      </c>
      <c r="E185">
        <v>3525</v>
      </c>
      <c r="F185" s="5">
        <f t="shared" si="8"/>
        <v>0.69117647058823528</v>
      </c>
      <c r="G185" t="s">
        <v>13</v>
      </c>
      <c r="H185">
        <v>86</v>
      </c>
      <c r="I185">
        <f t="shared" si="9"/>
        <v>40.99</v>
      </c>
      <c r="J185" t="s">
        <v>14</v>
      </c>
      <c r="K185" t="s">
        <v>15</v>
      </c>
      <c r="L185">
        <v>1284008400</v>
      </c>
      <c r="M185">
        <v>1285131600</v>
      </c>
      <c r="N185" s="9">
        <f t="shared" si="10"/>
        <v>40430</v>
      </c>
      <c r="O185" s="9">
        <f t="shared" si="11"/>
        <v>40443.208333333336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s="4" t="s">
        <v>419</v>
      </c>
      <c r="C186" s="3" t="s">
        <v>420</v>
      </c>
      <c r="D186">
        <v>3600</v>
      </c>
      <c r="E186">
        <v>10550</v>
      </c>
      <c r="F186" s="5">
        <f t="shared" si="8"/>
        <v>2.9305555555555554</v>
      </c>
      <c r="G186" t="s">
        <v>19</v>
      </c>
      <c r="H186">
        <v>340</v>
      </c>
      <c r="I186">
        <f t="shared" si="9"/>
        <v>31.03</v>
      </c>
      <c r="J186" t="s">
        <v>20</v>
      </c>
      <c r="K186" t="s">
        <v>21</v>
      </c>
      <c r="L186">
        <v>1556859600</v>
      </c>
      <c r="M186">
        <v>1556946000</v>
      </c>
      <c r="N186" s="9">
        <f t="shared" si="10"/>
        <v>43588</v>
      </c>
      <c r="O186" s="9">
        <f t="shared" si="11"/>
        <v>43589.208333333328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hidden="1" x14ac:dyDescent="0.25">
      <c r="A187">
        <v>185</v>
      </c>
      <c r="B187" s="4" t="s">
        <v>421</v>
      </c>
      <c r="C187" s="3" t="s">
        <v>422</v>
      </c>
      <c r="D187">
        <v>1000</v>
      </c>
      <c r="E187">
        <v>718</v>
      </c>
      <c r="F187" s="5">
        <f t="shared" si="8"/>
        <v>0.71799999999999997</v>
      </c>
      <c r="G187" t="s">
        <v>13</v>
      </c>
      <c r="H187">
        <v>19</v>
      </c>
      <c r="I187">
        <f t="shared" si="9"/>
        <v>37.79</v>
      </c>
      <c r="J187" t="s">
        <v>20</v>
      </c>
      <c r="K187" t="s">
        <v>21</v>
      </c>
      <c r="L187">
        <v>1526187600</v>
      </c>
      <c r="M187">
        <v>1527138000</v>
      </c>
      <c r="N187" s="9">
        <f t="shared" si="10"/>
        <v>43233</v>
      </c>
      <c r="O187" s="9">
        <f t="shared" si="11"/>
        <v>43244.208333333328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hidden="1" x14ac:dyDescent="0.25">
      <c r="A188">
        <v>186</v>
      </c>
      <c r="B188" s="4" t="s">
        <v>423</v>
      </c>
      <c r="C188" s="3" t="s">
        <v>424</v>
      </c>
      <c r="D188">
        <v>88800</v>
      </c>
      <c r="E188">
        <v>28358</v>
      </c>
      <c r="F188" s="5">
        <f t="shared" si="8"/>
        <v>0.31934684684684683</v>
      </c>
      <c r="G188" t="s">
        <v>13</v>
      </c>
      <c r="H188">
        <v>886</v>
      </c>
      <c r="I188">
        <f t="shared" si="9"/>
        <v>32.01</v>
      </c>
      <c r="J188" t="s">
        <v>20</v>
      </c>
      <c r="K188" t="s">
        <v>21</v>
      </c>
      <c r="L188">
        <v>1400821200</v>
      </c>
      <c r="M188">
        <v>1402117200</v>
      </c>
      <c r="N188" s="9">
        <f t="shared" si="10"/>
        <v>41782</v>
      </c>
      <c r="O188" s="9">
        <f t="shared" si="11"/>
        <v>41797.208333333336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s="4" t="s">
        <v>425</v>
      </c>
      <c r="C189" s="3" t="s">
        <v>426</v>
      </c>
      <c r="D189">
        <v>60200</v>
      </c>
      <c r="E189">
        <v>138384</v>
      </c>
      <c r="F189" s="5">
        <f t="shared" si="8"/>
        <v>2.2987375415282392</v>
      </c>
      <c r="G189" t="s">
        <v>19</v>
      </c>
      <c r="H189">
        <v>1442</v>
      </c>
      <c r="I189">
        <f t="shared" si="9"/>
        <v>95.97</v>
      </c>
      <c r="J189" t="s">
        <v>14</v>
      </c>
      <c r="K189" t="s">
        <v>15</v>
      </c>
      <c r="L189">
        <v>1361599200</v>
      </c>
      <c r="M189">
        <v>1364014800</v>
      </c>
      <c r="N189" s="9">
        <f t="shared" si="10"/>
        <v>41328</v>
      </c>
      <c r="O189" s="9">
        <f t="shared" si="11"/>
        <v>41356.208333333336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hidden="1" x14ac:dyDescent="0.25">
      <c r="A190">
        <v>188</v>
      </c>
      <c r="B190" s="4" t="s">
        <v>427</v>
      </c>
      <c r="C190" s="3" t="s">
        <v>428</v>
      </c>
      <c r="D190">
        <v>8200</v>
      </c>
      <c r="E190">
        <v>2625</v>
      </c>
      <c r="F190" s="5">
        <f t="shared" si="8"/>
        <v>0.3201219512195122</v>
      </c>
      <c r="G190" t="s">
        <v>13</v>
      </c>
      <c r="H190">
        <v>35</v>
      </c>
      <c r="I190">
        <f t="shared" si="9"/>
        <v>75</v>
      </c>
      <c r="J190" t="s">
        <v>106</v>
      </c>
      <c r="K190" t="s">
        <v>107</v>
      </c>
      <c r="L190">
        <v>1417500000</v>
      </c>
      <c r="M190">
        <v>1417586400</v>
      </c>
      <c r="N190" s="9">
        <f t="shared" si="10"/>
        <v>41975</v>
      </c>
      <c r="O190" s="9">
        <f t="shared" si="11"/>
        <v>41976.25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hidden="1" x14ac:dyDescent="0.25">
      <c r="A191">
        <v>189</v>
      </c>
      <c r="B191" s="4" t="s">
        <v>429</v>
      </c>
      <c r="C191" s="3" t="s">
        <v>430</v>
      </c>
      <c r="D191">
        <v>191300</v>
      </c>
      <c r="E191">
        <v>45004</v>
      </c>
      <c r="F191" s="5">
        <f t="shared" si="8"/>
        <v>0.23525352848928385</v>
      </c>
      <c r="G191" t="s">
        <v>73</v>
      </c>
      <c r="H191">
        <v>441</v>
      </c>
      <c r="I191">
        <f t="shared" si="9"/>
        <v>102.05</v>
      </c>
      <c r="J191" t="s">
        <v>20</v>
      </c>
      <c r="K191" t="s">
        <v>21</v>
      </c>
      <c r="L191">
        <v>1457071200</v>
      </c>
      <c r="M191">
        <v>1457071200</v>
      </c>
      <c r="N191" s="9">
        <f t="shared" si="10"/>
        <v>42433</v>
      </c>
      <c r="O191" s="9">
        <f t="shared" si="11"/>
        <v>42433.25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hidden="1" x14ac:dyDescent="0.25">
      <c r="A192">
        <v>190</v>
      </c>
      <c r="B192" s="4" t="s">
        <v>431</v>
      </c>
      <c r="C192" s="3" t="s">
        <v>432</v>
      </c>
      <c r="D192">
        <v>3700</v>
      </c>
      <c r="E192">
        <v>2538</v>
      </c>
      <c r="F192" s="5">
        <f t="shared" si="8"/>
        <v>0.68594594594594593</v>
      </c>
      <c r="G192" t="s">
        <v>13</v>
      </c>
      <c r="H192">
        <v>24</v>
      </c>
      <c r="I192">
        <f t="shared" si="9"/>
        <v>105.75</v>
      </c>
      <c r="J192" t="s">
        <v>20</v>
      </c>
      <c r="K192" t="s">
        <v>21</v>
      </c>
      <c r="L192">
        <v>1370322000</v>
      </c>
      <c r="M192">
        <v>1370408400</v>
      </c>
      <c r="N192" s="9">
        <f t="shared" si="10"/>
        <v>41429</v>
      </c>
      <c r="O192" s="9">
        <f t="shared" si="11"/>
        <v>41430.208333333336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hidden="1" x14ac:dyDescent="0.25">
      <c r="A193">
        <v>191</v>
      </c>
      <c r="B193" s="4" t="s">
        <v>433</v>
      </c>
      <c r="C193" s="3" t="s">
        <v>434</v>
      </c>
      <c r="D193">
        <v>8400</v>
      </c>
      <c r="E193">
        <v>3188</v>
      </c>
      <c r="F193" s="5">
        <f t="shared" si="8"/>
        <v>0.37952380952380954</v>
      </c>
      <c r="G193" t="s">
        <v>13</v>
      </c>
      <c r="H193">
        <v>86</v>
      </c>
      <c r="I193">
        <f t="shared" si="9"/>
        <v>37.07</v>
      </c>
      <c r="J193" t="s">
        <v>106</v>
      </c>
      <c r="K193" t="s">
        <v>107</v>
      </c>
      <c r="L193">
        <v>1552366800</v>
      </c>
      <c r="M193">
        <v>1552626000</v>
      </c>
      <c r="N193" s="9">
        <f t="shared" si="10"/>
        <v>43536</v>
      </c>
      <c r="O193" s="9">
        <f t="shared" si="11"/>
        <v>43539.208333333328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hidden="1" x14ac:dyDescent="0.25">
      <c r="A194">
        <v>192</v>
      </c>
      <c r="B194" s="4" t="s">
        <v>435</v>
      </c>
      <c r="C194" s="3" t="s">
        <v>436</v>
      </c>
      <c r="D194">
        <v>42600</v>
      </c>
      <c r="E194">
        <v>8517</v>
      </c>
      <c r="F194" s="5">
        <f t="shared" si="8"/>
        <v>0.19992957746478873</v>
      </c>
      <c r="G194" t="s">
        <v>13</v>
      </c>
      <c r="H194">
        <v>243</v>
      </c>
      <c r="I194">
        <f t="shared" si="9"/>
        <v>35.049999999999997</v>
      </c>
      <c r="J194" t="s">
        <v>20</v>
      </c>
      <c r="K194" t="s">
        <v>21</v>
      </c>
      <c r="L194">
        <v>1403845200</v>
      </c>
      <c r="M194">
        <v>1404190800</v>
      </c>
      <c r="N194" s="9">
        <f t="shared" si="10"/>
        <v>41817</v>
      </c>
      <c r="O194" s="9">
        <f t="shared" si="11"/>
        <v>41821.208333333336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hidden="1" x14ac:dyDescent="0.25">
      <c r="A195">
        <v>193</v>
      </c>
      <c r="B195" s="4" t="s">
        <v>437</v>
      </c>
      <c r="C195" s="3" t="s">
        <v>438</v>
      </c>
      <c r="D195">
        <v>6600</v>
      </c>
      <c r="E195">
        <v>3012</v>
      </c>
      <c r="F195" s="5">
        <f t="shared" ref="F195:F258" si="12">IFERROR(E195/D195,0)</f>
        <v>0.45636363636363636</v>
      </c>
      <c r="G195" t="s">
        <v>13</v>
      </c>
      <c r="H195">
        <v>65</v>
      </c>
      <c r="I195">
        <f t="shared" ref="I195:I258" si="13">ROUND(IFERROR(E195/H195,0),2)</f>
        <v>46.34</v>
      </c>
      <c r="J195" t="s">
        <v>20</v>
      </c>
      <c r="K195" t="s">
        <v>21</v>
      </c>
      <c r="L195">
        <v>1523163600</v>
      </c>
      <c r="M195">
        <v>1523509200</v>
      </c>
      <c r="N195" s="9">
        <f t="shared" ref="N195:N258" si="14">DATE(YEAR((((L195/60)/60)/24)+DATE(1970,1,1)),MONTH((((L195/60)/60)/24)+DATE(1970,1,1)),DAY((((L195/60)/60)/24)+DATE(1970,1,1)))</f>
        <v>43198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s="4" t="s">
        <v>439</v>
      </c>
      <c r="C196" s="3" t="s">
        <v>440</v>
      </c>
      <c r="D196">
        <v>7100</v>
      </c>
      <c r="E196">
        <v>8716</v>
      </c>
      <c r="F196" s="5">
        <f t="shared" si="12"/>
        <v>1.227605633802817</v>
      </c>
      <c r="G196" t="s">
        <v>19</v>
      </c>
      <c r="H196">
        <v>126</v>
      </c>
      <c r="I196">
        <f t="shared" si="13"/>
        <v>69.17</v>
      </c>
      <c r="J196" t="s">
        <v>20</v>
      </c>
      <c r="K196" t="s">
        <v>21</v>
      </c>
      <c r="L196">
        <v>1442206800</v>
      </c>
      <c r="M196">
        <v>1443589200</v>
      </c>
      <c r="N196" s="9">
        <f t="shared" si="14"/>
        <v>42261</v>
      </c>
      <c r="O196" s="9">
        <f t="shared" si="15"/>
        <v>42277.208333333328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s="4" t="s">
        <v>441</v>
      </c>
      <c r="C197" s="3" t="s">
        <v>442</v>
      </c>
      <c r="D197">
        <v>15800</v>
      </c>
      <c r="E197">
        <v>57157</v>
      </c>
      <c r="F197" s="5">
        <f t="shared" si="12"/>
        <v>3.61753164556962</v>
      </c>
      <c r="G197" t="s">
        <v>19</v>
      </c>
      <c r="H197">
        <v>524</v>
      </c>
      <c r="I197">
        <f t="shared" si="13"/>
        <v>109.08</v>
      </c>
      <c r="J197" t="s">
        <v>20</v>
      </c>
      <c r="K197" t="s">
        <v>21</v>
      </c>
      <c r="L197">
        <v>1532840400</v>
      </c>
      <c r="M197">
        <v>1533445200</v>
      </c>
      <c r="N197" s="9">
        <f t="shared" si="14"/>
        <v>43310</v>
      </c>
      <c r="O197" s="9">
        <f t="shared" si="15"/>
        <v>43317.208333333328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hidden="1" x14ac:dyDescent="0.25">
      <c r="A198">
        <v>196</v>
      </c>
      <c r="B198" s="4" t="s">
        <v>443</v>
      </c>
      <c r="C198" s="3" t="s">
        <v>444</v>
      </c>
      <c r="D198">
        <v>8200</v>
      </c>
      <c r="E198">
        <v>5178</v>
      </c>
      <c r="F198" s="5">
        <f t="shared" si="12"/>
        <v>0.63146341463414635</v>
      </c>
      <c r="G198" t="s">
        <v>13</v>
      </c>
      <c r="H198">
        <v>100</v>
      </c>
      <c r="I198">
        <f t="shared" si="13"/>
        <v>51.78</v>
      </c>
      <c r="J198" t="s">
        <v>35</v>
      </c>
      <c r="K198" t="s">
        <v>36</v>
      </c>
      <c r="L198">
        <v>1472878800</v>
      </c>
      <c r="M198">
        <v>1474520400</v>
      </c>
      <c r="N198" s="9">
        <f t="shared" si="14"/>
        <v>42616</v>
      </c>
      <c r="O198" s="9">
        <f t="shared" si="15"/>
        <v>42635.208333333328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s="4" t="s">
        <v>445</v>
      </c>
      <c r="C199" s="3" t="s">
        <v>446</v>
      </c>
      <c r="D199">
        <v>54700</v>
      </c>
      <c r="E199">
        <v>163118</v>
      </c>
      <c r="F199" s="5">
        <f t="shared" si="12"/>
        <v>2.9820475319926874</v>
      </c>
      <c r="G199" t="s">
        <v>19</v>
      </c>
      <c r="H199">
        <v>1989</v>
      </c>
      <c r="I199">
        <f t="shared" si="13"/>
        <v>82.01</v>
      </c>
      <c r="J199" t="s">
        <v>20</v>
      </c>
      <c r="K199" t="s">
        <v>21</v>
      </c>
      <c r="L199">
        <v>1498194000</v>
      </c>
      <c r="M199">
        <v>1499403600</v>
      </c>
      <c r="N199" s="9">
        <f t="shared" si="14"/>
        <v>42909</v>
      </c>
      <c r="O199" s="9">
        <f t="shared" si="15"/>
        <v>42923.208333333328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hidden="1" x14ac:dyDescent="0.25">
      <c r="A200">
        <v>198</v>
      </c>
      <c r="B200" s="4" t="s">
        <v>447</v>
      </c>
      <c r="C200" s="3" t="s">
        <v>448</v>
      </c>
      <c r="D200">
        <v>63200</v>
      </c>
      <c r="E200">
        <v>6041</v>
      </c>
      <c r="F200" s="5">
        <f t="shared" si="12"/>
        <v>9.5585443037974685E-2</v>
      </c>
      <c r="G200" t="s">
        <v>13</v>
      </c>
      <c r="H200">
        <v>168</v>
      </c>
      <c r="I200">
        <f t="shared" si="13"/>
        <v>35.96</v>
      </c>
      <c r="J200" t="s">
        <v>20</v>
      </c>
      <c r="K200" t="s">
        <v>21</v>
      </c>
      <c r="L200">
        <v>1281070800</v>
      </c>
      <c r="M200">
        <v>1283576400</v>
      </c>
      <c r="N200" s="9">
        <f t="shared" si="14"/>
        <v>40396</v>
      </c>
      <c r="O200" s="9">
        <f t="shared" si="15"/>
        <v>40425.208333333336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hidden="1" x14ac:dyDescent="0.25">
      <c r="A201">
        <v>199</v>
      </c>
      <c r="B201" s="4" t="s">
        <v>449</v>
      </c>
      <c r="C201" s="3" t="s">
        <v>450</v>
      </c>
      <c r="D201">
        <v>1800</v>
      </c>
      <c r="E201">
        <v>968</v>
      </c>
      <c r="F201" s="5">
        <f t="shared" si="12"/>
        <v>0.5377777777777778</v>
      </c>
      <c r="G201" t="s">
        <v>13</v>
      </c>
      <c r="H201">
        <v>13</v>
      </c>
      <c r="I201">
        <f t="shared" si="13"/>
        <v>74.459999999999994</v>
      </c>
      <c r="J201" t="s">
        <v>20</v>
      </c>
      <c r="K201" t="s">
        <v>21</v>
      </c>
      <c r="L201">
        <v>1436245200</v>
      </c>
      <c r="M201">
        <v>1436590800</v>
      </c>
      <c r="N201" s="9">
        <f t="shared" si="14"/>
        <v>42192</v>
      </c>
      <c r="O201" s="9">
        <f t="shared" si="15"/>
        <v>42196.208333333328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hidden="1" x14ac:dyDescent="0.25">
      <c r="A202">
        <v>200</v>
      </c>
      <c r="B202" s="4" t="s">
        <v>451</v>
      </c>
      <c r="C202" s="3" t="s">
        <v>452</v>
      </c>
      <c r="D202">
        <v>100</v>
      </c>
      <c r="E202">
        <v>2</v>
      </c>
      <c r="F202" s="5">
        <f t="shared" si="12"/>
        <v>0.02</v>
      </c>
      <c r="G202" t="s">
        <v>13</v>
      </c>
      <c r="H202">
        <v>1</v>
      </c>
      <c r="I202">
        <f t="shared" si="13"/>
        <v>2</v>
      </c>
      <c r="J202" t="s">
        <v>14</v>
      </c>
      <c r="K202" t="s">
        <v>15</v>
      </c>
      <c r="L202">
        <v>1269493200</v>
      </c>
      <c r="M202">
        <v>1270443600</v>
      </c>
      <c r="N202" s="9">
        <f t="shared" si="14"/>
        <v>40262</v>
      </c>
      <c r="O202" s="9">
        <f t="shared" si="15"/>
        <v>40273.208333333336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s="4" t="s">
        <v>453</v>
      </c>
      <c r="C203" s="3" t="s">
        <v>454</v>
      </c>
      <c r="D203">
        <v>2100</v>
      </c>
      <c r="E203">
        <v>14305</v>
      </c>
      <c r="F203" s="5">
        <f t="shared" si="12"/>
        <v>6.8119047619047617</v>
      </c>
      <c r="G203" t="s">
        <v>19</v>
      </c>
      <c r="H203">
        <v>157</v>
      </c>
      <c r="I203">
        <f t="shared" si="13"/>
        <v>91.11</v>
      </c>
      <c r="J203" t="s">
        <v>20</v>
      </c>
      <c r="K203" t="s">
        <v>21</v>
      </c>
      <c r="L203">
        <v>1406264400</v>
      </c>
      <c r="M203">
        <v>1407819600</v>
      </c>
      <c r="N203" s="9">
        <f t="shared" si="14"/>
        <v>41845</v>
      </c>
      <c r="O203" s="9">
        <f t="shared" si="15"/>
        <v>41863.208333333336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hidden="1" x14ac:dyDescent="0.25">
      <c r="A204">
        <v>202</v>
      </c>
      <c r="B204" s="4" t="s">
        <v>455</v>
      </c>
      <c r="C204" s="3" t="s">
        <v>456</v>
      </c>
      <c r="D204">
        <v>8300</v>
      </c>
      <c r="E204">
        <v>6543</v>
      </c>
      <c r="F204" s="5">
        <f t="shared" si="12"/>
        <v>0.78831325301204824</v>
      </c>
      <c r="G204" t="s">
        <v>73</v>
      </c>
      <c r="H204">
        <v>82</v>
      </c>
      <c r="I204">
        <f t="shared" si="13"/>
        <v>79.790000000000006</v>
      </c>
      <c r="J204" t="s">
        <v>20</v>
      </c>
      <c r="K204" t="s">
        <v>21</v>
      </c>
      <c r="L204">
        <v>1317531600</v>
      </c>
      <c r="M204">
        <v>1317877200</v>
      </c>
      <c r="N204" s="9">
        <f t="shared" si="14"/>
        <v>40818</v>
      </c>
      <c r="O204" s="9">
        <f t="shared" si="15"/>
        <v>40822.208333333336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x14ac:dyDescent="0.25">
      <c r="A205">
        <v>203</v>
      </c>
      <c r="B205" s="4" t="s">
        <v>457</v>
      </c>
      <c r="C205" s="3" t="s">
        <v>458</v>
      </c>
      <c r="D205">
        <v>143900</v>
      </c>
      <c r="E205">
        <v>193413</v>
      </c>
      <c r="F205" s="5">
        <f t="shared" si="12"/>
        <v>1.3440792216817234</v>
      </c>
      <c r="G205" t="s">
        <v>19</v>
      </c>
      <c r="H205">
        <v>4498</v>
      </c>
      <c r="I205">
        <f t="shared" si="13"/>
        <v>43</v>
      </c>
      <c r="J205" t="s">
        <v>25</v>
      </c>
      <c r="K205" t="s">
        <v>26</v>
      </c>
      <c r="L205">
        <v>1484632800</v>
      </c>
      <c r="M205">
        <v>1484805600</v>
      </c>
      <c r="N205" s="9">
        <f t="shared" si="14"/>
        <v>42752</v>
      </c>
      <c r="O205" s="9">
        <f t="shared" si="15"/>
        <v>42754.25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hidden="1" x14ac:dyDescent="0.25">
      <c r="A206">
        <v>204</v>
      </c>
      <c r="B206" s="4" t="s">
        <v>459</v>
      </c>
      <c r="C206" s="3" t="s">
        <v>460</v>
      </c>
      <c r="D206">
        <v>75000</v>
      </c>
      <c r="E206">
        <v>2529</v>
      </c>
      <c r="F206" s="5">
        <f t="shared" si="12"/>
        <v>3.372E-2</v>
      </c>
      <c r="G206" t="s">
        <v>13</v>
      </c>
      <c r="H206">
        <v>40</v>
      </c>
      <c r="I206">
        <f t="shared" si="13"/>
        <v>63.23</v>
      </c>
      <c r="J206" t="s">
        <v>20</v>
      </c>
      <c r="K206" t="s">
        <v>21</v>
      </c>
      <c r="L206">
        <v>1301806800</v>
      </c>
      <c r="M206">
        <v>1302670800</v>
      </c>
      <c r="N206" s="9">
        <f t="shared" si="14"/>
        <v>40636</v>
      </c>
      <c r="O206" s="9">
        <f t="shared" si="15"/>
        <v>40646.208333333336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s="4" t="s">
        <v>461</v>
      </c>
      <c r="C207" s="3" t="s">
        <v>462</v>
      </c>
      <c r="D207">
        <v>1300</v>
      </c>
      <c r="E207">
        <v>5614</v>
      </c>
      <c r="F207" s="5">
        <f t="shared" si="12"/>
        <v>4.3184615384615386</v>
      </c>
      <c r="G207" t="s">
        <v>19</v>
      </c>
      <c r="H207">
        <v>80</v>
      </c>
      <c r="I207">
        <f t="shared" si="13"/>
        <v>70.180000000000007</v>
      </c>
      <c r="J207" t="s">
        <v>20</v>
      </c>
      <c r="K207" t="s">
        <v>21</v>
      </c>
      <c r="L207">
        <v>1539752400</v>
      </c>
      <c r="M207">
        <v>1540789200</v>
      </c>
      <c r="N207" s="9">
        <f t="shared" si="14"/>
        <v>43390</v>
      </c>
      <c r="O207" s="9">
        <f t="shared" si="15"/>
        <v>43402.208333333328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hidden="1" x14ac:dyDescent="0.25">
      <c r="A208">
        <v>206</v>
      </c>
      <c r="B208" s="4" t="s">
        <v>463</v>
      </c>
      <c r="C208" s="3" t="s">
        <v>464</v>
      </c>
      <c r="D208">
        <v>9000</v>
      </c>
      <c r="E208">
        <v>3496</v>
      </c>
      <c r="F208" s="5">
        <f t="shared" si="12"/>
        <v>0.38844444444444443</v>
      </c>
      <c r="G208" t="s">
        <v>73</v>
      </c>
      <c r="H208">
        <v>57</v>
      </c>
      <c r="I208">
        <f t="shared" si="13"/>
        <v>61.33</v>
      </c>
      <c r="J208" t="s">
        <v>20</v>
      </c>
      <c r="K208" t="s">
        <v>21</v>
      </c>
      <c r="L208">
        <v>1267250400</v>
      </c>
      <c r="M208">
        <v>1268028000</v>
      </c>
      <c r="N208" s="9">
        <f t="shared" si="14"/>
        <v>40236</v>
      </c>
      <c r="O208" s="9">
        <f t="shared" si="15"/>
        <v>40245.25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x14ac:dyDescent="0.25">
      <c r="A209">
        <v>207</v>
      </c>
      <c r="B209" s="4" t="s">
        <v>465</v>
      </c>
      <c r="C209" s="3" t="s">
        <v>466</v>
      </c>
      <c r="D209">
        <v>1000</v>
      </c>
      <c r="E209">
        <v>4257</v>
      </c>
      <c r="F209" s="5">
        <f t="shared" si="12"/>
        <v>4.2569999999999997</v>
      </c>
      <c r="G209" t="s">
        <v>19</v>
      </c>
      <c r="H209">
        <v>43</v>
      </c>
      <c r="I209">
        <f t="shared" si="13"/>
        <v>99</v>
      </c>
      <c r="J209" t="s">
        <v>20</v>
      </c>
      <c r="K209" t="s">
        <v>21</v>
      </c>
      <c r="L209">
        <v>1535432400</v>
      </c>
      <c r="M209">
        <v>1537160400</v>
      </c>
      <c r="N209" s="9">
        <f t="shared" si="14"/>
        <v>43340</v>
      </c>
      <c r="O209" s="9">
        <f t="shared" si="15"/>
        <v>43360.208333333328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s="4" t="s">
        <v>467</v>
      </c>
      <c r="C210" s="3" t="s">
        <v>468</v>
      </c>
      <c r="D210">
        <v>196900</v>
      </c>
      <c r="E210">
        <v>199110</v>
      </c>
      <c r="F210" s="5">
        <f t="shared" si="12"/>
        <v>1.0112239715591671</v>
      </c>
      <c r="G210" t="s">
        <v>19</v>
      </c>
      <c r="H210">
        <v>2053</v>
      </c>
      <c r="I210">
        <f t="shared" si="13"/>
        <v>96.98</v>
      </c>
      <c r="J210" t="s">
        <v>20</v>
      </c>
      <c r="K210" t="s">
        <v>21</v>
      </c>
      <c r="L210">
        <v>1510207200</v>
      </c>
      <c r="M210">
        <v>1512280800</v>
      </c>
      <c r="N210" s="9">
        <f t="shared" si="14"/>
        <v>43048</v>
      </c>
      <c r="O210" s="9">
        <f t="shared" si="15"/>
        <v>43072.25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hidden="1" x14ac:dyDescent="0.25">
      <c r="A211">
        <v>209</v>
      </c>
      <c r="B211" s="4" t="s">
        <v>469</v>
      </c>
      <c r="C211" s="3" t="s">
        <v>470</v>
      </c>
      <c r="D211">
        <v>194500</v>
      </c>
      <c r="E211">
        <v>41212</v>
      </c>
      <c r="F211" s="5">
        <f t="shared" si="12"/>
        <v>0.21188688946015424</v>
      </c>
      <c r="G211" t="s">
        <v>46</v>
      </c>
      <c r="H211">
        <v>808</v>
      </c>
      <c r="I211">
        <f t="shared" si="13"/>
        <v>51</v>
      </c>
      <c r="J211" t="s">
        <v>25</v>
      </c>
      <c r="K211" t="s">
        <v>26</v>
      </c>
      <c r="L211">
        <v>1462510800</v>
      </c>
      <c r="M211">
        <v>1463115600</v>
      </c>
      <c r="N211" s="9">
        <f t="shared" si="14"/>
        <v>42496</v>
      </c>
      <c r="O211" s="9">
        <f t="shared" si="15"/>
        <v>42503.208333333328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hidden="1" x14ac:dyDescent="0.25">
      <c r="A212">
        <v>210</v>
      </c>
      <c r="B212" s="4" t="s">
        <v>471</v>
      </c>
      <c r="C212" s="3" t="s">
        <v>472</v>
      </c>
      <c r="D212">
        <v>9400</v>
      </c>
      <c r="E212">
        <v>6338</v>
      </c>
      <c r="F212" s="5">
        <f t="shared" si="12"/>
        <v>0.67425531914893622</v>
      </c>
      <c r="G212" t="s">
        <v>13</v>
      </c>
      <c r="H212">
        <v>226</v>
      </c>
      <c r="I212">
        <f t="shared" si="13"/>
        <v>28.04</v>
      </c>
      <c r="J212" t="s">
        <v>35</v>
      </c>
      <c r="K212" t="s">
        <v>36</v>
      </c>
      <c r="L212">
        <v>1488520800</v>
      </c>
      <c r="M212">
        <v>1490850000</v>
      </c>
      <c r="N212" s="9">
        <f t="shared" si="14"/>
        <v>42797</v>
      </c>
      <c r="O212" s="9">
        <f t="shared" si="15"/>
        <v>42824.208333333328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hidden="1" x14ac:dyDescent="0.25">
      <c r="A213">
        <v>211</v>
      </c>
      <c r="B213" s="4" t="s">
        <v>474</v>
      </c>
      <c r="C213" s="3" t="s">
        <v>475</v>
      </c>
      <c r="D213">
        <v>104400</v>
      </c>
      <c r="E213">
        <v>99100</v>
      </c>
      <c r="F213" s="5">
        <f t="shared" si="12"/>
        <v>0.9492337164750958</v>
      </c>
      <c r="G213" t="s">
        <v>13</v>
      </c>
      <c r="H213">
        <v>1625</v>
      </c>
      <c r="I213">
        <f t="shared" si="13"/>
        <v>60.98</v>
      </c>
      <c r="J213" t="s">
        <v>20</v>
      </c>
      <c r="K213" t="s">
        <v>21</v>
      </c>
      <c r="L213">
        <v>1377579600</v>
      </c>
      <c r="M213">
        <v>1379653200</v>
      </c>
      <c r="N213" s="9">
        <f t="shared" si="14"/>
        <v>41513</v>
      </c>
      <c r="O213" s="9">
        <f t="shared" si="15"/>
        <v>41537.208333333336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s="4" t="s">
        <v>476</v>
      </c>
      <c r="C214" s="3" t="s">
        <v>477</v>
      </c>
      <c r="D214">
        <v>8100</v>
      </c>
      <c r="E214">
        <v>12300</v>
      </c>
      <c r="F214" s="5">
        <f t="shared" si="12"/>
        <v>1.5185185185185186</v>
      </c>
      <c r="G214" t="s">
        <v>19</v>
      </c>
      <c r="H214">
        <v>168</v>
      </c>
      <c r="I214">
        <f t="shared" si="13"/>
        <v>73.209999999999994</v>
      </c>
      <c r="J214" t="s">
        <v>20</v>
      </c>
      <c r="K214" t="s">
        <v>21</v>
      </c>
      <c r="L214">
        <v>1576389600</v>
      </c>
      <c r="M214">
        <v>1580364000</v>
      </c>
      <c r="N214" s="9">
        <f t="shared" si="14"/>
        <v>43814</v>
      </c>
      <c r="O214" s="9">
        <f t="shared" si="15"/>
        <v>43860.25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x14ac:dyDescent="0.25">
      <c r="A215">
        <v>213</v>
      </c>
      <c r="B215" s="4" t="s">
        <v>478</v>
      </c>
      <c r="C215" s="3" t="s">
        <v>479</v>
      </c>
      <c r="D215">
        <v>87900</v>
      </c>
      <c r="E215">
        <v>171549</v>
      </c>
      <c r="F215" s="5">
        <f t="shared" si="12"/>
        <v>1.9516382252559727</v>
      </c>
      <c r="G215" t="s">
        <v>19</v>
      </c>
      <c r="H215">
        <v>4289</v>
      </c>
      <c r="I215">
        <f t="shared" si="13"/>
        <v>40</v>
      </c>
      <c r="J215" t="s">
        <v>20</v>
      </c>
      <c r="K215" t="s">
        <v>21</v>
      </c>
      <c r="L215">
        <v>1289019600</v>
      </c>
      <c r="M215">
        <v>1289714400</v>
      </c>
      <c r="N215" s="9">
        <f t="shared" si="14"/>
        <v>40488</v>
      </c>
      <c r="O215" s="9">
        <f t="shared" si="15"/>
        <v>40496.25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s="4" t="s">
        <v>480</v>
      </c>
      <c r="C216" s="3" t="s">
        <v>481</v>
      </c>
      <c r="D216">
        <v>1400</v>
      </c>
      <c r="E216">
        <v>14324</v>
      </c>
      <c r="F216" s="5">
        <f t="shared" si="12"/>
        <v>10.231428571428571</v>
      </c>
      <c r="G216" t="s">
        <v>19</v>
      </c>
      <c r="H216">
        <v>165</v>
      </c>
      <c r="I216">
        <f t="shared" si="13"/>
        <v>86.81</v>
      </c>
      <c r="J216" t="s">
        <v>20</v>
      </c>
      <c r="K216" t="s">
        <v>21</v>
      </c>
      <c r="L216">
        <v>1282194000</v>
      </c>
      <c r="M216">
        <v>1282712400</v>
      </c>
      <c r="N216" s="9">
        <f t="shared" si="14"/>
        <v>40409</v>
      </c>
      <c r="O216" s="9">
        <f t="shared" si="15"/>
        <v>40415.208333333336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hidden="1" x14ac:dyDescent="0.25">
      <c r="A217">
        <v>215</v>
      </c>
      <c r="B217" s="4" t="s">
        <v>482</v>
      </c>
      <c r="C217" s="3" t="s">
        <v>483</v>
      </c>
      <c r="D217">
        <v>156800</v>
      </c>
      <c r="E217">
        <v>6024</v>
      </c>
      <c r="F217" s="5">
        <f t="shared" si="12"/>
        <v>3.8418367346938778E-2</v>
      </c>
      <c r="G217" t="s">
        <v>13</v>
      </c>
      <c r="H217">
        <v>143</v>
      </c>
      <c r="I217">
        <f t="shared" si="13"/>
        <v>42.13</v>
      </c>
      <c r="J217" t="s">
        <v>20</v>
      </c>
      <c r="K217" t="s">
        <v>21</v>
      </c>
      <c r="L217">
        <v>1550037600</v>
      </c>
      <c r="M217">
        <v>1550210400</v>
      </c>
      <c r="N217" s="9">
        <f t="shared" si="14"/>
        <v>43509</v>
      </c>
      <c r="O217" s="9">
        <f t="shared" si="15"/>
        <v>43511.25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s="4" t="s">
        <v>484</v>
      </c>
      <c r="C218" s="3" t="s">
        <v>485</v>
      </c>
      <c r="D218">
        <v>121700</v>
      </c>
      <c r="E218">
        <v>188721</v>
      </c>
      <c r="F218" s="5">
        <f t="shared" si="12"/>
        <v>1.5507066557107643</v>
      </c>
      <c r="G218" t="s">
        <v>19</v>
      </c>
      <c r="H218">
        <v>1815</v>
      </c>
      <c r="I218">
        <f t="shared" si="13"/>
        <v>103.98</v>
      </c>
      <c r="J218" t="s">
        <v>20</v>
      </c>
      <c r="K218" t="s">
        <v>21</v>
      </c>
      <c r="L218">
        <v>1321941600</v>
      </c>
      <c r="M218">
        <v>1322114400</v>
      </c>
      <c r="N218" s="9">
        <f t="shared" si="14"/>
        <v>40869</v>
      </c>
      <c r="O218" s="9">
        <f t="shared" si="15"/>
        <v>40871.25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hidden="1" x14ac:dyDescent="0.25">
      <c r="A219">
        <v>217</v>
      </c>
      <c r="B219" s="4" t="s">
        <v>486</v>
      </c>
      <c r="C219" s="3" t="s">
        <v>487</v>
      </c>
      <c r="D219">
        <v>129400</v>
      </c>
      <c r="E219">
        <v>57911</v>
      </c>
      <c r="F219" s="5">
        <f t="shared" si="12"/>
        <v>0.44753477588871715</v>
      </c>
      <c r="G219" t="s">
        <v>13</v>
      </c>
      <c r="H219">
        <v>934</v>
      </c>
      <c r="I219">
        <f t="shared" si="13"/>
        <v>62</v>
      </c>
      <c r="J219" t="s">
        <v>20</v>
      </c>
      <c r="K219" t="s">
        <v>21</v>
      </c>
      <c r="L219">
        <v>1556427600</v>
      </c>
      <c r="M219">
        <v>1557205200</v>
      </c>
      <c r="N219" s="9">
        <f t="shared" si="14"/>
        <v>43583</v>
      </c>
      <c r="O219" s="9">
        <f t="shared" si="15"/>
        <v>43592.208333333328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s="4" t="s">
        <v>488</v>
      </c>
      <c r="C220" s="3" t="s">
        <v>489</v>
      </c>
      <c r="D220">
        <v>5700</v>
      </c>
      <c r="E220">
        <v>12309</v>
      </c>
      <c r="F220" s="5">
        <f t="shared" si="12"/>
        <v>2.1594736842105262</v>
      </c>
      <c r="G220" t="s">
        <v>19</v>
      </c>
      <c r="H220">
        <v>397</v>
      </c>
      <c r="I220">
        <f t="shared" si="13"/>
        <v>31.01</v>
      </c>
      <c r="J220" t="s">
        <v>39</v>
      </c>
      <c r="K220" t="s">
        <v>40</v>
      </c>
      <c r="L220">
        <v>1320991200</v>
      </c>
      <c r="M220">
        <v>1323928800</v>
      </c>
      <c r="N220" s="9">
        <f t="shared" si="14"/>
        <v>40858</v>
      </c>
      <c r="O220" s="9">
        <f t="shared" si="15"/>
        <v>40892.25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s="4" t="s">
        <v>490</v>
      </c>
      <c r="C221" s="3" t="s">
        <v>491</v>
      </c>
      <c r="D221">
        <v>41700</v>
      </c>
      <c r="E221">
        <v>138497</v>
      </c>
      <c r="F221" s="5">
        <f t="shared" si="12"/>
        <v>3.3212709832134291</v>
      </c>
      <c r="G221" t="s">
        <v>19</v>
      </c>
      <c r="H221">
        <v>1539</v>
      </c>
      <c r="I221">
        <f t="shared" si="13"/>
        <v>89.99</v>
      </c>
      <c r="J221" t="s">
        <v>20</v>
      </c>
      <c r="K221" t="s">
        <v>21</v>
      </c>
      <c r="L221">
        <v>1345093200</v>
      </c>
      <c r="M221">
        <v>1346130000</v>
      </c>
      <c r="N221" s="9">
        <f t="shared" si="14"/>
        <v>41137</v>
      </c>
      <c r="O221" s="9">
        <f t="shared" si="15"/>
        <v>41149.208333333336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hidden="1" x14ac:dyDescent="0.25">
      <c r="A222">
        <v>220</v>
      </c>
      <c r="B222" s="4" t="s">
        <v>492</v>
      </c>
      <c r="C222" s="3" t="s">
        <v>493</v>
      </c>
      <c r="D222">
        <v>7900</v>
      </c>
      <c r="E222">
        <v>667</v>
      </c>
      <c r="F222" s="5">
        <f t="shared" si="12"/>
        <v>8.4430379746835441E-2</v>
      </c>
      <c r="G222" t="s">
        <v>13</v>
      </c>
      <c r="H222">
        <v>17</v>
      </c>
      <c r="I222">
        <f t="shared" si="13"/>
        <v>39.24</v>
      </c>
      <c r="J222" t="s">
        <v>20</v>
      </c>
      <c r="K222" t="s">
        <v>21</v>
      </c>
      <c r="L222">
        <v>1309496400</v>
      </c>
      <c r="M222">
        <v>1311051600</v>
      </c>
      <c r="N222" s="9">
        <f t="shared" si="14"/>
        <v>40725</v>
      </c>
      <c r="O222" s="9">
        <f t="shared" si="15"/>
        <v>40743.208333333336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ht="31.5" hidden="1" x14ac:dyDescent="0.25">
      <c r="A223">
        <v>221</v>
      </c>
      <c r="B223" s="4" t="s">
        <v>494</v>
      </c>
      <c r="C223" s="3" t="s">
        <v>495</v>
      </c>
      <c r="D223">
        <v>121500</v>
      </c>
      <c r="E223">
        <v>119830</v>
      </c>
      <c r="F223" s="5">
        <f t="shared" si="12"/>
        <v>0.9862551440329218</v>
      </c>
      <c r="G223" t="s">
        <v>13</v>
      </c>
      <c r="H223">
        <v>2179</v>
      </c>
      <c r="I223">
        <f t="shared" si="13"/>
        <v>54.99</v>
      </c>
      <c r="J223" t="s">
        <v>20</v>
      </c>
      <c r="K223" t="s">
        <v>21</v>
      </c>
      <c r="L223">
        <v>1340254800</v>
      </c>
      <c r="M223">
        <v>1340427600</v>
      </c>
      <c r="N223" s="9">
        <f t="shared" si="14"/>
        <v>41081</v>
      </c>
      <c r="O223" s="9">
        <f t="shared" si="15"/>
        <v>41083.208333333336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s="4" t="s">
        <v>496</v>
      </c>
      <c r="C224" s="3" t="s">
        <v>497</v>
      </c>
      <c r="D224">
        <v>4800</v>
      </c>
      <c r="E224">
        <v>6623</v>
      </c>
      <c r="F224" s="5">
        <f t="shared" si="12"/>
        <v>1.3797916666666667</v>
      </c>
      <c r="G224" t="s">
        <v>19</v>
      </c>
      <c r="H224">
        <v>138</v>
      </c>
      <c r="I224">
        <f t="shared" si="13"/>
        <v>47.99</v>
      </c>
      <c r="J224" t="s">
        <v>20</v>
      </c>
      <c r="K224" t="s">
        <v>21</v>
      </c>
      <c r="L224">
        <v>1412226000</v>
      </c>
      <c r="M224">
        <v>1412312400</v>
      </c>
      <c r="N224" s="9">
        <f t="shared" si="14"/>
        <v>41914</v>
      </c>
      <c r="O224" s="9">
        <f t="shared" si="15"/>
        <v>41915.208333333336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hidden="1" x14ac:dyDescent="0.25">
      <c r="A225">
        <v>223</v>
      </c>
      <c r="B225" s="4" t="s">
        <v>498</v>
      </c>
      <c r="C225" s="3" t="s">
        <v>499</v>
      </c>
      <c r="D225">
        <v>87300</v>
      </c>
      <c r="E225">
        <v>81897</v>
      </c>
      <c r="F225" s="5">
        <f t="shared" si="12"/>
        <v>0.93810996563573879</v>
      </c>
      <c r="G225" t="s">
        <v>13</v>
      </c>
      <c r="H225">
        <v>931</v>
      </c>
      <c r="I225">
        <f t="shared" si="13"/>
        <v>87.97</v>
      </c>
      <c r="J225" t="s">
        <v>20</v>
      </c>
      <c r="K225" t="s">
        <v>21</v>
      </c>
      <c r="L225">
        <v>1458104400</v>
      </c>
      <c r="M225">
        <v>1459314000</v>
      </c>
      <c r="N225" s="9">
        <f t="shared" si="14"/>
        <v>42445</v>
      </c>
      <c r="O225" s="9">
        <f t="shared" si="15"/>
        <v>42459.208333333328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s="4" t="s">
        <v>500</v>
      </c>
      <c r="C226" s="3" t="s">
        <v>501</v>
      </c>
      <c r="D226">
        <v>46300</v>
      </c>
      <c r="E226">
        <v>186885</v>
      </c>
      <c r="F226" s="5">
        <f t="shared" si="12"/>
        <v>4.0363930885529156</v>
      </c>
      <c r="G226" t="s">
        <v>19</v>
      </c>
      <c r="H226">
        <v>3594</v>
      </c>
      <c r="I226">
        <f t="shared" si="13"/>
        <v>52</v>
      </c>
      <c r="J226" t="s">
        <v>20</v>
      </c>
      <c r="K226" t="s">
        <v>21</v>
      </c>
      <c r="L226">
        <v>1411534800</v>
      </c>
      <c r="M226">
        <v>1415426400</v>
      </c>
      <c r="N226" s="9">
        <f t="shared" si="14"/>
        <v>41906</v>
      </c>
      <c r="O226" s="9">
        <f t="shared" si="15"/>
        <v>41951.25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s="4" t="s">
        <v>502</v>
      </c>
      <c r="C227" s="3" t="s">
        <v>503</v>
      </c>
      <c r="D227">
        <v>67800</v>
      </c>
      <c r="E227">
        <v>176398</v>
      </c>
      <c r="F227" s="5">
        <f t="shared" si="12"/>
        <v>2.6017404129793511</v>
      </c>
      <c r="G227" t="s">
        <v>19</v>
      </c>
      <c r="H227">
        <v>5880</v>
      </c>
      <c r="I227">
        <f t="shared" si="13"/>
        <v>30</v>
      </c>
      <c r="J227" t="s">
        <v>20</v>
      </c>
      <c r="K227" t="s">
        <v>21</v>
      </c>
      <c r="L227">
        <v>1399093200</v>
      </c>
      <c r="M227">
        <v>1399093200</v>
      </c>
      <c r="N227" s="9">
        <f t="shared" si="14"/>
        <v>41762</v>
      </c>
      <c r="O227" s="9">
        <f t="shared" si="15"/>
        <v>41762.208333333336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s="4" t="s">
        <v>252</v>
      </c>
      <c r="C228" s="3" t="s">
        <v>504</v>
      </c>
      <c r="D228">
        <v>3000</v>
      </c>
      <c r="E228">
        <v>10999</v>
      </c>
      <c r="F228" s="5">
        <f t="shared" si="12"/>
        <v>3.6663333333333332</v>
      </c>
      <c r="G228" t="s">
        <v>19</v>
      </c>
      <c r="H228">
        <v>112</v>
      </c>
      <c r="I228">
        <f t="shared" si="13"/>
        <v>98.21</v>
      </c>
      <c r="J228" t="s">
        <v>20</v>
      </c>
      <c r="K228" t="s">
        <v>21</v>
      </c>
      <c r="L228">
        <v>1270702800</v>
      </c>
      <c r="M228">
        <v>1273899600</v>
      </c>
      <c r="N228" s="9">
        <f t="shared" si="14"/>
        <v>40276</v>
      </c>
      <c r="O228" s="9">
        <f t="shared" si="15"/>
        <v>40313.208333333336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s="4" t="s">
        <v>505</v>
      </c>
      <c r="C229" s="3" t="s">
        <v>506</v>
      </c>
      <c r="D229">
        <v>60900</v>
      </c>
      <c r="E229">
        <v>102751</v>
      </c>
      <c r="F229" s="5">
        <f t="shared" si="12"/>
        <v>1.687208538587849</v>
      </c>
      <c r="G229" t="s">
        <v>19</v>
      </c>
      <c r="H229">
        <v>943</v>
      </c>
      <c r="I229">
        <f t="shared" si="13"/>
        <v>108.96</v>
      </c>
      <c r="J229" t="s">
        <v>20</v>
      </c>
      <c r="K229" t="s">
        <v>21</v>
      </c>
      <c r="L229">
        <v>1431666000</v>
      </c>
      <c r="M229">
        <v>1432184400</v>
      </c>
      <c r="N229" s="9">
        <f t="shared" si="14"/>
        <v>42139</v>
      </c>
      <c r="O229" s="9">
        <f t="shared" si="15"/>
        <v>42145.208333333328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s="4" t="s">
        <v>507</v>
      </c>
      <c r="C230" s="3" t="s">
        <v>508</v>
      </c>
      <c r="D230">
        <v>137900</v>
      </c>
      <c r="E230">
        <v>165352</v>
      </c>
      <c r="F230" s="5">
        <f t="shared" si="12"/>
        <v>1.1990717911530093</v>
      </c>
      <c r="G230" t="s">
        <v>19</v>
      </c>
      <c r="H230">
        <v>2468</v>
      </c>
      <c r="I230">
        <f t="shared" si="13"/>
        <v>67</v>
      </c>
      <c r="J230" t="s">
        <v>20</v>
      </c>
      <c r="K230" t="s">
        <v>21</v>
      </c>
      <c r="L230">
        <v>1472619600</v>
      </c>
      <c r="M230">
        <v>1474779600</v>
      </c>
      <c r="N230" s="9">
        <f t="shared" si="14"/>
        <v>42613</v>
      </c>
      <c r="O230" s="9">
        <f t="shared" si="15"/>
        <v>42638.208333333328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s="4" t="s">
        <v>509</v>
      </c>
      <c r="C231" s="3" t="s">
        <v>510</v>
      </c>
      <c r="D231">
        <v>85600</v>
      </c>
      <c r="E231">
        <v>165798</v>
      </c>
      <c r="F231" s="5">
        <f t="shared" si="12"/>
        <v>1.936892523364486</v>
      </c>
      <c r="G231" t="s">
        <v>19</v>
      </c>
      <c r="H231">
        <v>2551</v>
      </c>
      <c r="I231">
        <f t="shared" si="13"/>
        <v>64.989999999999995</v>
      </c>
      <c r="J231" t="s">
        <v>20</v>
      </c>
      <c r="K231" t="s">
        <v>21</v>
      </c>
      <c r="L231">
        <v>1496293200</v>
      </c>
      <c r="M231">
        <v>1500440400</v>
      </c>
      <c r="N231" s="9">
        <f t="shared" si="14"/>
        <v>42887</v>
      </c>
      <c r="O231" s="9">
        <f t="shared" si="15"/>
        <v>42935.208333333328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s="4" t="s">
        <v>511</v>
      </c>
      <c r="C232" s="3" t="s">
        <v>512</v>
      </c>
      <c r="D232">
        <v>2400</v>
      </c>
      <c r="E232">
        <v>10084</v>
      </c>
      <c r="F232" s="5">
        <f t="shared" si="12"/>
        <v>4.2016666666666671</v>
      </c>
      <c r="G232" t="s">
        <v>19</v>
      </c>
      <c r="H232">
        <v>101</v>
      </c>
      <c r="I232">
        <f t="shared" si="13"/>
        <v>99.84</v>
      </c>
      <c r="J232" t="s">
        <v>20</v>
      </c>
      <c r="K232" t="s">
        <v>21</v>
      </c>
      <c r="L232">
        <v>1575612000</v>
      </c>
      <c r="M232">
        <v>1575612000</v>
      </c>
      <c r="N232" s="9">
        <f t="shared" si="14"/>
        <v>43805</v>
      </c>
      <c r="O232" s="9">
        <f t="shared" si="15"/>
        <v>43805.25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hidden="1" x14ac:dyDescent="0.25">
      <c r="A233">
        <v>231</v>
      </c>
      <c r="B233" s="4" t="s">
        <v>513</v>
      </c>
      <c r="C233" s="3" t="s">
        <v>514</v>
      </c>
      <c r="D233">
        <v>7200</v>
      </c>
      <c r="E233">
        <v>5523</v>
      </c>
      <c r="F233" s="5">
        <f t="shared" si="12"/>
        <v>0.76708333333333334</v>
      </c>
      <c r="G233" t="s">
        <v>73</v>
      </c>
      <c r="H233">
        <v>67</v>
      </c>
      <c r="I233">
        <f t="shared" si="13"/>
        <v>82.43</v>
      </c>
      <c r="J233" t="s">
        <v>20</v>
      </c>
      <c r="K233" t="s">
        <v>21</v>
      </c>
      <c r="L233">
        <v>1369112400</v>
      </c>
      <c r="M233">
        <v>1374123600</v>
      </c>
      <c r="N233" s="9">
        <f t="shared" si="14"/>
        <v>41415</v>
      </c>
      <c r="O233" s="9">
        <f t="shared" si="15"/>
        <v>41473.208333333336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s="4" t="s">
        <v>515</v>
      </c>
      <c r="C234" s="3" t="s">
        <v>516</v>
      </c>
      <c r="D234">
        <v>3400</v>
      </c>
      <c r="E234">
        <v>5823</v>
      </c>
      <c r="F234" s="5">
        <f t="shared" si="12"/>
        <v>1.7126470588235294</v>
      </c>
      <c r="G234" t="s">
        <v>19</v>
      </c>
      <c r="H234">
        <v>92</v>
      </c>
      <c r="I234">
        <f t="shared" si="13"/>
        <v>63.29</v>
      </c>
      <c r="J234" t="s">
        <v>20</v>
      </c>
      <c r="K234" t="s">
        <v>21</v>
      </c>
      <c r="L234">
        <v>1469422800</v>
      </c>
      <c r="M234">
        <v>1469509200</v>
      </c>
      <c r="N234" s="9">
        <f t="shared" si="14"/>
        <v>42576</v>
      </c>
      <c r="O234" s="9">
        <f t="shared" si="15"/>
        <v>42577.208333333328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s="4" t="s">
        <v>517</v>
      </c>
      <c r="C235" s="3" t="s">
        <v>518</v>
      </c>
      <c r="D235">
        <v>3800</v>
      </c>
      <c r="E235">
        <v>6000</v>
      </c>
      <c r="F235" s="5">
        <f t="shared" si="12"/>
        <v>1.5789473684210527</v>
      </c>
      <c r="G235" t="s">
        <v>19</v>
      </c>
      <c r="H235">
        <v>62</v>
      </c>
      <c r="I235">
        <f t="shared" si="13"/>
        <v>96.77</v>
      </c>
      <c r="J235" t="s">
        <v>20</v>
      </c>
      <c r="K235" t="s">
        <v>21</v>
      </c>
      <c r="L235">
        <v>1307854800</v>
      </c>
      <c r="M235">
        <v>1309237200</v>
      </c>
      <c r="N235" s="9">
        <f t="shared" si="14"/>
        <v>40706</v>
      </c>
      <c r="O235" s="9">
        <f t="shared" si="15"/>
        <v>40722.208333333336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s="4" t="s">
        <v>519</v>
      </c>
      <c r="C236" s="3" t="s">
        <v>520</v>
      </c>
      <c r="D236">
        <v>7500</v>
      </c>
      <c r="E236">
        <v>8181</v>
      </c>
      <c r="F236" s="5">
        <f t="shared" si="12"/>
        <v>1.0908</v>
      </c>
      <c r="G236" t="s">
        <v>19</v>
      </c>
      <c r="H236">
        <v>149</v>
      </c>
      <c r="I236">
        <f t="shared" si="13"/>
        <v>54.91</v>
      </c>
      <c r="J236" t="s">
        <v>106</v>
      </c>
      <c r="K236" t="s">
        <v>107</v>
      </c>
      <c r="L236">
        <v>1503378000</v>
      </c>
      <c r="M236">
        <v>1503982800</v>
      </c>
      <c r="N236" s="9">
        <f t="shared" si="14"/>
        <v>42969</v>
      </c>
      <c r="O236" s="9">
        <f t="shared" si="15"/>
        <v>42976.208333333328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1.5" hidden="1" x14ac:dyDescent="0.25">
      <c r="A237">
        <v>235</v>
      </c>
      <c r="B237" s="4" t="s">
        <v>521</v>
      </c>
      <c r="C237" s="3" t="s">
        <v>522</v>
      </c>
      <c r="D237">
        <v>8600</v>
      </c>
      <c r="E237">
        <v>3589</v>
      </c>
      <c r="F237" s="5">
        <f t="shared" si="12"/>
        <v>0.41732558139534881</v>
      </c>
      <c r="G237" t="s">
        <v>13</v>
      </c>
      <c r="H237">
        <v>92</v>
      </c>
      <c r="I237">
        <f t="shared" si="13"/>
        <v>39.01</v>
      </c>
      <c r="J237" t="s">
        <v>20</v>
      </c>
      <c r="K237" t="s">
        <v>21</v>
      </c>
      <c r="L237">
        <v>1486965600</v>
      </c>
      <c r="M237">
        <v>1487397600</v>
      </c>
      <c r="N237" s="9">
        <f t="shared" si="14"/>
        <v>42779</v>
      </c>
      <c r="O237" s="9">
        <f t="shared" si="15"/>
        <v>42784.25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hidden="1" x14ac:dyDescent="0.25">
      <c r="A238">
        <v>236</v>
      </c>
      <c r="B238" s="4" t="s">
        <v>523</v>
      </c>
      <c r="C238" s="3" t="s">
        <v>524</v>
      </c>
      <c r="D238">
        <v>39500</v>
      </c>
      <c r="E238">
        <v>4323</v>
      </c>
      <c r="F238" s="5">
        <f t="shared" si="12"/>
        <v>0.10944303797468355</v>
      </c>
      <c r="G238" t="s">
        <v>13</v>
      </c>
      <c r="H238">
        <v>57</v>
      </c>
      <c r="I238">
        <f t="shared" si="13"/>
        <v>75.84</v>
      </c>
      <c r="J238" t="s">
        <v>25</v>
      </c>
      <c r="K238" t="s">
        <v>26</v>
      </c>
      <c r="L238">
        <v>1561438800</v>
      </c>
      <c r="M238">
        <v>1562043600</v>
      </c>
      <c r="N238" s="9">
        <f t="shared" si="14"/>
        <v>43641</v>
      </c>
      <c r="O238" s="9">
        <f t="shared" si="15"/>
        <v>43648.208333333328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x14ac:dyDescent="0.25">
      <c r="A239">
        <v>237</v>
      </c>
      <c r="B239" s="4" t="s">
        <v>525</v>
      </c>
      <c r="C239" s="3" t="s">
        <v>526</v>
      </c>
      <c r="D239">
        <v>9300</v>
      </c>
      <c r="E239">
        <v>14822</v>
      </c>
      <c r="F239" s="5">
        <f t="shared" si="12"/>
        <v>1.593763440860215</v>
      </c>
      <c r="G239" t="s">
        <v>19</v>
      </c>
      <c r="H239">
        <v>329</v>
      </c>
      <c r="I239">
        <f t="shared" si="13"/>
        <v>45.05</v>
      </c>
      <c r="J239" t="s">
        <v>20</v>
      </c>
      <c r="K239" t="s">
        <v>21</v>
      </c>
      <c r="L239">
        <v>1398402000</v>
      </c>
      <c r="M239">
        <v>1398574800</v>
      </c>
      <c r="N239" s="9">
        <f t="shared" si="14"/>
        <v>41754</v>
      </c>
      <c r="O239" s="9">
        <f t="shared" si="15"/>
        <v>41756.208333333336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s="4" t="s">
        <v>527</v>
      </c>
      <c r="C240" s="3" t="s">
        <v>528</v>
      </c>
      <c r="D240">
        <v>2400</v>
      </c>
      <c r="E240">
        <v>10138</v>
      </c>
      <c r="F240" s="5">
        <f t="shared" si="12"/>
        <v>4.2241666666666671</v>
      </c>
      <c r="G240" t="s">
        <v>19</v>
      </c>
      <c r="H240">
        <v>97</v>
      </c>
      <c r="I240">
        <f t="shared" si="13"/>
        <v>104.52</v>
      </c>
      <c r="J240" t="s">
        <v>35</v>
      </c>
      <c r="K240" t="s">
        <v>36</v>
      </c>
      <c r="L240">
        <v>1513231200</v>
      </c>
      <c r="M240">
        <v>1515391200</v>
      </c>
      <c r="N240" s="9">
        <f t="shared" si="14"/>
        <v>43083</v>
      </c>
      <c r="O240" s="9">
        <f t="shared" si="15"/>
        <v>43108.25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hidden="1" x14ac:dyDescent="0.25">
      <c r="A241">
        <v>239</v>
      </c>
      <c r="B241" s="4" t="s">
        <v>529</v>
      </c>
      <c r="C241" s="3" t="s">
        <v>530</v>
      </c>
      <c r="D241">
        <v>3200</v>
      </c>
      <c r="E241">
        <v>3127</v>
      </c>
      <c r="F241" s="5">
        <f t="shared" si="12"/>
        <v>0.97718749999999999</v>
      </c>
      <c r="G241" t="s">
        <v>13</v>
      </c>
      <c r="H241">
        <v>41</v>
      </c>
      <c r="I241">
        <f t="shared" si="13"/>
        <v>76.27</v>
      </c>
      <c r="J241" t="s">
        <v>20</v>
      </c>
      <c r="K241" t="s">
        <v>21</v>
      </c>
      <c r="L241">
        <v>1440824400</v>
      </c>
      <c r="M241">
        <v>1441170000</v>
      </c>
      <c r="N241" s="9">
        <f t="shared" si="14"/>
        <v>42245</v>
      </c>
      <c r="O241" s="9">
        <f t="shared" si="15"/>
        <v>42249.208333333328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s="4" t="s">
        <v>531</v>
      </c>
      <c r="C242" s="3" t="s">
        <v>532</v>
      </c>
      <c r="D242">
        <v>29400</v>
      </c>
      <c r="E242">
        <v>123124</v>
      </c>
      <c r="F242" s="5">
        <f t="shared" si="12"/>
        <v>4.1878911564625847</v>
      </c>
      <c r="G242" t="s">
        <v>19</v>
      </c>
      <c r="H242">
        <v>1784</v>
      </c>
      <c r="I242">
        <f t="shared" si="13"/>
        <v>69.02</v>
      </c>
      <c r="J242" t="s">
        <v>20</v>
      </c>
      <c r="K242" t="s">
        <v>21</v>
      </c>
      <c r="L242">
        <v>1281070800</v>
      </c>
      <c r="M242">
        <v>1281157200</v>
      </c>
      <c r="N242" s="9">
        <f t="shared" si="14"/>
        <v>40396</v>
      </c>
      <c r="O242" s="9">
        <f t="shared" si="15"/>
        <v>40397.208333333336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s="4" t="s">
        <v>533</v>
      </c>
      <c r="C243" s="3" t="s">
        <v>534</v>
      </c>
      <c r="D243">
        <v>168500</v>
      </c>
      <c r="E243">
        <v>171729</v>
      </c>
      <c r="F243" s="5">
        <f t="shared" si="12"/>
        <v>1.0191632047477746</v>
      </c>
      <c r="G243" t="s">
        <v>19</v>
      </c>
      <c r="H243">
        <v>1684</v>
      </c>
      <c r="I243">
        <f t="shared" si="13"/>
        <v>101.98</v>
      </c>
      <c r="J243" t="s">
        <v>25</v>
      </c>
      <c r="K243" t="s">
        <v>26</v>
      </c>
      <c r="L243">
        <v>1397365200</v>
      </c>
      <c r="M243">
        <v>1398229200</v>
      </c>
      <c r="N243" s="9">
        <f t="shared" si="14"/>
        <v>41742</v>
      </c>
      <c r="O243" s="9">
        <f t="shared" si="15"/>
        <v>41752.208333333336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s="4" t="s">
        <v>535</v>
      </c>
      <c r="C244" s="3" t="s">
        <v>536</v>
      </c>
      <c r="D244">
        <v>8400</v>
      </c>
      <c r="E244">
        <v>10729</v>
      </c>
      <c r="F244" s="5">
        <f t="shared" si="12"/>
        <v>1.2772619047619047</v>
      </c>
      <c r="G244" t="s">
        <v>19</v>
      </c>
      <c r="H244">
        <v>250</v>
      </c>
      <c r="I244">
        <f t="shared" si="13"/>
        <v>42.92</v>
      </c>
      <c r="J244" t="s">
        <v>20</v>
      </c>
      <c r="K244" t="s">
        <v>21</v>
      </c>
      <c r="L244">
        <v>1494392400</v>
      </c>
      <c r="M244">
        <v>1495256400</v>
      </c>
      <c r="N244" s="9">
        <f t="shared" si="14"/>
        <v>42865</v>
      </c>
      <c r="O244" s="9">
        <f t="shared" si="15"/>
        <v>42875.208333333328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x14ac:dyDescent="0.25">
      <c r="A245">
        <v>243</v>
      </c>
      <c r="B245" s="4" t="s">
        <v>537</v>
      </c>
      <c r="C245" s="3" t="s">
        <v>538</v>
      </c>
      <c r="D245">
        <v>2300</v>
      </c>
      <c r="E245">
        <v>10240</v>
      </c>
      <c r="F245" s="5">
        <f t="shared" si="12"/>
        <v>4.4521739130434783</v>
      </c>
      <c r="G245" t="s">
        <v>19</v>
      </c>
      <c r="H245">
        <v>238</v>
      </c>
      <c r="I245">
        <f t="shared" si="13"/>
        <v>43.03</v>
      </c>
      <c r="J245" t="s">
        <v>20</v>
      </c>
      <c r="K245" t="s">
        <v>21</v>
      </c>
      <c r="L245">
        <v>1520143200</v>
      </c>
      <c r="M245">
        <v>1520402400</v>
      </c>
      <c r="N245" s="9">
        <f t="shared" si="14"/>
        <v>43163</v>
      </c>
      <c r="O245" s="9">
        <f t="shared" si="15"/>
        <v>43166.25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244</v>
      </c>
      <c r="B246" s="4" t="s">
        <v>539</v>
      </c>
      <c r="C246" s="3" t="s">
        <v>540</v>
      </c>
      <c r="D246">
        <v>700</v>
      </c>
      <c r="E246">
        <v>3988</v>
      </c>
      <c r="F246" s="5">
        <f t="shared" si="12"/>
        <v>5.6971428571428575</v>
      </c>
      <c r="G246" t="s">
        <v>19</v>
      </c>
      <c r="H246">
        <v>53</v>
      </c>
      <c r="I246">
        <f t="shared" si="13"/>
        <v>75.25</v>
      </c>
      <c r="J246" t="s">
        <v>20</v>
      </c>
      <c r="K246" t="s">
        <v>21</v>
      </c>
      <c r="L246">
        <v>1405314000</v>
      </c>
      <c r="M246">
        <v>1409806800</v>
      </c>
      <c r="N246" s="9">
        <f t="shared" si="14"/>
        <v>41834</v>
      </c>
      <c r="O246" s="9">
        <f t="shared" si="15"/>
        <v>41886.208333333336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s="4" t="s">
        <v>541</v>
      </c>
      <c r="C247" s="3" t="s">
        <v>542</v>
      </c>
      <c r="D247">
        <v>2900</v>
      </c>
      <c r="E247">
        <v>14771</v>
      </c>
      <c r="F247" s="5">
        <f t="shared" si="12"/>
        <v>5.0934482758620687</v>
      </c>
      <c r="G247" t="s">
        <v>19</v>
      </c>
      <c r="H247">
        <v>214</v>
      </c>
      <c r="I247">
        <f t="shared" si="13"/>
        <v>69.02</v>
      </c>
      <c r="J247" t="s">
        <v>20</v>
      </c>
      <c r="K247" t="s">
        <v>21</v>
      </c>
      <c r="L247">
        <v>1396846800</v>
      </c>
      <c r="M247">
        <v>1396933200</v>
      </c>
      <c r="N247" s="9">
        <f t="shared" si="14"/>
        <v>41736</v>
      </c>
      <c r="O247" s="9">
        <f t="shared" si="15"/>
        <v>41737.208333333336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s="4" t="s">
        <v>543</v>
      </c>
      <c r="C248" s="3" t="s">
        <v>544</v>
      </c>
      <c r="D248">
        <v>4500</v>
      </c>
      <c r="E248">
        <v>14649</v>
      </c>
      <c r="F248" s="5">
        <f t="shared" si="12"/>
        <v>3.2553333333333332</v>
      </c>
      <c r="G248" t="s">
        <v>19</v>
      </c>
      <c r="H248">
        <v>222</v>
      </c>
      <c r="I248">
        <f t="shared" si="13"/>
        <v>65.989999999999995</v>
      </c>
      <c r="J248" t="s">
        <v>20</v>
      </c>
      <c r="K248" t="s">
        <v>21</v>
      </c>
      <c r="L248">
        <v>1375678800</v>
      </c>
      <c r="M248">
        <v>1376024400</v>
      </c>
      <c r="N248" s="9">
        <f t="shared" si="14"/>
        <v>41491</v>
      </c>
      <c r="O248" s="9">
        <f t="shared" si="15"/>
        <v>41495.208333333336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s="4" t="s">
        <v>545</v>
      </c>
      <c r="C249" s="3" t="s">
        <v>546</v>
      </c>
      <c r="D249">
        <v>19800</v>
      </c>
      <c r="E249">
        <v>184658</v>
      </c>
      <c r="F249" s="5">
        <f t="shared" si="12"/>
        <v>9.3261616161616168</v>
      </c>
      <c r="G249" t="s">
        <v>19</v>
      </c>
      <c r="H249">
        <v>1884</v>
      </c>
      <c r="I249">
        <f t="shared" si="13"/>
        <v>98.01</v>
      </c>
      <c r="J249" t="s">
        <v>20</v>
      </c>
      <c r="K249" t="s">
        <v>21</v>
      </c>
      <c r="L249">
        <v>1482386400</v>
      </c>
      <c r="M249">
        <v>1483682400</v>
      </c>
      <c r="N249" s="9">
        <f t="shared" si="14"/>
        <v>42726</v>
      </c>
      <c r="O249" s="9">
        <f t="shared" si="15"/>
        <v>42741.25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s="4" t="s">
        <v>547</v>
      </c>
      <c r="C250" s="3" t="s">
        <v>548</v>
      </c>
      <c r="D250">
        <v>6200</v>
      </c>
      <c r="E250">
        <v>13103</v>
      </c>
      <c r="F250" s="5">
        <f t="shared" si="12"/>
        <v>2.1133870967741935</v>
      </c>
      <c r="G250" t="s">
        <v>19</v>
      </c>
      <c r="H250">
        <v>218</v>
      </c>
      <c r="I250">
        <f t="shared" si="13"/>
        <v>60.11</v>
      </c>
      <c r="J250" t="s">
        <v>25</v>
      </c>
      <c r="K250" t="s">
        <v>26</v>
      </c>
      <c r="L250">
        <v>1420005600</v>
      </c>
      <c r="M250">
        <v>1420437600</v>
      </c>
      <c r="N250" s="9">
        <f t="shared" si="14"/>
        <v>42004</v>
      </c>
      <c r="O250" s="9">
        <f t="shared" si="15"/>
        <v>42009.25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s="4" t="s">
        <v>549</v>
      </c>
      <c r="C251" s="3" t="s">
        <v>550</v>
      </c>
      <c r="D251">
        <v>61500</v>
      </c>
      <c r="E251">
        <v>168095</v>
      </c>
      <c r="F251" s="5">
        <f t="shared" si="12"/>
        <v>2.7332520325203253</v>
      </c>
      <c r="G251" t="s">
        <v>19</v>
      </c>
      <c r="H251">
        <v>6465</v>
      </c>
      <c r="I251">
        <f t="shared" si="13"/>
        <v>26</v>
      </c>
      <c r="J251" t="s">
        <v>20</v>
      </c>
      <c r="K251" t="s">
        <v>21</v>
      </c>
      <c r="L251">
        <v>1420178400</v>
      </c>
      <c r="M251">
        <v>1420783200</v>
      </c>
      <c r="N251" s="9">
        <f t="shared" si="14"/>
        <v>42006</v>
      </c>
      <c r="O251" s="9">
        <f t="shared" si="15"/>
        <v>42013.25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hidden="1" x14ac:dyDescent="0.25">
      <c r="A252">
        <v>250</v>
      </c>
      <c r="B252" s="4" t="s">
        <v>551</v>
      </c>
      <c r="C252" s="3" t="s">
        <v>552</v>
      </c>
      <c r="D252">
        <v>100</v>
      </c>
      <c r="E252">
        <v>3</v>
      </c>
      <c r="F252" s="5">
        <f t="shared" si="12"/>
        <v>0.03</v>
      </c>
      <c r="G252" t="s">
        <v>13</v>
      </c>
      <c r="H252">
        <v>1</v>
      </c>
      <c r="I252">
        <f t="shared" si="13"/>
        <v>3</v>
      </c>
      <c r="J252" t="s">
        <v>20</v>
      </c>
      <c r="K252" t="s">
        <v>21</v>
      </c>
      <c r="L252">
        <v>1264399200</v>
      </c>
      <c r="M252">
        <v>1267423200</v>
      </c>
      <c r="N252" s="9">
        <f t="shared" si="14"/>
        <v>40203</v>
      </c>
      <c r="O252" s="9">
        <f t="shared" si="15"/>
        <v>40238.25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hidden="1" x14ac:dyDescent="0.25">
      <c r="A253">
        <v>251</v>
      </c>
      <c r="B253" s="4" t="s">
        <v>553</v>
      </c>
      <c r="C253" s="3" t="s">
        <v>554</v>
      </c>
      <c r="D253">
        <v>7100</v>
      </c>
      <c r="E253">
        <v>3840</v>
      </c>
      <c r="F253" s="5">
        <f t="shared" si="12"/>
        <v>0.54084507042253516</v>
      </c>
      <c r="G253" t="s">
        <v>13</v>
      </c>
      <c r="H253">
        <v>101</v>
      </c>
      <c r="I253">
        <f t="shared" si="13"/>
        <v>38.020000000000003</v>
      </c>
      <c r="J253" t="s">
        <v>20</v>
      </c>
      <c r="K253" t="s">
        <v>21</v>
      </c>
      <c r="L253">
        <v>1355032800</v>
      </c>
      <c r="M253">
        <v>1355205600</v>
      </c>
      <c r="N253" s="9">
        <f t="shared" si="14"/>
        <v>41252</v>
      </c>
      <c r="O253" s="9">
        <f t="shared" si="15"/>
        <v>41254.25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252</v>
      </c>
      <c r="B254" s="4" t="s">
        <v>555</v>
      </c>
      <c r="C254" s="3" t="s">
        <v>556</v>
      </c>
      <c r="D254">
        <v>1000</v>
      </c>
      <c r="E254">
        <v>6263</v>
      </c>
      <c r="F254" s="5">
        <f t="shared" si="12"/>
        <v>6.2629999999999999</v>
      </c>
      <c r="G254" t="s">
        <v>19</v>
      </c>
      <c r="H254">
        <v>59</v>
      </c>
      <c r="I254">
        <f t="shared" si="13"/>
        <v>106.15</v>
      </c>
      <c r="J254" t="s">
        <v>20</v>
      </c>
      <c r="K254" t="s">
        <v>21</v>
      </c>
      <c r="L254">
        <v>1382677200</v>
      </c>
      <c r="M254">
        <v>1383109200</v>
      </c>
      <c r="N254" s="9">
        <f t="shared" si="14"/>
        <v>41572</v>
      </c>
      <c r="O254" s="9">
        <f t="shared" si="15"/>
        <v>41577.208333333336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hidden="1" x14ac:dyDescent="0.25">
      <c r="A255">
        <v>253</v>
      </c>
      <c r="B255" s="4" t="s">
        <v>557</v>
      </c>
      <c r="C255" s="3" t="s">
        <v>558</v>
      </c>
      <c r="D255">
        <v>121500</v>
      </c>
      <c r="E255">
        <v>108161</v>
      </c>
      <c r="F255" s="5">
        <f t="shared" si="12"/>
        <v>0.8902139917695473</v>
      </c>
      <c r="G255" t="s">
        <v>13</v>
      </c>
      <c r="H255">
        <v>1335</v>
      </c>
      <c r="I255">
        <f t="shared" si="13"/>
        <v>81.02</v>
      </c>
      <c r="J255" t="s">
        <v>14</v>
      </c>
      <c r="K255" t="s">
        <v>15</v>
      </c>
      <c r="L255">
        <v>1302238800</v>
      </c>
      <c r="M255">
        <v>1303275600</v>
      </c>
      <c r="N255" s="9">
        <f t="shared" si="14"/>
        <v>40641</v>
      </c>
      <c r="O255" s="9">
        <f t="shared" si="15"/>
        <v>40653.208333333336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x14ac:dyDescent="0.25">
      <c r="A256">
        <v>254</v>
      </c>
      <c r="B256" s="4" t="s">
        <v>559</v>
      </c>
      <c r="C256" s="3" t="s">
        <v>560</v>
      </c>
      <c r="D256">
        <v>4600</v>
      </c>
      <c r="E256">
        <v>8505</v>
      </c>
      <c r="F256" s="5">
        <f t="shared" si="12"/>
        <v>1.8489130434782608</v>
      </c>
      <c r="G256" t="s">
        <v>19</v>
      </c>
      <c r="H256">
        <v>88</v>
      </c>
      <c r="I256">
        <f t="shared" si="13"/>
        <v>96.65</v>
      </c>
      <c r="J256" t="s">
        <v>20</v>
      </c>
      <c r="K256" t="s">
        <v>21</v>
      </c>
      <c r="L256">
        <v>1487656800</v>
      </c>
      <c r="M256">
        <v>1487829600</v>
      </c>
      <c r="N256" s="9">
        <f t="shared" si="14"/>
        <v>42787</v>
      </c>
      <c r="O256" s="9">
        <f t="shared" si="15"/>
        <v>42789.25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x14ac:dyDescent="0.25">
      <c r="A257">
        <v>255</v>
      </c>
      <c r="B257" s="4" t="s">
        <v>561</v>
      </c>
      <c r="C257" s="3" t="s">
        <v>562</v>
      </c>
      <c r="D257">
        <v>80500</v>
      </c>
      <c r="E257">
        <v>96735</v>
      </c>
      <c r="F257" s="5">
        <f t="shared" si="12"/>
        <v>1.2016770186335404</v>
      </c>
      <c r="G257" t="s">
        <v>19</v>
      </c>
      <c r="H257">
        <v>1697</v>
      </c>
      <c r="I257">
        <f t="shared" si="13"/>
        <v>57</v>
      </c>
      <c r="J257" t="s">
        <v>20</v>
      </c>
      <c r="K257" t="s">
        <v>21</v>
      </c>
      <c r="L257">
        <v>1297836000</v>
      </c>
      <c r="M257">
        <v>1298268000</v>
      </c>
      <c r="N257" s="9">
        <f t="shared" si="14"/>
        <v>40590</v>
      </c>
      <c r="O257" s="9">
        <f t="shared" si="15"/>
        <v>40595.25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hidden="1" x14ac:dyDescent="0.25">
      <c r="A258">
        <v>256</v>
      </c>
      <c r="B258" s="4" t="s">
        <v>563</v>
      </c>
      <c r="C258" s="3" t="s">
        <v>564</v>
      </c>
      <c r="D258">
        <v>4100</v>
      </c>
      <c r="E258">
        <v>959</v>
      </c>
      <c r="F258" s="5">
        <f t="shared" si="12"/>
        <v>0.23390243902439026</v>
      </c>
      <c r="G258" t="s">
        <v>13</v>
      </c>
      <c r="H258">
        <v>15</v>
      </c>
      <c r="I258">
        <f t="shared" si="13"/>
        <v>63.93</v>
      </c>
      <c r="J258" t="s">
        <v>39</v>
      </c>
      <c r="K258" t="s">
        <v>40</v>
      </c>
      <c r="L258">
        <v>1453615200</v>
      </c>
      <c r="M258">
        <v>1456812000</v>
      </c>
      <c r="N258" s="9">
        <f t="shared" si="14"/>
        <v>42393</v>
      </c>
      <c r="O258" s="9">
        <f t="shared" si="15"/>
        <v>42430.25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s="4" t="s">
        <v>565</v>
      </c>
      <c r="C259" s="3" t="s">
        <v>566</v>
      </c>
      <c r="D259">
        <v>5700</v>
      </c>
      <c r="E259">
        <v>8322</v>
      </c>
      <c r="F259" s="5">
        <f t="shared" ref="F259:F322" si="16">IFERROR(E259/D259,0)</f>
        <v>1.46</v>
      </c>
      <c r="G259" t="s">
        <v>19</v>
      </c>
      <c r="H259">
        <v>92</v>
      </c>
      <c r="I259">
        <f t="shared" ref="I259:I322" si="17">ROUND(IFERROR(E259/H259,0),2)</f>
        <v>90.46</v>
      </c>
      <c r="J259" t="s">
        <v>20</v>
      </c>
      <c r="K259" t="s">
        <v>21</v>
      </c>
      <c r="L259">
        <v>1362463200</v>
      </c>
      <c r="M259">
        <v>1363669200</v>
      </c>
      <c r="N259" s="9">
        <f t="shared" ref="N259:N322" si="18">DATE(YEAR((((L259/60)/60)/24)+DATE(1970,1,1)),MONTH((((L259/60)/60)/24)+DATE(1970,1,1)),DAY((((L259/60)/60)/24)+DATE(1970,1,1)))</f>
        <v>41338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s="4" t="s">
        <v>567</v>
      </c>
      <c r="C260" s="3" t="s">
        <v>568</v>
      </c>
      <c r="D260">
        <v>5000</v>
      </c>
      <c r="E260">
        <v>13424</v>
      </c>
      <c r="F260" s="5">
        <f t="shared" si="16"/>
        <v>2.6848000000000001</v>
      </c>
      <c r="G260" t="s">
        <v>19</v>
      </c>
      <c r="H260">
        <v>186</v>
      </c>
      <c r="I260">
        <f t="shared" si="17"/>
        <v>72.17</v>
      </c>
      <c r="J260" t="s">
        <v>20</v>
      </c>
      <c r="K260" t="s">
        <v>21</v>
      </c>
      <c r="L260">
        <v>1481176800</v>
      </c>
      <c r="M260">
        <v>1482904800</v>
      </c>
      <c r="N260" s="9">
        <f t="shared" si="18"/>
        <v>42712</v>
      </c>
      <c r="O260" s="9">
        <f t="shared" si="19"/>
        <v>42732.25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x14ac:dyDescent="0.25">
      <c r="A261">
        <v>259</v>
      </c>
      <c r="B261" s="4" t="s">
        <v>569</v>
      </c>
      <c r="C261" s="3" t="s">
        <v>570</v>
      </c>
      <c r="D261">
        <v>1800</v>
      </c>
      <c r="E261">
        <v>10755</v>
      </c>
      <c r="F261" s="5">
        <f t="shared" si="16"/>
        <v>5.9749999999999996</v>
      </c>
      <c r="G261" t="s">
        <v>19</v>
      </c>
      <c r="H261">
        <v>138</v>
      </c>
      <c r="I261">
        <f t="shared" si="17"/>
        <v>77.930000000000007</v>
      </c>
      <c r="J261" t="s">
        <v>20</v>
      </c>
      <c r="K261" t="s">
        <v>21</v>
      </c>
      <c r="L261">
        <v>1354946400</v>
      </c>
      <c r="M261">
        <v>1356588000</v>
      </c>
      <c r="N261" s="9">
        <f t="shared" si="18"/>
        <v>41251</v>
      </c>
      <c r="O261" s="9">
        <f t="shared" si="19"/>
        <v>41270.25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s="4" t="s">
        <v>571</v>
      </c>
      <c r="C262" s="3" t="s">
        <v>572</v>
      </c>
      <c r="D262">
        <v>6300</v>
      </c>
      <c r="E262">
        <v>9935</v>
      </c>
      <c r="F262" s="5">
        <f t="shared" si="16"/>
        <v>1.5769841269841269</v>
      </c>
      <c r="G262" t="s">
        <v>19</v>
      </c>
      <c r="H262">
        <v>261</v>
      </c>
      <c r="I262">
        <f t="shared" si="17"/>
        <v>38.07</v>
      </c>
      <c r="J262" t="s">
        <v>20</v>
      </c>
      <c r="K262" t="s">
        <v>21</v>
      </c>
      <c r="L262">
        <v>1348808400</v>
      </c>
      <c r="M262">
        <v>1349845200</v>
      </c>
      <c r="N262" s="9">
        <f t="shared" si="18"/>
        <v>41180</v>
      </c>
      <c r="O262" s="9">
        <f t="shared" si="19"/>
        <v>41192.208333333336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hidden="1" x14ac:dyDescent="0.25">
      <c r="A263">
        <v>261</v>
      </c>
      <c r="B263" s="4" t="s">
        <v>573</v>
      </c>
      <c r="C263" s="3" t="s">
        <v>574</v>
      </c>
      <c r="D263">
        <v>84300</v>
      </c>
      <c r="E263">
        <v>26303</v>
      </c>
      <c r="F263" s="5">
        <f t="shared" si="16"/>
        <v>0.31201660735468567</v>
      </c>
      <c r="G263" t="s">
        <v>13</v>
      </c>
      <c r="H263">
        <v>454</v>
      </c>
      <c r="I263">
        <f t="shared" si="17"/>
        <v>57.94</v>
      </c>
      <c r="J263" t="s">
        <v>20</v>
      </c>
      <c r="K263" t="s">
        <v>21</v>
      </c>
      <c r="L263">
        <v>1282712400</v>
      </c>
      <c r="M263">
        <v>1283058000</v>
      </c>
      <c r="N263" s="9">
        <f t="shared" si="18"/>
        <v>40415</v>
      </c>
      <c r="O263" s="9">
        <f t="shared" si="19"/>
        <v>40419.208333333336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s="4" t="s">
        <v>575</v>
      </c>
      <c r="C264" s="3" t="s">
        <v>576</v>
      </c>
      <c r="D264">
        <v>1700</v>
      </c>
      <c r="E264">
        <v>5328</v>
      </c>
      <c r="F264" s="5">
        <f t="shared" si="16"/>
        <v>3.1341176470588237</v>
      </c>
      <c r="G264" t="s">
        <v>19</v>
      </c>
      <c r="H264">
        <v>107</v>
      </c>
      <c r="I264">
        <f t="shared" si="17"/>
        <v>49.79</v>
      </c>
      <c r="J264" t="s">
        <v>20</v>
      </c>
      <c r="K264" t="s">
        <v>21</v>
      </c>
      <c r="L264">
        <v>1301979600</v>
      </c>
      <c r="M264">
        <v>1304226000</v>
      </c>
      <c r="N264" s="9">
        <f t="shared" si="18"/>
        <v>40638</v>
      </c>
      <c r="O264" s="9">
        <f t="shared" si="19"/>
        <v>40664.208333333336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s="4" t="s">
        <v>577</v>
      </c>
      <c r="C265" s="3" t="s">
        <v>578</v>
      </c>
      <c r="D265">
        <v>2900</v>
      </c>
      <c r="E265">
        <v>10756</v>
      </c>
      <c r="F265" s="5">
        <f t="shared" si="16"/>
        <v>3.7089655172413791</v>
      </c>
      <c r="G265" t="s">
        <v>19</v>
      </c>
      <c r="H265">
        <v>199</v>
      </c>
      <c r="I265">
        <f t="shared" si="17"/>
        <v>54.05</v>
      </c>
      <c r="J265" t="s">
        <v>20</v>
      </c>
      <c r="K265" t="s">
        <v>21</v>
      </c>
      <c r="L265">
        <v>1263016800</v>
      </c>
      <c r="M265">
        <v>1263016800</v>
      </c>
      <c r="N265" s="9">
        <f t="shared" si="18"/>
        <v>40187</v>
      </c>
      <c r="O265" s="9">
        <f t="shared" si="19"/>
        <v>40187.25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s="4" t="s">
        <v>579</v>
      </c>
      <c r="C266" s="3" t="s">
        <v>580</v>
      </c>
      <c r="D266">
        <v>45600</v>
      </c>
      <c r="E266">
        <v>165375</v>
      </c>
      <c r="F266" s="5">
        <f t="shared" si="16"/>
        <v>3.6266447368421053</v>
      </c>
      <c r="G266" t="s">
        <v>19</v>
      </c>
      <c r="H266">
        <v>5512</v>
      </c>
      <c r="I266">
        <f t="shared" si="17"/>
        <v>30</v>
      </c>
      <c r="J266" t="s">
        <v>20</v>
      </c>
      <c r="K266" t="s">
        <v>21</v>
      </c>
      <c r="L266">
        <v>1360648800</v>
      </c>
      <c r="M266">
        <v>1362031200</v>
      </c>
      <c r="N266" s="9">
        <f t="shared" si="18"/>
        <v>41317</v>
      </c>
      <c r="O266" s="9">
        <f t="shared" si="19"/>
        <v>41333.25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s="4" t="s">
        <v>581</v>
      </c>
      <c r="C267" s="3" t="s">
        <v>582</v>
      </c>
      <c r="D267">
        <v>4900</v>
      </c>
      <c r="E267">
        <v>6031</v>
      </c>
      <c r="F267" s="5">
        <f t="shared" si="16"/>
        <v>1.2308163265306122</v>
      </c>
      <c r="G267" t="s">
        <v>19</v>
      </c>
      <c r="H267">
        <v>86</v>
      </c>
      <c r="I267">
        <f t="shared" si="17"/>
        <v>70.13</v>
      </c>
      <c r="J267" t="s">
        <v>20</v>
      </c>
      <c r="K267" t="s">
        <v>21</v>
      </c>
      <c r="L267">
        <v>1451800800</v>
      </c>
      <c r="M267">
        <v>1455602400</v>
      </c>
      <c r="N267" s="9">
        <f t="shared" si="18"/>
        <v>42372</v>
      </c>
      <c r="O267" s="9">
        <f t="shared" si="19"/>
        <v>42416.25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hidden="1" x14ac:dyDescent="0.25">
      <c r="A268">
        <v>266</v>
      </c>
      <c r="B268" s="4" t="s">
        <v>583</v>
      </c>
      <c r="C268" s="3" t="s">
        <v>584</v>
      </c>
      <c r="D268">
        <v>111900</v>
      </c>
      <c r="E268">
        <v>85902</v>
      </c>
      <c r="F268" s="5">
        <f t="shared" si="16"/>
        <v>0.76766756032171579</v>
      </c>
      <c r="G268" t="s">
        <v>13</v>
      </c>
      <c r="H268">
        <v>3182</v>
      </c>
      <c r="I268">
        <f t="shared" si="17"/>
        <v>27</v>
      </c>
      <c r="J268" t="s">
        <v>106</v>
      </c>
      <c r="K268" t="s">
        <v>107</v>
      </c>
      <c r="L268">
        <v>1415340000</v>
      </c>
      <c r="M268">
        <v>1418191200</v>
      </c>
      <c r="N268" s="9">
        <f t="shared" si="18"/>
        <v>41950</v>
      </c>
      <c r="O268" s="9">
        <f t="shared" si="19"/>
        <v>41983.25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s="4" t="s">
        <v>585</v>
      </c>
      <c r="C269" s="3" t="s">
        <v>586</v>
      </c>
      <c r="D269">
        <v>61600</v>
      </c>
      <c r="E269">
        <v>143910</v>
      </c>
      <c r="F269" s="5">
        <f t="shared" si="16"/>
        <v>2.3362012987012988</v>
      </c>
      <c r="G269" t="s">
        <v>19</v>
      </c>
      <c r="H269">
        <v>2768</v>
      </c>
      <c r="I269">
        <f t="shared" si="17"/>
        <v>51.99</v>
      </c>
      <c r="J269" t="s">
        <v>25</v>
      </c>
      <c r="K269" t="s">
        <v>26</v>
      </c>
      <c r="L269">
        <v>1351054800</v>
      </c>
      <c r="M269">
        <v>1352440800</v>
      </c>
      <c r="N269" s="9">
        <f t="shared" si="18"/>
        <v>41206</v>
      </c>
      <c r="O269" s="9">
        <f t="shared" si="19"/>
        <v>41222.25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s="4" t="s">
        <v>587</v>
      </c>
      <c r="C270" s="3" t="s">
        <v>588</v>
      </c>
      <c r="D270">
        <v>1500</v>
      </c>
      <c r="E270">
        <v>2708</v>
      </c>
      <c r="F270" s="5">
        <f t="shared" si="16"/>
        <v>1.8053333333333332</v>
      </c>
      <c r="G270" t="s">
        <v>19</v>
      </c>
      <c r="H270">
        <v>48</v>
      </c>
      <c r="I270">
        <f t="shared" si="17"/>
        <v>56.42</v>
      </c>
      <c r="J270" t="s">
        <v>20</v>
      </c>
      <c r="K270" t="s">
        <v>21</v>
      </c>
      <c r="L270">
        <v>1349326800</v>
      </c>
      <c r="M270">
        <v>1353304800</v>
      </c>
      <c r="N270" s="9">
        <f t="shared" si="18"/>
        <v>41186</v>
      </c>
      <c r="O270" s="9">
        <f t="shared" si="19"/>
        <v>41232.25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s="4" t="s">
        <v>589</v>
      </c>
      <c r="C271" s="3" t="s">
        <v>590</v>
      </c>
      <c r="D271">
        <v>3500</v>
      </c>
      <c r="E271">
        <v>8842</v>
      </c>
      <c r="F271" s="5">
        <f t="shared" si="16"/>
        <v>2.5262857142857142</v>
      </c>
      <c r="G271" t="s">
        <v>19</v>
      </c>
      <c r="H271">
        <v>87</v>
      </c>
      <c r="I271">
        <f t="shared" si="17"/>
        <v>101.63</v>
      </c>
      <c r="J271" t="s">
        <v>20</v>
      </c>
      <c r="K271" t="s">
        <v>21</v>
      </c>
      <c r="L271">
        <v>1548914400</v>
      </c>
      <c r="M271">
        <v>1550728800</v>
      </c>
      <c r="N271" s="9">
        <f t="shared" si="18"/>
        <v>43496</v>
      </c>
      <c r="O271" s="9">
        <f t="shared" si="19"/>
        <v>43517.25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hidden="1" x14ac:dyDescent="0.25">
      <c r="A272">
        <v>270</v>
      </c>
      <c r="B272" s="4" t="s">
        <v>591</v>
      </c>
      <c r="C272" s="3" t="s">
        <v>592</v>
      </c>
      <c r="D272">
        <v>173900</v>
      </c>
      <c r="E272">
        <v>47260</v>
      </c>
      <c r="F272" s="5">
        <f t="shared" si="16"/>
        <v>0.27176538240368026</v>
      </c>
      <c r="G272" t="s">
        <v>73</v>
      </c>
      <c r="H272">
        <v>1890</v>
      </c>
      <c r="I272">
        <f t="shared" si="17"/>
        <v>25.01</v>
      </c>
      <c r="J272" t="s">
        <v>20</v>
      </c>
      <c r="K272" t="s">
        <v>21</v>
      </c>
      <c r="L272">
        <v>1291269600</v>
      </c>
      <c r="M272">
        <v>1291442400</v>
      </c>
      <c r="N272" s="9">
        <f t="shared" si="18"/>
        <v>40514</v>
      </c>
      <c r="O272" s="9">
        <f t="shared" si="19"/>
        <v>40516.25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hidden="1" x14ac:dyDescent="0.25">
      <c r="A273">
        <v>271</v>
      </c>
      <c r="B273" s="4" t="s">
        <v>593</v>
      </c>
      <c r="C273" s="3" t="s">
        <v>594</v>
      </c>
      <c r="D273">
        <v>153700</v>
      </c>
      <c r="E273">
        <v>1953</v>
      </c>
      <c r="F273" s="5">
        <f t="shared" si="16"/>
        <v>1.2706571242680547E-2</v>
      </c>
      <c r="G273" t="s">
        <v>46</v>
      </c>
      <c r="H273">
        <v>61</v>
      </c>
      <c r="I273">
        <f t="shared" si="17"/>
        <v>32.020000000000003</v>
      </c>
      <c r="J273" t="s">
        <v>20</v>
      </c>
      <c r="K273" t="s">
        <v>21</v>
      </c>
      <c r="L273">
        <v>1449468000</v>
      </c>
      <c r="M273">
        <v>1452146400</v>
      </c>
      <c r="N273" s="9">
        <f t="shared" si="18"/>
        <v>42345</v>
      </c>
      <c r="O273" s="9">
        <f t="shared" si="19"/>
        <v>42376.25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s="4" t="s">
        <v>595</v>
      </c>
      <c r="C274" s="3" t="s">
        <v>596</v>
      </c>
      <c r="D274">
        <v>51100</v>
      </c>
      <c r="E274">
        <v>155349</v>
      </c>
      <c r="F274" s="5">
        <f t="shared" si="16"/>
        <v>3.0400978473581213</v>
      </c>
      <c r="G274" t="s">
        <v>19</v>
      </c>
      <c r="H274">
        <v>1894</v>
      </c>
      <c r="I274">
        <f t="shared" si="17"/>
        <v>82.02</v>
      </c>
      <c r="J274" t="s">
        <v>20</v>
      </c>
      <c r="K274" t="s">
        <v>21</v>
      </c>
      <c r="L274">
        <v>1562734800</v>
      </c>
      <c r="M274">
        <v>1564894800</v>
      </c>
      <c r="N274" s="9">
        <f t="shared" si="18"/>
        <v>43656</v>
      </c>
      <c r="O274" s="9">
        <f t="shared" si="19"/>
        <v>43681.208333333328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s="4" t="s">
        <v>597</v>
      </c>
      <c r="C275" s="3" t="s">
        <v>598</v>
      </c>
      <c r="D275">
        <v>7800</v>
      </c>
      <c r="E275">
        <v>10704</v>
      </c>
      <c r="F275" s="5">
        <f t="shared" si="16"/>
        <v>1.3723076923076922</v>
      </c>
      <c r="G275" t="s">
        <v>19</v>
      </c>
      <c r="H275">
        <v>282</v>
      </c>
      <c r="I275">
        <f t="shared" si="17"/>
        <v>37.96</v>
      </c>
      <c r="J275" t="s">
        <v>14</v>
      </c>
      <c r="K275" t="s">
        <v>15</v>
      </c>
      <c r="L275">
        <v>1505624400</v>
      </c>
      <c r="M275">
        <v>1505883600</v>
      </c>
      <c r="N275" s="9">
        <f t="shared" si="18"/>
        <v>42995</v>
      </c>
      <c r="O275" s="9">
        <f t="shared" si="19"/>
        <v>42998.208333333328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hidden="1" x14ac:dyDescent="0.25">
      <c r="A276">
        <v>274</v>
      </c>
      <c r="B276" s="4" t="s">
        <v>599</v>
      </c>
      <c r="C276" s="3" t="s">
        <v>600</v>
      </c>
      <c r="D276">
        <v>2400</v>
      </c>
      <c r="E276">
        <v>773</v>
      </c>
      <c r="F276" s="5">
        <f t="shared" si="16"/>
        <v>0.32208333333333333</v>
      </c>
      <c r="G276" t="s">
        <v>13</v>
      </c>
      <c r="H276">
        <v>15</v>
      </c>
      <c r="I276">
        <f t="shared" si="17"/>
        <v>51.53</v>
      </c>
      <c r="J276" t="s">
        <v>20</v>
      </c>
      <c r="K276" t="s">
        <v>21</v>
      </c>
      <c r="L276">
        <v>1509948000</v>
      </c>
      <c r="M276">
        <v>1510380000</v>
      </c>
      <c r="N276" s="9">
        <f t="shared" si="18"/>
        <v>43045</v>
      </c>
      <c r="O276" s="9">
        <f t="shared" si="19"/>
        <v>43050.25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s="4" t="s">
        <v>601</v>
      </c>
      <c r="C277" s="3" t="s">
        <v>602</v>
      </c>
      <c r="D277">
        <v>3900</v>
      </c>
      <c r="E277">
        <v>9419</v>
      </c>
      <c r="F277" s="5">
        <f t="shared" si="16"/>
        <v>2.4151282051282053</v>
      </c>
      <c r="G277" t="s">
        <v>19</v>
      </c>
      <c r="H277">
        <v>116</v>
      </c>
      <c r="I277">
        <f t="shared" si="17"/>
        <v>81.2</v>
      </c>
      <c r="J277" t="s">
        <v>20</v>
      </c>
      <c r="K277" t="s">
        <v>21</v>
      </c>
      <c r="L277">
        <v>1554526800</v>
      </c>
      <c r="M277">
        <v>1555218000</v>
      </c>
      <c r="N277" s="9">
        <f t="shared" si="18"/>
        <v>43561</v>
      </c>
      <c r="O277" s="9">
        <f t="shared" si="19"/>
        <v>43569.208333333328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hidden="1" x14ac:dyDescent="0.25">
      <c r="A278">
        <v>276</v>
      </c>
      <c r="B278" s="4" t="s">
        <v>603</v>
      </c>
      <c r="C278" s="3" t="s">
        <v>604</v>
      </c>
      <c r="D278">
        <v>5500</v>
      </c>
      <c r="E278">
        <v>5324</v>
      </c>
      <c r="F278" s="5">
        <f t="shared" si="16"/>
        <v>0.96799999999999997</v>
      </c>
      <c r="G278" t="s">
        <v>13</v>
      </c>
      <c r="H278">
        <v>133</v>
      </c>
      <c r="I278">
        <f t="shared" si="17"/>
        <v>40.03</v>
      </c>
      <c r="J278" t="s">
        <v>20</v>
      </c>
      <c r="K278" t="s">
        <v>21</v>
      </c>
      <c r="L278">
        <v>1334811600</v>
      </c>
      <c r="M278">
        <v>1335243600</v>
      </c>
      <c r="N278" s="9">
        <f t="shared" si="18"/>
        <v>41018</v>
      </c>
      <c r="O278" s="9">
        <f t="shared" si="19"/>
        <v>41023.208333333336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x14ac:dyDescent="0.25">
      <c r="A279">
        <v>277</v>
      </c>
      <c r="B279" s="4" t="s">
        <v>605</v>
      </c>
      <c r="C279" s="3" t="s">
        <v>606</v>
      </c>
      <c r="D279">
        <v>700</v>
      </c>
      <c r="E279">
        <v>7465</v>
      </c>
      <c r="F279" s="5">
        <f t="shared" si="16"/>
        <v>10.664285714285715</v>
      </c>
      <c r="G279" t="s">
        <v>19</v>
      </c>
      <c r="H279">
        <v>83</v>
      </c>
      <c r="I279">
        <f t="shared" si="17"/>
        <v>89.94</v>
      </c>
      <c r="J279" t="s">
        <v>20</v>
      </c>
      <c r="K279" t="s">
        <v>21</v>
      </c>
      <c r="L279">
        <v>1279515600</v>
      </c>
      <c r="M279">
        <v>1279688400</v>
      </c>
      <c r="N279" s="9">
        <f t="shared" si="18"/>
        <v>40378</v>
      </c>
      <c r="O279" s="9">
        <f t="shared" si="19"/>
        <v>40380.208333333336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s="4" t="s">
        <v>607</v>
      </c>
      <c r="C280" s="3" t="s">
        <v>608</v>
      </c>
      <c r="D280">
        <v>2700</v>
      </c>
      <c r="E280">
        <v>8799</v>
      </c>
      <c r="F280" s="5">
        <f t="shared" si="16"/>
        <v>3.2588888888888889</v>
      </c>
      <c r="G280" t="s">
        <v>19</v>
      </c>
      <c r="H280">
        <v>91</v>
      </c>
      <c r="I280">
        <f t="shared" si="17"/>
        <v>96.69</v>
      </c>
      <c r="J280" t="s">
        <v>20</v>
      </c>
      <c r="K280" t="s">
        <v>21</v>
      </c>
      <c r="L280">
        <v>1353909600</v>
      </c>
      <c r="M280">
        <v>1356069600</v>
      </c>
      <c r="N280" s="9">
        <f t="shared" si="18"/>
        <v>41239</v>
      </c>
      <c r="O280" s="9">
        <f t="shared" si="19"/>
        <v>41264.25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s="4" t="s">
        <v>609</v>
      </c>
      <c r="C281" s="3" t="s">
        <v>610</v>
      </c>
      <c r="D281">
        <v>8000</v>
      </c>
      <c r="E281">
        <v>13656</v>
      </c>
      <c r="F281" s="5">
        <f t="shared" si="16"/>
        <v>1.7070000000000001</v>
      </c>
      <c r="G281" t="s">
        <v>19</v>
      </c>
      <c r="H281">
        <v>546</v>
      </c>
      <c r="I281">
        <f t="shared" si="17"/>
        <v>25.01</v>
      </c>
      <c r="J281" t="s">
        <v>20</v>
      </c>
      <c r="K281" t="s">
        <v>21</v>
      </c>
      <c r="L281">
        <v>1535950800</v>
      </c>
      <c r="M281">
        <v>1536210000</v>
      </c>
      <c r="N281" s="9">
        <f t="shared" si="18"/>
        <v>43346</v>
      </c>
      <c r="O281" s="9">
        <f t="shared" si="19"/>
        <v>43349.208333333328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x14ac:dyDescent="0.25">
      <c r="A282">
        <v>280</v>
      </c>
      <c r="B282" s="4" t="s">
        <v>611</v>
      </c>
      <c r="C282" s="3" t="s">
        <v>612</v>
      </c>
      <c r="D282">
        <v>2500</v>
      </c>
      <c r="E282">
        <v>14536</v>
      </c>
      <c r="F282" s="5">
        <f t="shared" si="16"/>
        <v>5.8144</v>
      </c>
      <c r="G282" t="s">
        <v>19</v>
      </c>
      <c r="H282">
        <v>393</v>
      </c>
      <c r="I282">
        <f t="shared" si="17"/>
        <v>36.99</v>
      </c>
      <c r="J282" t="s">
        <v>20</v>
      </c>
      <c r="K282" t="s">
        <v>21</v>
      </c>
      <c r="L282">
        <v>1511244000</v>
      </c>
      <c r="M282">
        <v>1511762400</v>
      </c>
      <c r="N282" s="9">
        <f t="shared" si="18"/>
        <v>43060</v>
      </c>
      <c r="O282" s="9">
        <f t="shared" si="19"/>
        <v>43066.25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hidden="1" x14ac:dyDescent="0.25">
      <c r="A283">
        <v>281</v>
      </c>
      <c r="B283" s="4" t="s">
        <v>613</v>
      </c>
      <c r="C283" s="3" t="s">
        <v>614</v>
      </c>
      <c r="D283">
        <v>164500</v>
      </c>
      <c r="E283">
        <v>150552</v>
      </c>
      <c r="F283" s="5">
        <f t="shared" si="16"/>
        <v>0.91520972644376897</v>
      </c>
      <c r="G283" t="s">
        <v>13</v>
      </c>
      <c r="H283">
        <v>2062</v>
      </c>
      <c r="I283">
        <f t="shared" si="17"/>
        <v>73.010000000000005</v>
      </c>
      <c r="J283" t="s">
        <v>20</v>
      </c>
      <c r="K283" t="s">
        <v>21</v>
      </c>
      <c r="L283">
        <v>1331445600</v>
      </c>
      <c r="M283">
        <v>1333256400</v>
      </c>
      <c r="N283" s="9">
        <f t="shared" si="18"/>
        <v>40979</v>
      </c>
      <c r="O283" s="9">
        <f t="shared" si="19"/>
        <v>41000.208333333336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s="4" t="s">
        <v>615</v>
      </c>
      <c r="C284" s="3" t="s">
        <v>616</v>
      </c>
      <c r="D284">
        <v>8400</v>
      </c>
      <c r="E284">
        <v>9076</v>
      </c>
      <c r="F284" s="5">
        <f t="shared" si="16"/>
        <v>1.0804761904761904</v>
      </c>
      <c r="G284" t="s">
        <v>19</v>
      </c>
      <c r="H284">
        <v>133</v>
      </c>
      <c r="I284">
        <f t="shared" si="17"/>
        <v>68.239999999999995</v>
      </c>
      <c r="J284" t="s">
        <v>20</v>
      </c>
      <c r="K284" t="s">
        <v>21</v>
      </c>
      <c r="L284">
        <v>1480226400</v>
      </c>
      <c r="M284">
        <v>1480744800</v>
      </c>
      <c r="N284" s="9">
        <f t="shared" si="18"/>
        <v>42701</v>
      </c>
      <c r="O284" s="9">
        <f t="shared" si="19"/>
        <v>42707.25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hidden="1" x14ac:dyDescent="0.25">
      <c r="A285">
        <v>283</v>
      </c>
      <c r="B285" s="4" t="s">
        <v>617</v>
      </c>
      <c r="C285" s="3" t="s">
        <v>618</v>
      </c>
      <c r="D285">
        <v>8100</v>
      </c>
      <c r="E285">
        <v>1517</v>
      </c>
      <c r="F285" s="5">
        <f t="shared" si="16"/>
        <v>0.18728395061728395</v>
      </c>
      <c r="G285" t="s">
        <v>13</v>
      </c>
      <c r="H285">
        <v>29</v>
      </c>
      <c r="I285">
        <f t="shared" si="17"/>
        <v>52.31</v>
      </c>
      <c r="J285" t="s">
        <v>35</v>
      </c>
      <c r="K285" t="s">
        <v>36</v>
      </c>
      <c r="L285">
        <v>1464584400</v>
      </c>
      <c r="M285">
        <v>1465016400</v>
      </c>
      <c r="N285" s="9">
        <f t="shared" si="18"/>
        <v>42520</v>
      </c>
      <c r="O285" s="9">
        <f t="shared" si="19"/>
        <v>42525.208333333328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hidden="1" x14ac:dyDescent="0.25">
      <c r="A286">
        <v>284</v>
      </c>
      <c r="B286" s="4" t="s">
        <v>619</v>
      </c>
      <c r="C286" s="3" t="s">
        <v>620</v>
      </c>
      <c r="D286">
        <v>9800</v>
      </c>
      <c r="E286">
        <v>8153</v>
      </c>
      <c r="F286" s="5">
        <f t="shared" si="16"/>
        <v>0.83193877551020412</v>
      </c>
      <c r="G286" t="s">
        <v>13</v>
      </c>
      <c r="H286">
        <v>132</v>
      </c>
      <c r="I286">
        <f t="shared" si="17"/>
        <v>61.77</v>
      </c>
      <c r="J286" t="s">
        <v>20</v>
      </c>
      <c r="K286" t="s">
        <v>21</v>
      </c>
      <c r="L286">
        <v>1335848400</v>
      </c>
      <c r="M286">
        <v>1336280400</v>
      </c>
      <c r="N286" s="9">
        <f t="shared" si="18"/>
        <v>41030</v>
      </c>
      <c r="O286" s="9">
        <f t="shared" si="19"/>
        <v>41035.208333333336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s="4" t="s">
        <v>621</v>
      </c>
      <c r="C287" s="3" t="s">
        <v>622</v>
      </c>
      <c r="D287">
        <v>900</v>
      </c>
      <c r="E287">
        <v>6357</v>
      </c>
      <c r="F287" s="5">
        <f t="shared" si="16"/>
        <v>7.0633333333333335</v>
      </c>
      <c r="G287" t="s">
        <v>19</v>
      </c>
      <c r="H287">
        <v>254</v>
      </c>
      <c r="I287">
        <f t="shared" si="17"/>
        <v>25.03</v>
      </c>
      <c r="J287" t="s">
        <v>20</v>
      </c>
      <c r="K287" t="s">
        <v>21</v>
      </c>
      <c r="L287">
        <v>1473483600</v>
      </c>
      <c r="M287">
        <v>1476766800</v>
      </c>
      <c r="N287" s="9">
        <f t="shared" si="18"/>
        <v>42623</v>
      </c>
      <c r="O287" s="9">
        <f t="shared" si="19"/>
        <v>42661.208333333328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hidden="1" x14ac:dyDescent="0.25">
      <c r="A288">
        <v>286</v>
      </c>
      <c r="B288" s="4" t="s">
        <v>623</v>
      </c>
      <c r="C288" s="3" t="s">
        <v>624</v>
      </c>
      <c r="D288">
        <v>112100</v>
      </c>
      <c r="E288">
        <v>19557</v>
      </c>
      <c r="F288" s="5">
        <f t="shared" si="16"/>
        <v>0.17446030330062445</v>
      </c>
      <c r="G288" t="s">
        <v>73</v>
      </c>
      <c r="H288">
        <v>184</v>
      </c>
      <c r="I288">
        <f t="shared" si="17"/>
        <v>106.29</v>
      </c>
      <c r="J288" t="s">
        <v>20</v>
      </c>
      <c r="K288" t="s">
        <v>21</v>
      </c>
      <c r="L288">
        <v>1479880800</v>
      </c>
      <c r="M288">
        <v>1480485600</v>
      </c>
      <c r="N288" s="9">
        <f t="shared" si="18"/>
        <v>42697</v>
      </c>
      <c r="O288" s="9">
        <f t="shared" si="19"/>
        <v>42704.25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s="4" t="s">
        <v>625</v>
      </c>
      <c r="C289" s="3" t="s">
        <v>626</v>
      </c>
      <c r="D289">
        <v>6300</v>
      </c>
      <c r="E289">
        <v>13213</v>
      </c>
      <c r="F289" s="5">
        <f t="shared" si="16"/>
        <v>2.0973015873015872</v>
      </c>
      <c r="G289" t="s">
        <v>19</v>
      </c>
      <c r="H289">
        <v>176</v>
      </c>
      <c r="I289">
        <f t="shared" si="17"/>
        <v>75.069999999999993</v>
      </c>
      <c r="J289" t="s">
        <v>20</v>
      </c>
      <c r="K289" t="s">
        <v>21</v>
      </c>
      <c r="L289">
        <v>1430197200</v>
      </c>
      <c r="M289">
        <v>1430197200</v>
      </c>
      <c r="N289" s="9">
        <f t="shared" si="18"/>
        <v>42122</v>
      </c>
      <c r="O289" s="9">
        <f t="shared" si="19"/>
        <v>42122.208333333328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hidden="1" x14ac:dyDescent="0.25">
      <c r="A290">
        <v>288</v>
      </c>
      <c r="B290" s="4" t="s">
        <v>627</v>
      </c>
      <c r="C290" s="3" t="s">
        <v>628</v>
      </c>
      <c r="D290">
        <v>5600</v>
      </c>
      <c r="E290">
        <v>5476</v>
      </c>
      <c r="F290" s="5">
        <f t="shared" si="16"/>
        <v>0.97785714285714287</v>
      </c>
      <c r="G290" t="s">
        <v>13</v>
      </c>
      <c r="H290">
        <v>137</v>
      </c>
      <c r="I290">
        <f t="shared" si="17"/>
        <v>39.97</v>
      </c>
      <c r="J290" t="s">
        <v>35</v>
      </c>
      <c r="K290" t="s">
        <v>36</v>
      </c>
      <c r="L290">
        <v>1331701200</v>
      </c>
      <c r="M290">
        <v>1331787600</v>
      </c>
      <c r="N290" s="9">
        <f t="shared" si="18"/>
        <v>40982</v>
      </c>
      <c r="O290" s="9">
        <f t="shared" si="19"/>
        <v>40983.208333333336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s="4" t="s">
        <v>629</v>
      </c>
      <c r="C291" s="3" t="s">
        <v>630</v>
      </c>
      <c r="D291">
        <v>800</v>
      </c>
      <c r="E291">
        <v>13474</v>
      </c>
      <c r="F291" s="5">
        <f t="shared" si="16"/>
        <v>16.842500000000001</v>
      </c>
      <c r="G291" t="s">
        <v>19</v>
      </c>
      <c r="H291">
        <v>337</v>
      </c>
      <c r="I291">
        <f t="shared" si="17"/>
        <v>39.979999999999997</v>
      </c>
      <c r="J291" t="s">
        <v>14</v>
      </c>
      <c r="K291" t="s">
        <v>15</v>
      </c>
      <c r="L291">
        <v>1438578000</v>
      </c>
      <c r="M291">
        <v>1438837200</v>
      </c>
      <c r="N291" s="9">
        <f t="shared" si="18"/>
        <v>42219</v>
      </c>
      <c r="O291" s="9">
        <f t="shared" si="19"/>
        <v>42222.208333333328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hidden="1" x14ac:dyDescent="0.25">
      <c r="A292">
        <v>290</v>
      </c>
      <c r="B292" s="4" t="s">
        <v>631</v>
      </c>
      <c r="C292" s="3" t="s">
        <v>632</v>
      </c>
      <c r="D292">
        <v>168600</v>
      </c>
      <c r="E292">
        <v>91722</v>
      </c>
      <c r="F292" s="5">
        <f t="shared" si="16"/>
        <v>0.54402135231316728</v>
      </c>
      <c r="G292" t="s">
        <v>13</v>
      </c>
      <c r="H292">
        <v>908</v>
      </c>
      <c r="I292">
        <f t="shared" si="17"/>
        <v>101.02</v>
      </c>
      <c r="J292" t="s">
        <v>20</v>
      </c>
      <c r="K292" t="s">
        <v>21</v>
      </c>
      <c r="L292">
        <v>1368162000</v>
      </c>
      <c r="M292">
        <v>1370926800</v>
      </c>
      <c r="N292" s="9">
        <f t="shared" si="18"/>
        <v>41404</v>
      </c>
      <c r="O292" s="9">
        <f t="shared" si="19"/>
        <v>41436.208333333336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s="4" t="s">
        <v>633</v>
      </c>
      <c r="C293" s="3" t="s">
        <v>634</v>
      </c>
      <c r="D293">
        <v>1800</v>
      </c>
      <c r="E293">
        <v>8219</v>
      </c>
      <c r="F293" s="5">
        <f t="shared" si="16"/>
        <v>4.5661111111111108</v>
      </c>
      <c r="G293" t="s">
        <v>19</v>
      </c>
      <c r="H293">
        <v>107</v>
      </c>
      <c r="I293">
        <f t="shared" si="17"/>
        <v>76.81</v>
      </c>
      <c r="J293" t="s">
        <v>20</v>
      </c>
      <c r="K293" t="s">
        <v>21</v>
      </c>
      <c r="L293">
        <v>1318654800</v>
      </c>
      <c r="M293">
        <v>1319000400</v>
      </c>
      <c r="N293" s="9">
        <f t="shared" si="18"/>
        <v>40831</v>
      </c>
      <c r="O293" s="9">
        <f t="shared" si="19"/>
        <v>40835.208333333336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hidden="1" x14ac:dyDescent="0.25">
      <c r="A294">
        <v>292</v>
      </c>
      <c r="B294" s="4" t="s">
        <v>635</v>
      </c>
      <c r="C294" s="3" t="s">
        <v>636</v>
      </c>
      <c r="D294">
        <v>7300</v>
      </c>
      <c r="E294">
        <v>717</v>
      </c>
      <c r="F294" s="5">
        <f t="shared" si="16"/>
        <v>9.8219178082191785E-2</v>
      </c>
      <c r="G294" t="s">
        <v>13</v>
      </c>
      <c r="H294">
        <v>10</v>
      </c>
      <c r="I294">
        <f t="shared" si="17"/>
        <v>71.7</v>
      </c>
      <c r="J294" t="s">
        <v>20</v>
      </c>
      <c r="K294" t="s">
        <v>21</v>
      </c>
      <c r="L294">
        <v>1331874000</v>
      </c>
      <c r="M294">
        <v>1333429200</v>
      </c>
      <c r="N294" s="9">
        <f t="shared" si="18"/>
        <v>40984</v>
      </c>
      <c r="O294" s="9">
        <f t="shared" si="19"/>
        <v>41002.208333333336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hidden="1" x14ac:dyDescent="0.25">
      <c r="A295">
        <v>293</v>
      </c>
      <c r="B295" s="4" t="s">
        <v>637</v>
      </c>
      <c r="C295" s="3" t="s">
        <v>638</v>
      </c>
      <c r="D295">
        <v>6500</v>
      </c>
      <c r="E295">
        <v>1065</v>
      </c>
      <c r="F295" s="5">
        <f t="shared" si="16"/>
        <v>0.16384615384615384</v>
      </c>
      <c r="G295" t="s">
        <v>73</v>
      </c>
      <c r="H295">
        <v>32</v>
      </c>
      <c r="I295">
        <f t="shared" si="17"/>
        <v>33.28</v>
      </c>
      <c r="J295" t="s">
        <v>106</v>
      </c>
      <c r="K295" t="s">
        <v>107</v>
      </c>
      <c r="L295">
        <v>1286254800</v>
      </c>
      <c r="M295">
        <v>1287032400</v>
      </c>
      <c r="N295" s="9">
        <f t="shared" si="18"/>
        <v>40456</v>
      </c>
      <c r="O295" s="9">
        <f t="shared" si="19"/>
        <v>40465.208333333336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s="4" t="s">
        <v>639</v>
      </c>
      <c r="C296" s="3" t="s">
        <v>640</v>
      </c>
      <c r="D296">
        <v>600</v>
      </c>
      <c r="E296">
        <v>8038</v>
      </c>
      <c r="F296" s="5">
        <f t="shared" si="16"/>
        <v>13.396666666666667</v>
      </c>
      <c r="G296" t="s">
        <v>19</v>
      </c>
      <c r="H296">
        <v>183</v>
      </c>
      <c r="I296">
        <f t="shared" si="17"/>
        <v>43.92</v>
      </c>
      <c r="J296" t="s">
        <v>20</v>
      </c>
      <c r="K296" t="s">
        <v>21</v>
      </c>
      <c r="L296">
        <v>1540530000</v>
      </c>
      <c r="M296">
        <v>1541570400</v>
      </c>
      <c r="N296" s="9">
        <f t="shared" si="18"/>
        <v>43399</v>
      </c>
      <c r="O296" s="9">
        <f t="shared" si="19"/>
        <v>43411.25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hidden="1" x14ac:dyDescent="0.25">
      <c r="A297">
        <v>295</v>
      </c>
      <c r="B297" s="4" t="s">
        <v>641</v>
      </c>
      <c r="C297" s="3" t="s">
        <v>642</v>
      </c>
      <c r="D297">
        <v>192900</v>
      </c>
      <c r="E297">
        <v>68769</v>
      </c>
      <c r="F297" s="5">
        <f t="shared" si="16"/>
        <v>0.35650077760497667</v>
      </c>
      <c r="G297" t="s">
        <v>13</v>
      </c>
      <c r="H297">
        <v>1910</v>
      </c>
      <c r="I297">
        <f t="shared" si="17"/>
        <v>36</v>
      </c>
      <c r="J297" t="s">
        <v>97</v>
      </c>
      <c r="K297" t="s">
        <v>98</v>
      </c>
      <c r="L297">
        <v>1381813200</v>
      </c>
      <c r="M297">
        <v>1383976800</v>
      </c>
      <c r="N297" s="9">
        <f t="shared" si="18"/>
        <v>41562</v>
      </c>
      <c r="O297" s="9">
        <f t="shared" si="19"/>
        <v>41587.25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hidden="1" x14ac:dyDescent="0.25">
      <c r="A298">
        <v>296</v>
      </c>
      <c r="B298" s="4" t="s">
        <v>643</v>
      </c>
      <c r="C298" s="3" t="s">
        <v>644</v>
      </c>
      <c r="D298">
        <v>6100</v>
      </c>
      <c r="E298">
        <v>3352</v>
      </c>
      <c r="F298" s="5">
        <f t="shared" si="16"/>
        <v>0.54950819672131146</v>
      </c>
      <c r="G298" t="s">
        <v>13</v>
      </c>
      <c r="H298">
        <v>38</v>
      </c>
      <c r="I298">
        <f t="shared" si="17"/>
        <v>88.21</v>
      </c>
      <c r="J298" t="s">
        <v>25</v>
      </c>
      <c r="K298" t="s">
        <v>26</v>
      </c>
      <c r="L298">
        <v>1548655200</v>
      </c>
      <c r="M298">
        <v>1550556000</v>
      </c>
      <c r="N298" s="9">
        <f t="shared" si="18"/>
        <v>43493</v>
      </c>
      <c r="O298" s="9">
        <f t="shared" si="19"/>
        <v>43515.25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hidden="1" x14ac:dyDescent="0.25">
      <c r="A299">
        <v>297</v>
      </c>
      <c r="B299" s="4" t="s">
        <v>645</v>
      </c>
      <c r="C299" s="3" t="s">
        <v>646</v>
      </c>
      <c r="D299">
        <v>7200</v>
      </c>
      <c r="E299">
        <v>6785</v>
      </c>
      <c r="F299" s="5">
        <f t="shared" si="16"/>
        <v>0.94236111111111109</v>
      </c>
      <c r="G299" t="s">
        <v>13</v>
      </c>
      <c r="H299">
        <v>104</v>
      </c>
      <c r="I299">
        <f t="shared" si="17"/>
        <v>65.239999999999995</v>
      </c>
      <c r="J299" t="s">
        <v>25</v>
      </c>
      <c r="K299" t="s">
        <v>26</v>
      </c>
      <c r="L299">
        <v>1389679200</v>
      </c>
      <c r="M299">
        <v>1390456800</v>
      </c>
      <c r="N299" s="9">
        <f t="shared" si="18"/>
        <v>41653</v>
      </c>
      <c r="O299" s="9">
        <f t="shared" si="19"/>
        <v>41662.25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s="4" t="s">
        <v>647</v>
      </c>
      <c r="C300" s="3" t="s">
        <v>648</v>
      </c>
      <c r="D300">
        <v>3500</v>
      </c>
      <c r="E300">
        <v>5037</v>
      </c>
      <c r="F300" s="5">
        <f t="shared" si="16"/>
        <v>1.4391428571428571</v>
      </c>
      <c r="G300" t="s">
        <v>19</v>
      </c>
      <c r="H300">
        <v>72</v>
      </c>
      <c r="I300">
        <f t="shared" si="17"/>
        <v>69.959999999999994</v>
      </c>
      <c r="J300" t="s">
        <v>20</v>
      </c>
      <c r="K300" t="s">
        <v>21</v>
      </c>
      <c r="L300">
        <v>1456466400</v>
      </c>
      <c r="M300">
        <v>1458018000</v>
      </c>
      <c r="N300" s="9">
        <f t="shared" si="18"/>
        <v>42426</v>
      </c>
      <c r="O300" s="9">
        <f t="shared" si="19"/>
        <v>42444.208333333328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hidden="1" x14ac:dyDescent="0.25">
      <c r="A301">
        <v>299</v>
      </c>
      <c r="B301" s="4" t="s">
        <v>649</v>
      </c>
      <c r="C301" s="3" t="s">
        <v>650</v>
      </c>
      <c r="D301">
        <v>3800</v>
      </c>
      <c r="E301">
        <v>1954</v>
      </c>
      <c r="F301" s="5">
        <f t="shared" si="16"/>
        <v>0.51421052631578945</v>
      </c>
      <c r="G301" t="s">
        <v>13</v>
      </c>
      <c r="H301">
        <v>49</v>
      </c>
      <c r="I301">
        <f t="shared" si="17"/>
        <v>39.880000000000003</v>
      </c>
      <c r="J301" t="s">
        <v>20</v>
      </c>
      <c r="K301" t="s">
        <v>21</v>
      </c>
      <c r="L301">
        <v>1456984800</v>
      </c>
      <c r="M301">
        <v>1461819600</v>
      </c>
      <c r="N301" s="9">
        <f t="shared" si="18"/>
        <v>42432</v>
      </c>
      <c r="O301" s="9">
        <f t="shared" si="19"/>
        <v>42488.208333333328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hidden="1" x14ac:dyDescent="0.25">
      <c r="A302">
        <v>300</v>
      </c>
      <c r="B302" s="4" t="s">
        <v>651</v>
      </c>
      <c r="C302" s="3" t="s">
        <v>652</v>
      </c>
      <c r="D302">
        <v>100</v>
      </c>
      <c r="E302">
        <v>5</v>
      </c>
      <c r="F302" s="5">
        <f t="shared" si="16"/>
        <v>0.05</v>
      </c>
      <c r="G302" t="s">
        <v>13</v>
      </c>
      <c r="H302">
        <v>1</v>
      </c>
      <c r="I302">
        <f t="shared" si="17"/>
        <v>5</v>
      </c>
      <c r="J302" t="s">
        <v>35</v>
      </c>
      <c r="K302" t="s">
        <v>36</v>
      </c>
      <c r="L302">
        <v>1504069200</v>
      </c>
      <c r="M302">
        <v>1504155600</v>
      </c>
      <c r="N302" s="9">
        <f t="shared" si="18"/>
        <v>42977</v>
      </c>
      <c r="O302" s="9">
        <f t="shared" si="19"/>
        <v>42978.208333333328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s="4" t="s">
        <v>653</v>
      </c>
      <c r="C303" s="3" t="s">
        <v>654</v>
      </c>
      <c r="D303">
        <v>900</v>
      </c>
      <c r="E303">
        <v>12102</v>
      </c>
      <c r="F303" s="5">
        <f t="shared" si="16"/>
        <v>13.446666666666667</v>
      </c>
      <c r="G303" t="s">
        <v>19</v>
      </c>
      <c r="H303">
        <v>295</v>
      </c>
      <c r="I303">
        <f t="shared" si="17"/>
        <v>41.02</v>
      </c>
      <c r="J303" t="s">
        <v>20</v>
      </c>
      <c r="K303" t="s">
        <v>21</v>
      </c>
      <c r="L303">
        <v>1424930400</v>
      </c>
      <c r="M303">
        <v>1426395600</v>
      </c>
      <c r="N303" s="9">
        <f t="shared" si="18"/>
        <v>42061</v>
      </c>
      <c r="O303" s="9">
        <f t="shared" si="19"/>
        <v>42078.208333333328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hidden="1" x14ac:dyDescent="0.25">
      <c r="A304">
        <v>302</v>
      </c>
      <c r="B304" s="4" t="s">
        <v>655</v>
      </c>
      <c r="C304" s="3" t="s">
        <v>656</v>
      </c>
      <c r="D304">
        <v>76100</v>
      </c>
      <c r="E304">
        <v>24234</v>
      </c>
      <c r="F304" s="5">
        <f t="shared" si="16"/>
        <v>0.31844940867279897</v>
      </c>
      <c r="G304" t="s">
        <v>13</v>
      </c>
      <c r="H304">
        <v>245</v>
      </c>
      <c r="I304">
        <f t="shared" si="17"/>
        <v>98.91</v>
      </c>
      <c r="J304" t="s">
        <v>20</v>
      </c>
      <c r="K304" t="s">
        <v>21</v>
      </c>
      <c r="L304">
        <v>1535864400</v>
      </c>
      <c r="M304">
        <v>1537074000</v>
      </c>
      <c r="N304" s="9">
        <f t="shared" si="18"/>
        <v>43345</v>
      </c>
      <c r="O304" s="9">
        <f t="shared" si="19"/>
        <v>43359.208333333328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hidden="1" x14ac:dyDescent="0.25">
      <c r="A305">
        <v>303</v>
      </c>
      <c r="B305" s="4" t="s">
        <v>657</v>
      </c>
      <c r="C305" s="3" t="s">
        <v>658</v>
      </c>
      <c r="D305">
        <v>3400</v>
      </c>
      <c r="E305">
        <v>2809</v>
      </c>
      <c r="F305" s="5">
        <f t="shared" si="16"/>
        <v>0.82617647058823529</v>
      </c>
      <c r="G305" t="s">
        <v>13</v>
      </c>
      <c r="H305">
        <v>32</v>
      </c>
      <c r="I305">
        <f t="shared" si="17"/>
        <v>87.78</v>
      </c>
      <c r="J305" t="s">
        <v>20</v>
      </c>
      <c r="K305" t="s">
        <v>21</v>
      </c>
      <c r="L305">
        <v>1452146400</v>
      </c>
      <c r="M305">
        <v>1452578400</v>
      </c>
      <c r="N305" s="9">
        <f t="shared" si="18"/>
        <v>42376</v>
      </c>
      <c r="O305" s="9">
        <f t="shared" si="19"/>
        <v>42381.25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s="4" t="s">
        <v>659</v>
      </c>
      <c r="C306" s="3" t="s">
        <v>660</v>
      </c>
      <c r="D306">
        <v>2100</v>
      </c>
      <c r="E306">
        <v>11469</v>
      </c>
      <c r="F306" s="5">
        <f t="shared" si="16"/>
        <v>5.4614285714285717</v>
      </c>
      <c r="G306" t="s">
        <v>19</v>
      </c>
      <c r="H306">
        <v>142</v>
      </c>
      <c r="I306">
        <f t="shared" si="17"/>
        <v>80.77</v>
      </c>
      <c r="J306" t="s">
        <v>20</v>
      </c>
      <c r="K306" t="s">
        <v>21</v>
      </c>
      <c r="L306">
        <v>1470546000</v>
      </c>
      <c r="M306">
        <v>1474088400</v>
      </c>
      <c r="N306" s="9">
        <f t="shared" si="18"/>
        <v>42589</v>
      </c>
      <c r="O306" s="9">
        <f t="shared" si="19"/>
        <v>42630.208333333328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s="4" t="s">
        <v>661</v>
      </c>
      <c r="C307" s="3" t="s">
        <v>662</v>
      </c>
      <c r="D307">
        <v>2800</v>
      </c>
      <c r="E307">
        <v>8014</v>
      </c>
      <c r="F307" s="5">
        <f t="shared" si="16"/>
        <v>2.8621428571428571</v>
      </c>
      <c r="G307" t="s">
        <v>19</v>
      </c>
      <c r="H307">
        <v>85</v>
      </c>
      <c r="I307">
        <f t="shared" si="17"/>
        <v>94.28</v>
      </c>
      <c r="J307" t="s">
        <v>20</v>
      </c>
      <c r="K307" t="s">
        <v>21</v>
      </c>
      <c r="L307">
        <v>1458363600</v>
      </c>
      <c r="M307">
        <v>1461906000</v>
      </c>
      <c r="N307" s="9">
        <f t="shared" si="18"/>
        <v>42448</v>
      </c>
      <c r="O307" s="9">
        <f t="shared" si="19"/>
        <v>42489.208333333328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ht="31.5" hidden="1" x14ac:dyDescent="0.25">
      <c r="A308">
        <v>306</v>
      </c>
      <c r="B308" s="4" t="s">
        <v>663</v>
      </c>
      <c r="C308" s="3" t="s">
        <v>664</v>
      </c>
      <c r="D308">
        <v>6500</v>
      </c>
      <c r="E308">
        <v>514</v>
      </c>
      <c r="F308" s="5">
        <f t="shared" si="16"/>
        <v>7.9076923076923072E-2</v>
      </c>
      <c r="G308" t="s">
        <v>13</v>
      </c>
      <c r="H308">
        <v>7</v>
      </c>
      <c r="I308">
        <f t="shared" si="17"/>
        <v>73.430000000000007</v>
      </c>
      <c r="J308" t="s">
        <v>20</v>
      </c>
      <c r="K308" t="s">
        <v>21</v>
      </c>
      <c r="L308">
        <v>1500008400</v>
      </c>
      <c r="M308">
        <v>1500267600</v>
      </c>
      <c r="N308" s="9">
        <f t="shared" si="18"/>
        <v>42930</v>
      </c>
      <c r="O308" s="9">
        <f t="shared" si="19"/>
        <v>42933.208333333328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s="4" t="s">
        <v>665</v>
      </c>
      <c r="C309" s="3" t="s">
        <v>666</v>
      </c>
      <c r="D309">
        <v>32900</v>
      </c>
      <c r="E309">
        <v>43473</v>
      </c>
      <c r="F309" s="5">
        <f t="shared" si="16"/>
        <v>1.3213677811550153</v>
      </c>
      <c r="G309" t="s">
        <v>19</v>
      </c>
      <c r="H309">
        <v>659</v>
      </c>
      <c r="I309">
        <f t="shared" si="17"/>
        <v>65.97</v>
      </c>
      <c r="J309" t="s">
        <v>35</v>
      </c>
      <c r="K309" t="s">
        <v>36</v>
      </c>
      <c r="L309">
        <v>1338958800</v>
      </c>
      <c r="M309">
        <v>1340686800</v>
      </c>
      <c r="N309" s="9">
        <f t="shared" si="18"/>
        <v>41066</v>
      </c>
      <c r="O309" s="9">
        <f t="shared" si="19"/>
        <v>41086.208333333336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hidden="1" x14ac:dyDescent="0.25">
      <c r="A310">
        <v>308</v>
      </c>
      <c r="B310" s="4" t="s">
        <v>667</v>
      </c>
      <c r="C310" s="3" t="s">
        <v>668</v>
      </c>
      <c r="D310">
        <v>118200</v>
      </c>
      <c r="E310">
        <v>87560</v>
      </c>
      <c r="F310" s="5">
        <f t="shared" si="16"/>
        <v>0.74077834179357027</v>
      </c>
      <c r="G310" t="s">
        <v>13</v>
      </c>
      <c r="H310">
        <v>803</v>
      </c>
      <c r="I310">
        <f t="shared" si="17"/>
        <v>109.04</v>
      </c>
      <c r="J310" t="s">
        <v>20</v>
      </c>
      <c r="K310" t="s">
        <v>21</v>
      </c>
      <c r="L310">
        <v>1303102800</v>
      </c>
      <c r="M310">
        <v>1303189200</v>
      </c>
      <c r="N310" s="9">
        <f t="shared" si="18"/>
        <v>40651</v>
      </c>
      <c r="O310" s="9">
        <f t="shared" si="19"/>
        <v>40652.208333333336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hidden="1" x14ac:dyDescent="0.25">
      <c r="A311">
        <v>309</v>
      </c>
      <c r="B311" s="4" t="s">
        <v>669</v>
      </c>
      <c r="C311" s="3" t="s">
        <v>670</v>
      </c>
      <c r="D311">
        <v>4100</v>
      </c>
      <c r="E311">
        <v>3087</v>
      </c>
      <c r="F311" s="5">
        <f t="shared" si="16"/>
        <v>0.75292682926829269</v>
      </c>
      <c r="G311" t="s">
        <v>73</v>
      </c>
      <c r="H311">
        <v>75</v>
      </c>
      <c r="I311">
        <f t="shared" si="17"/>
        <v>41.16</v>
      </c>
      <c r="J311" t="s">
        <v>20</v>
      </c>
      <c r="K311" t="s">
        <v>21</v>
      </c>
      <c r="L311">
        <v>1316581200</v>
      </c>
      <c r="M311">
        <v>1318309200</v>
      </c>
      <c r="N311" s="9">
        <f t="shared" si="18"/>
        <v>40807</v>
      </c>
      <c r="O311" s="9">
        <f t="shared" si="19"/>
        <v>40827.208333333336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hidden="1" x14ac:dyDescent="0.25">
      <c r="A312">
        <v>310</v>
      </c>
      <c r="B312" s="4" t="s">
        <v>671</v>
      </c>
      <c r="C312" s="3" t="s">
        <v>672</v>
      </c>
      <c r="D312">
        <v>7800</v>
      </c>
      <c r="E312">
        <v>1586</v>
      </c>
      <c r="F312" s="5">
        <f t="shared" si="16"/>
        <v>0.20333333333333334</v>
      </c>
      <c r="G312" t="s">
        <v>13</v>
      </c>
      <c r="H312">
        <v>16</v>
      </c>
      <c r="I312">
        <f t="shared" si="17"/>
        <v>99.13</v>
      </c>
      <c r="J312" t="s">
        <v>20</v>
      </c>
      <c r="K312" t="s">
        <v>21</v>
      </c>
      <c r="L312">
        <v>1270789200</v>
      </c>
      <c r="M312">
        <v>1272171600</v>
      </c>
      <c r="N312" s="9">
        <f t="shared" si="18"/>
        <v>40277</v>
      </c>
      <c r="O312" s="9">
        <f t="shared" si="19"/>
        <v>40293.208333333336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s="4" t="s">
        <v>673</v>
      </c>
      <c r="C313" s="3" t="s">
        <v>674</v>
      </c>
      <c r="D313">
        <v>6300</v>
      </c>
      <c r="E313">
        <v>12812</v>
      </c>
      <c r="F313" s="5">
        <f t="shared" si="16"/>
        <v>2.0336507936507937</v>
      </c>
      <c r="G313" t="s">
        <v>19</v>
      </c>
      <c r="H313">
        <v>121</v>
      </c>
      <c r="I313">
        <f t="shared" si="17"/>
        <v>105.88</v>
      </c>
      <c r="J313" t="s">
        <v>20</v>
      </c>
      <c r="K313" t="s">
        <v>21</v>
      </c>
      <c r="L313">
        <v>1297836000</v>
      </c>
      <c r="M313">
        <v>1298872800</v>
      </c>
      <c r="N313" s="9">
        <f t="shared" si="18"/>
        <v>40590</v>
      </c>
      <c r="O313" s="9">
        <f t="shared" si="19"/>
        <v>40602.25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s="4" t="s">
        <v>675</v>
      </c>
      <c r="C314" s="3" t="s">
        <v>676</v>
      </c>
      <c r="D314">
        <v>59100</v>
      </c>
      <c r="E314">
        <v>183345</v>
      </c>
      <c r="F314" s="5">
        <f t="shared" si="16"/>
        <v>3.1022842639593908</v>
      </c>
      <c r="G314" t="s">
        <v>19</v>
      </c>
      <c r="H314">
        <v>3742</v>
      </c>
      <c r="I314">
        <f t="shared" si="17"/>
        <v>49</v>
      </c>
      <c r="J314" t="s">
        <v>20</v>
      </c>
      <c r="K314" t="s">
        <v>21</v>
      </c>
      <c r="L314">
        <v>1382677200</v>
      </c>
      <c r="M314">
        <v>1383282000</v>
      </c>
      <c r="N314" s="9">
        <f t="shared" si="18"/>
        <v>41572</v>
      </c>
      <c r="O314" s="9">
        <f t="shared" si="19"/>
        <v>41579.208333333336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s="4" t="s">
        <v>677</v>
      </c>
      <c r="C315" s="3" t="s">
        <v>678</v>
      </c>
      <c r="D315">
        <v>2200</v>
      </c>
      <c r="E315">
        <v>8697</v>
      </c>
      <c r="F315" s="5">
        <f t="shared" si="16"/>
        <v>3.9531818181818181</v>
      </c>
      <c r="G315" t="s">
        <v>19</v>
      </c>
      <c r="H315">
        <v>223</v>
      </c>
      <c r="I315">
        <f t="shared" si="17"/>
        <v>39</v>
      </c>
      <c r="J315" t="s">
        <v>20</v>
      </c>
      <c r="K315" t="s">
        <v>21</v>
      </c>
      <c r="L315">
        <v>1330322400</v>
      </c>
      <c r="M315">
        <v>1330495200</v>
      </c>
      <c r="N315" s="9">
        <f t="shared" si="18"/>
        <v>40966</v>
      </c>
      <c r="O315" s="9">
        <f t="shared" si="19"/>
        <v>40968.25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s="4" t="s">
        <v>679</v>
      </c>
      <c r="C316" s="3" t="s">
        <v>680</v>
      </c>
      <c r="D316">
        <v>1400</v>
      </c>
      <c r="E316">
        <v>4126</v>
      </c>
      <c r="F316" s="5">
        <f t="shared" si="16"/>
        <v>2.9471428571428571</v>
      </c>
      <c r="G316" t="s">
        <v>19</v>
      </c>
      <c r="H316">
        <v>133</v>
      </c>
      <c r="I316">
        <f t="shared" si="17"/>
        <v>31.02</v>
      </c>
      <c r="J316" t="s">
        <v>20</v>
      </c>
      <c r="K316" t="s">
        <v>21</v>
      </c>
      <c r="L316">
        <v>1552366800</v>
      </c>
      <c r="M316">
        <v>1552798800</v>
      </c>
      <c r="N316" s="9">
        <f t="shared" si="18"/>
        <v>43536</v>
      </c>
      <c r="O316" s="9">
        <f t="shared" si="19"/>
        <v>43541.208333333328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hidden="1" x14ac:dyDescent="0.25">
      <c r="A317">
        <v>315</v>
      </c>
      <c r="B317" s="4" t="s">
        <v>681</v>
      </c>
      <c r="C317" s="3" t="s">
        <v>682</v>
      </c>
      <c r="D317">
        <v>9500</v>
      </c>
      <c r="E317">
        <v>3220</v>
      </c>
      <c r="F317" s="5">
        <f t="shared" si="16"/>
        <v>0.33894736842105261</v>
      </c>
      <c r="G317" t="s">
        <v>13</v>
      </c>
      <c r="H317">
        <v>31</v>
      </c>
      <c r="I317">
        <f t="shared" si="17"/>
        <v>103.87</v>
      </c>
      <c r="J317" t="s">
        <v>20</v>
      </c>
      <c r="K317" t="s">
        <v>21</v>
      </c>
      <c r="L317">
        <v>1400907600</v>
      </c>
      <c r="M317">
        <v>1403413200</v>
      </c>
      <c r="N317" s="9">
        <f t="shared" si="18"/>
        <v>41783</v>
      </c>
      <c r="O317" s="9">
        <f t="shared" si="19"/>
        <v>41812.208333333336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hidden="1" x14ac:dyDescent="0.25">
      <c r="A318">
        <v>316</v>
      </c>
      <c r="B318" s="4" t="s">
        <v>683</v>
      </c>
      <c r="C318" s="3" t="s">
        <v>684</v>
      </c>
      <c r="D318">
        <v>9600</v>
      </c>
      <c r="E318">
        <v>6401</v>
      </c>
      <c r="F318" s="5">
        <f t="shared" si="16"/>
        <v>0.66677083333333331</v>
      </c>
      <c r="G318" t="s">
        <v>13</v>
      </c>
      <c r="H318">
        <v>108</v>
      </c>
      <c r="I318">
        <f t="shared" si="17"/>
        <v>59.27</v>
      </c>
      <c r="J318" t="s">
        <v>106</v>
      </c>
      <c r="K318" t="s">
        <v>107</v>
      </c>
      <c r="L318">
        <v>1574143200</v>
      </c>
      <c r="M318">
        <v>1574229600</v>
      </c>
      <c r="N318" s="9">
        <f t="shared" si="18"/>
        <v>43788</v>
      </c>
      <c r="O318" s="9">
        <f t="shared" si="19"/>
        <v>43789.25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hidden="1" x14ac:dyDescent="0.25">
      <c r="A319">
        <v>317</v>
      </c>
      <c r="B319" s="4" t="s">
        <v>685</v>
      </c>
      <c r="C319" s="3" t="s">
        <v>686</v>
      </c>
      <c r="D319">
        <v>6600</v>
      </c>
      <c r="E319">
        <v>1269</v>
      </c>
      <c r="F319" s="5">
        <f t="shared" si="16"/>
        <v>0.19227272727272726</v>
      </c>
      <c r="G319" t="s">
        <v>13</v>
      </c>
      <c r="H319">
        <v>30</v>
      </c>
      <c r="I319">
        <f t="shared" si="17"/>
        <v>42.3</v>
      </c>
      <c r="J319" t="s">
        <v>20</v>
      </c>
      <c r="K319" t="s">
        <v>21</v>
      </c>
      <c r="L319">
        <v>1494738000</v>
      </c>
      <c r="M319">
        <v>1495861200</v>
      </c>
      <c r="N319" s="9">
        <f t="shared" si="18"/>
        <v>42869</v>
      </c>
      <c r="O319" s="9">
        <f t="shared" si="19"/>
        <v>42882.208333333328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hidden="1" x14ac:dyDescent="0.25">
      <c r="A320">
        <v>318</v>
      </c>
      <c r="B320" s="4" t="s">
        <v>687</v>
      </c>
      <c r="C320" s="3" t="s">
        <v>688</v>
      </c>
      <c r="D320">
        <v>5700</v>
      </c>
      <c r="E320">
        <v>903</v>
      </c>
      <c r="F320" s="5">
        <f t="shared" si="16"/>
        <v>0.15842105263157893</v>
      </c>
      <c r="G320" t="s">
        <v>13</v>
      </c>
      <c r="H320">
        <v>17</v>
      </c>
      <c r="I320">
        <f t="shared" si="17"/>
        <v>53.12</v>
      </c>
      <c r="J320" t="s">
        <v>20</v>
      </c>
      <c r="K320" t="s">
        <v>21</v>
      </c>
      <c r="L320">
        <v>1392357600</v>
      </c>
      <c r="M320">
        <v>1392530400</v>
      </c>
      <c r="N320" s="9">
        <f t="shared" si="18"/>
        <v>41684</v>
      </c>
      <c r="O320" s="9">
        <f t="shared" si="19"/>
        <v>41686.25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hidden="1" x14ac:dyDescent="0.25">
      <c r="A321">
        <v>319</v>
      </c>
      <c r="B321" s="4" t="s">
        <v>689</v>
      </c>
      <c r="C321" s="3" t="s">
        <v>690</v>
      </c>
      <c r="D321">
        <v>8400</v>
      </c>
      <c r="E321">
        <v>3251</v>
      </c>
      <c r="F321" s="5">
        <f t="shared" si="16"/>
        <v>0.38702380952380955</v>
      </c>
      <c r="G321" t="s">
        <v>73</v>
      </c>
      <c r="H321">
        <v>64</v>
      </c>
      <c r="I321">
        <f t="shared" si="17"/>
        <v>50.8</v>
      </c>
      <c r="J321" t="s">
        <v>20</v>
      </c>
      <c r="K321" t="s">
        <v>21</v>
      </c>
      <c r="L321">
        <v>1281589200</v>
      </c>
      <c r="M321">
        <v>1283662800</v>
      </c>
      <c r="N321" s="9">
        <f t="shared" si="18"/>
        <v>40402</v>
      </c>
      <c r="O321" s="9">
        <f t="shared" si="19"/>
        <v>40426.208333333336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hidden="1" x14ac:dyDescent="0.25">
      <c r="A322">
        <v>320</v>
      </c>
      <c r="B322" s="4" t="s">
        <v>691</v>
      </c>
      <c r="C322" s="3" t="s">
        <v>692</v>
      </c>
      <c r="D322">
        <v>84400</v>
      </c>
      <c r="E322">
        <v>8092</v>
      </c>
      <c r="F322" s="5">
        <f t="shared" si="16"/>
        <v>9.5876777251184833E-2</v>
      </c>
      <c r="G322" t="s">
        <v>13</v>
      </c>
      <c r="H322">
        <v>80</v>
      </c>
      <c r="I322">
        <f t="shared" si="17"/>
        <v>101.15</v>
      </c>
      <c r="J322" t="s">
        <v>20</v>
      </c>
      <c r="K322" t="s">
        <v>21</v>
      </c>
      <c r="L322">
        <v>1305003600</v>
      </c>
      <c r="M322">
        <v>1305781200</v>
      </c>
      <c r="N322" s="9">
        <f t="shared" si="18"/>
        <v>40673</v>
      </c>
      <c r="O322" s="9">
        <f t="shared" si="19"/>
        <v>40682.208333333336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hidden="1" x14ac:dyDescent="0.25">
      <c r="A323">
        <v>321</v>
      </c>
      <c r="B323" s="4" t="s">
        <v>693</v>
      </c>
      <c r="C323" s="3" t="s">
        <v>694</v>
      </c>
      <c r="D323">
        <v>170400</v>
      </c>
      <c r="E323">
        <v>160422</v>
      </c>
      <c r="F323" s="5">
        <f t="shared" ref="F323:F386" si="20">IFERROR(E323/D323,0)</f>
        <v>0.94144366197183094</v>
      </c>
      <c r="G323" t="s">
        <v>13</v>
      </c>
      <c r="H323">
        <v>2468</v>
      </c>
      <c r="I323">
        <f t="shared" ref="I323:I386" si="21">ROUND(IFERROR(E323/H323,0),2)</f>
        <v>65</v>
      </c>
      <c r="J323" t="s">
        <v>20</v>
      </c>
      <c r="K323" t="s">
        <v>21</v>
      </c>
      <c r="L323">
        <v>1301634000</v>
      </c>
      <c r="M323">
        <v>1302325200</v>
      </c>
      <c r="N323" s="9">
        <f t="shared" ref="N323:N386" si="22">DATE(YEAR((((L323/60)/60)/24)+DATE(1970,1,1)),MONTH((((L323/60)/60)/24)+DATE(1970,1,1)),DAY((((L323/60)/60)/24)+DATE(1970,1,1)))</f>
        <v>40634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s="4" t="s">
        <v>695</v>
      </c>
      <c r="C324" s="3" t="s">
        <v>696</v>
      </c>
      <c r="D324">
        <v>117900</v>
      </c>
      <c r="E324">
        <v>196377</v>
      </c>
      <c r="F324" s="5">
        <f t="shared" si="20"/>
        <v>1.6656234096692113</v>
      </c>
      <c r="G324" t="s">
        <v>19</v>
      </c>
      <c r="H324">
        <v>5168</v>
      </c>
      <c r="I324">
        <f t="shared" si="21"/>
        <v>38</v>
      </c>
      <c r="J324" t="s">
        <v>20</v>
      </c>
      <c r="K324" t="s">
        <v>21</v>
      </c>
      <c r="L324">
        <v>1290664800</v>
      </c>
      <c r="M324">
        <v>1291788000</v>
      </c>
      <c r="N324" s="9">
        <f t="shared" si="22"/>
        <v>40507</v>
      </c>
      <c r="O324" s="9">
        <f t="shared" si="23"/>
        <v>40520.25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hidden="1" x14ac:dyDescent="0.25">
      <c r="A325">
        <v>323</v>
      </c>
      <c r="B325" s="4" t="s">
        <v>697</v>
      </c>
      <c r="C325" s="3" t="s">
        <v>698</v>
      </c>
      <c r="D325">
        <v>8900</v>
      </c>
      <c r="E325">
        <v>2148</v>
      </c>
      <c r="F325" s="5">
        <f t="shared" si="20"/>
        <v>0.24134831460674158</v>
      </c>
      <c r="G325" t="s">
        <v>13</v>
      </c>
      <c r="H325">
        <v>26</v>
      </c>
      <c r="I325">
        <f t="shared" si="21"/>
        <v>82.62</v>
      </c>
      <c r="J325" t="s">
        <v>39</v>
      </c>
      <c r="K325" t="s">
        <v>40</v>
      </c>
      <c r="L325">
        <v>1395896400</v>
      </c>
      <c r="M325">
        <v>1396069200</v>
      </c>
      <c r="N325" s="9">
        <f t="shared" si="22"/>
        <v>41725</v>
      </c>
      <c r="O325" s="9">
        <f t="shared" si="23"/>
        <v>41727.208333333336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s="4" t="s">
        <v>699</v>
      </c>
      <c r="C326" s="3" t="s">
        <v>700</v>
      </c>
      <c r="D326">
        <v>7100</v>
      </c>
      <c r="E326">
        <v>11648</v>
      </c>
      <c r="F326" s="5">
        <f t="shared" si="20"/>
        <v>1.6405633802816901</v>
      </c>
      <c r="G326" t="s">
        <v>19</v>
      </c>
      <c r="H326">
        <v>307</v>
      </c>
      <c r="I326">
        <f t="shared" si="21"/>
        <v>37.94</v>
      </c>
      <c r="J326" t="s">
        <v>20</v>
      </c>
      <c r="K326" t="s">
        <v>21</v>
      </c>
      <c r="L326">
        <v>1434862800</v>
      </c>
      <c r="M326">
        <v>1435899600</v>
      </c>
      <c r="N326" s="9">
        <f t="shared" si="22"/>
        <v>42176</v>
      </c>
      <c r="O326" s="9">
        <f t="shared" si="23"/>
        <v>42188.208333333328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hidden="1" x14ac:dyDescent="0.25">
      <c r="A327">
        <v>325</v>
      </c>
      <c r="B327" s="4" t="s">
        <v>701</v>
      </c>
      <c r="C327" s="3" t="s">
        <v>702</v>
      </c>
      <c r="D327">
        <v>6500</v>
      </c>
      <c r="E327">
        <v>5897</v>
      </c>
      <c r="F327" s="5">
        <f t="shared" si="20"/>
        <v>0.90723076923076929</v>
      </c>
      <c r="G327" t="s">
        <v>13</v>
      </c>
      <c r="H327">
        <v>73</v>
      </c>
      <c r="I327">
        <f t="shared" si="21"/>
        <v>80.78</v>
      </c>
      <c r="J327" t="s">
        <v>20</v>
      </c>
      <c r="K327" t="s">
        <v>21</v>
      </c>
      <c r="L327">
        <v>1529125200</v>
      </c>
      <c r="M327">
        <v>1531112400</v>
      </c>
      <c r="N327" s="9">
        <f t="shared" si="22"/>
        <v>43267</v>
      </c>
      <c r="O327" s="9">
        <f t="shared" si="23"/>
        <v>43290.208333333328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ht="31.5" hidden="1" x14ac:dyDescent="0.25">
      <c r="A328">
        <v>326</v>
      </c>
      <c r="B328" s="4" t="s">
        <v>703</v>
      </c>
      <c r="C328" s="3" t="s">
        <v>704</v>
      </c>
      <c r="D328">
        <v>7200</v>
      </c>
      <c r="E328">
        <v>3326</v>
      </c>
      <c r="F328" s="5">
        <f t="shared" si="20"/>
        <v>0.46194444444444444</v>
      </c>
      <c r="G328" t="s">
        <v>13</v>
      </c>
      <c r="H328">
        <v>128</v>
      </c>
      <c r="I328">
        <f t="shared" si="21"/>
        <v>25.98</v>
      </c>
      <c r="J328" t="s">
        <v>20</v>
      </c>
      <c r="K328" t="s">
        <v>21</v>
      </c>
      <c r="L328">
        <v>1451109600</v>
      </c>
      <c r="M328">
        <v>1451628000</v>
      </c>
      <c r="N328" s="9">
        <f t="shared" si="22"/>
        <v>42364</v>
      </c>
      <c r="O328" s="9">
        <f t="shared" si="23"/>
        <v>42370.25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hidden="1" x14ac:dyDescent="0.25">
      <c r="A329">
        <v>327</v>
      </c>
      <c r="B329" s="4" t="s">
        <v>705</v>
      </c>
      <c r="C329" s="3" t="s">
        <v>706</v>
      </c>
      <c r="D329">
        <v>2600</v>
      </c>
      <c r="E329">
        <v>1002</v>
      </c>
      <c r="F329" s="5">
        <f t="shared" si="20"/>
        <v>0.38538461538461538</v>
      </c>
      <c r="G329" t="s">
        <v>13</v>
      </c>
      <c r="H329">
        <v>33</v>
      </c>
      <c r="I329">
        <f t="shared" si="21"/>
        <v>30.36</v>
      </c>
      <c r="J329" t="s">
        <v>20</v>
      </c>
      <c r="K329" t="s">
        <v>21</v>
      </c>
      <c r="L329">
        <v>1566968400</v>
      </c>
      <c r="M329">
        <v>1567314000</v>
      </c>
      <c r="N329" s="9">
        <f t="shared" si="22"/>
        <v>43705</v>
      </c>
      <c r="O329" s="9">
        <f t="shared" si="23"/>
        <v>43709.208333333328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x14ac:dyDescent="0.25">
      <c r="A330">
        <v>328</v>
      </c>
      <c r="B330" s="4" t="s">
        <v>707</v>
      </c>
      <c r="C330" s="3" t="s">
        <v>708</v>
      </c>
      <c r="D330">
        <v>98700</v>
      </c>
      <c r="E330">
        <v>131826</v>
      </c>
      <c r="F330" s="5">
        <f t="shared" si="20"/>
        <v>1.3356231003039514</v>
      </c>
      <c r="G330" t="s">
        <v>19</v>
      </c>
      <c r="H330">
        <v>2441</v>
      </c>
      <c r="I330">
        <f t="shared" si="21"/>
        <v>54</v>
      </c>
      <c r="J330" t="s">
        <v>20</v>
      </c>
      <c r="K330" t="s">
        <v>21</v>
      </c>
      <c r="L330">
        <v>1543557600</v>
      </c>
      <c r="M330">
        <v>1544508000</v>
      </c>
      <c r="N330" s="9">
        <f t="shared" si="22"/>
        <v>43434</v>
      </c>
      <c r="O330" s="9">
        <f t="shared" si="23"/>
        <v>43445.25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hidden="1" x14ac:dyDescent="0.25">
      <c r="A331">
        <v>329</v>
      </c>
      <c r="B331" s="4" t="s">
        <v>709</v>
      </c>
      <c r="C331" s="3" t="s">
        <v>710</v>
      </c>
      <c r="D331">
        <v>93800</v>
      </c>
      <c r="E331">
        <v>21477</v>
      </c>
      <c r="F331" s="5">
        <f t="shared" si="20"/>
        <v>0.22896588486140726</v>
      </c>
      <c r="G331" t="s">
        <v>46</v>
      </c>
      <c r="H331">
        <v>211</v>
      </c>
      <c r="I331">
        <f t="shared" si="21"/>
        <v>101.79</v>
      </c>
      <c r="J331" t="s">
        <v>20</v>
      </c>
      <c r="K331" t="s">
        <v>21</v>
      </c>
      <c r="L331">
        <v>1481522400</v>
      </c>
      <c r="M331">
        <v>1482472800</v>
      </c>
      <c r="N331" s="9">
        <f t="shared" si="22"/>
        <v>42716</v>
      </c>
      <c r="O331" s="9">
        <f t="shared" si="23"/>
        <v>42727.25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330</v>
      </c>
      <c r="B332" s="4" t="s">
        <v>711</v>
      </c>
      <c r="C332" s="3" t="s">
        <v>712</v>
      </c>
      <c r="D332">
        <v>33700</v>
      </c>
      <c r="E332">
        <v>62330</v>
      </c>
      <c r="F332" s="5">
        <f t="shared" si="20"/>
        <v>1.8495548961424333</v>
      </c>
      <c r="G332" t="s">
        <v>19</v>
      </c>
      <c r="H332">
        <v>1385</v>
      </c>
      <c r="I332">
        <f t="shared" si="21"/>
        <v>45</v>
      </c>
      <c r="J332" t="s">
        <v>39</v>
      </c>
      <c r="K332" t="s">
        <v>40</v>
      </c>
      <c r="L332">
        <v>1512712800</v>
      </c>
      <c r="M332">
        <v>1512799200</v>
      </c>
      <c r="N332" s="9">
        <f t="shared" si="22"/>
        <v>43077</v>
      </c>
      <c r="O332" s="9">
        <f t="shared" si="23"/>
        <v>43078.25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s="4" t="s">
        <v>713</v>
      </c>
      <c r="C333" s="3" t="s">
        <v>714</v>
      </c>
      <c r="D333">
        <v>3300</v>
      </c>
      <c r="E333">
        <v>14643</v>
      </c>
      <c r="F333" s="5">
        <f t="shared" si="20"/>
        <v>4.4372727272727275</v>
      </c>
      <c r="G333" t="s">
        <v>19</v>
      </c>
      <c r="H333">
        <v>190</v>
      </c>
      <c r="I333">
        <f t="shared" si="21"/>
        <v>77.069999999999993</v>
      </c>
      <c r="J333" t="s">
        <v>20</v>
      </c>
      <c r="K333" t="s">
        <v>21</v>
      </c>
      <c r="L333">
        <v>1324274400</v>
      </c>
      <c r="M333">
        <v>1324360800</v>
      </c>
      <c r="N333" s="9">
        <f t="shared" si="22"/>
        <v>40896</v>
      </c>
      <c r="O333" s="9">
        <f t="shared" si="23"/>
        <v>40897.25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x14ac:dyDescent="0.25">
      <c r="A334">
        <v>332</v>
      </c>
      <c r="B334" s="4" t="s">
        <v>715</v>
      </c>
      <c r="C334" s="3" t="s">
        <v>716</v>
      </c>
      <c r="D334">
        <v>20700</v>
      </c>
      <c r="E334">
        <v>41396</v>
      </c>
      <c r="F334" s="5">
        <f t="shared" si="20"/>
        <v>1.999806763285024</v>
      </c>
      <c r="G334" t="s">
        <v>19</v>
      </c>
      <c r="H334">
        <v>470</v>
      </c>
      <c r="I334">
        <f t="shared" si="21"/>
        <v>88.08</v>
      </c>
      <c r="J334" t="s">
        <v>20</v>
      </c>
      <c r="K334" t="s">
        <v>21</v>
      </c>
      <c r="L334">
        <v>1364446800</v>
      </c>
      <c r="M334">
        <v>1364533200</v>
      </c>
      <c r="N334" s="9">
        <f t="shared" si="22"/>
        <v>41361</v>
      </c>
      <c r="O334" s="9">
        <f t="shared" si="23"/>
        <v>41362.208333333336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s="4" t="s">
        <v>717</v>
      </c>
      <c r="C335" s="3" t="s">
        <v>718</v>
      </c>
      <c r="D335">
        <v>9600</v>
      </c>
      <c r="E335">
        <v>11900</v>
      </c>
      <c r="F335" s="5">
        <f t="shared" si="20"/>
        <v>1.2395833333333333</v>
      </c>
      <c r="G335" t="s">
        <v>19</v>
      </c>
      <c r="H335">
        <v>253</v>
      </c>
      <c r="I335">
        <f t="shared" si="21"/>
        <v>47.04</v>
      </c>
      <c r="J335" t="s">
        <v>20</v>
      </c>
      <c r="K335" t="s">
        <v>21</v>
      </c>
      <c r="L335">
        <v>1542693600</v>
      </c>
      <c r="M335">
        <v>1545112800</v>
      </c>
      <c r="N335" s="9">
        <f t="shared" si="22"/>
        <v>43424</v>
      </c>
      <c r="O335" s="9">
        <f t="shared" si="23"/>
        <v>43452.25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s="4" t="s">
        <v>719</v>
      </c>
      <c r="C336" s="3" t="s">
        <v>720</v>
      </c>
      <c r="D336">
        <v>66200</v>
      </c>
      <c r="E336">
        <v>123538</v>
      </c>
      <c r="F336" s="5">
        <f t="shared" si="20"/>
        <v>1.8661329305135952</v>
      </c>
      <c r="G336" t="s">
        <v>19</v>
      </c>
      <c r="H336">
        <v>1113</v>
      </c>
      <c r="I336">
        <f t="shared" si="21"/>
        <v>111</v>
      </c>
      <c r="J336" t="s">
        <v>20</v>
      </c>
      <c r="K336" t="s">
        <v>21</v>
      </c>
      <c r="L336">
        <v>1515564000</v>
      </c>
      <c r="M336">
        <v>1516168800</v>
      </c>
      <c r="N336" s="9">
        <f t="shared" si="22"/>
        <v>43110</v>
      </c>
      <c r="O336" s="9">
        <f t="shared" si="23"/>
        <v>43117.25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s="4" t="s">
        <v>721</v>
      </c>
      <c r="C337" s="3" t="s">
        <v>722</v>
      </c>
      <c r="D337">
        <v>173800</v>
      </c>
      <c r="E337">
        <v>198628</v>
      </c>
      <c r="F337" s="5">
        <f t="shared" si="20"/>
        <v>1.1428538550057536</v>
      </c>
      <c r="G337" t="s">
        <v>19</v>
      </c>
      <c r="H337">
        <v>2283</v>
      </c>
      <c r="I337">
        <f t="shared" si="21"/>
        <v>87</v>
      </c>
      <c r="J337" t="s">
        <v>20</v>
      </c>
      <c r="K337" t="s">
        <v>21</v>
      </c>
      <c r="L337">
        <v>1573797600</v>
      </c>
      <c r="M337">
        <v>1574920800</v>
      </c>
      <c r="N337" s="9">
        <f t="shared" si="22"/>
        <v>43784</v>
      </c>
      <c r="O337" s="9">
        <f t="shared" si="23"/>
        <v>43797.25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hidden="1" x14ac:dyDescent="0.25">
      <c r="A338">
        <v>336</v>
      </c>
      <c r="B338" s="4" t="s">
        <v>723</v>
      </c>
      <c r="C338" s="3" t="s">
        <v>724</v>
      </c>
      <c r="D338">
        <v>70700</v>
      </c>
      <c r="E338">
        <v>68602</v>
      </c>
      <c r="F338" s="5">
        <f t="shared" si="20"/>
        <v>0.97032531824611035</v>
      </c>
      <c r="G338" t="s">
        <v>13</v>
      </c>
      <c r="H338">
        <v>1072</v>
      </c>
      <c r="I338">
        <f t="shared" si="21"/>
        <v>63.99</v>
      </c>
      <c r="J338" t="s">
        <v>20</v>
      </c>
      <c r="K338" t="s">
        <v>21</v>
      </c>
      <c r="L338">
        <v>1292392800</v>
      </c>
      <c r="M338">
        <v>1292479200</v>
      </c>
      <c r="N338" s="9">
        <f t="shared" si="22"/>
        <v>40527</v>
      </c>
      <c r="O338" s="9">
        <f t="shared" si="23"/>
        <v>40528.25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s="4" t="s">
        <v>725</v>
      </c>
      <c r="C339" s="3" t="s">
        <v>726</v>
      </c>
      <c r="D339">
        <v>94500</v>
      </c>
      <c r="E339">
        <v>116064</v>
      </c>
      <c r="F339" s="5">
        <f t="shared" si="20"/>
        <v>1.2281904761904763</v>
      </c>
      <c r="G339" t="s">
        <v>19</v>
      </c>
      <c r="H339">
        <v>1095</v>
      </c>
      <c r="I339">
        <f t="shared" si="21"/>
        <v>105.99</v>
      </c>
      <c r="J339" t="s">
        <v>20</v>
      </c>
      <c r="K339" t="s">
        <v>21</v>
      </c>
      <c r="L339">
        <v>1573452000</v>
      </c>
      <c r="M339">
        <v>1573538400</v>
      </c>
      <c r="N339" s="9">
        <f t="shared" si="22"/>
        <v>43780</v>
      </c>
      <c r="O339" s="9">
        <f t="shared" si="23"/>
        <v>43781.25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s="4" t="s">
        <v>727</v>
      </c>
      <c r="C340" s="3" t="s">
        <v>728</v>
      </c>
      <c r="D340">
        <v>69800</v>
      </c>
      <c r="E340">
        <v>125042</v>
      </c>
      <c r="F340" s="5">
        <f t="shared" si="20"/>
        <v>1.7914326647564469</v>
      </c>
      <c r="G340" t="s">
        <v>19</v>
      </c>
      <c r="H340">
        <v>1690</v>
      </c>
      <c r="I340">
        <f t="shared" si="21"/>
        <v>73.989999999999995</v>
      </c>
      <c r="J340" t="s">
        <v>20</v>
      </c>
      <c r="K340" t="s">
        <v>21</v>
      </c>
      <c r="L340">
        <v>1317790800</v>
      </c>
      <c r="M340">
        <v>1320382800</v>
      </c>
      <c r="N340" s="9">
        <f t="shared" si="22"/>
        <v>40821</v>
      </c>
      <c r="O340" s="9">
        <f t="shared" si="23"/>
        <v>40851.208333333336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hidden="1" x14ac:dyDescent="0.25">
      <c r="A341">
        <v>339</v>
      </c>
      <c r="B341" s="4" t="s">
        <v>729</v>
      </c>
      <c r="C341" s="3" t="s">
        <v>730</v>
      </c>
      <c r="D341">
        <v>136300</v>
      </c>
      <c r="E341">
        <v>108974</v>
      </c>
      <c r="F341" s="5">
        <f t="shared" si="20"/>
        <v>0.79951577402787966</v>
      </c>
      <c r="G341" t="s">
        <v>73</v>
      </c>
      <c r="H341">
        <v>1297</v>
      </c>
      <c r="I341">
        <f t="shared" si="21"/>
        <v>84.02</v>
      </c>
      <c r="J341" t="s">
        <v>14</v>
      </c>
      <c r="K341" t="s">
        <v>15</v>
      </c>
      <c r="L341">
        <v>1501650000</v>
      </c>
      <c r="M341">
        <v>1502859600</v>
      </c>
      <c r="N341" s="9">
        <f t="shared" si="22"/>
        <v>42949</v>
      </c>
      <c r="O341" s="9">
        <f t="shared" si="23"/>
        <v>42963.208333333328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hidden="1" x14ac:dyDescent="0.25">
      <c r="A342">
        <v>340</v>
      </c>
      <c r="B342" s="4" t="s">
        <v>731</v>
      </c>
      <c r="C342" s="3" t="s">
        <v>732</v>
      </c>
      <c r="D342">
        <v>37100</v>
      </c>
      <c r="E342">
        <v>34964</v>
      </c>
      <c r="F342" s="5">
        <f t="shared" si="20"/>
        <v>0.94242587601078165</v>
      </c>
      <c r="G342" t="s">
        <v>13</v>
      </c>
      <c r="H342">
        <v>393</v>
      </c>
      <c r="I342">
        <f t="shared" si="21"/>
        <v>88.97</v>
      </c>
      <c r="J342" t="s">
        <v>20</v>
      </c>
      <c r="K342" t="s">
        <v>21</v>
      </c>
      <c r="L342">
        <v>1323669600</v>
      </c>
      <c r="M342">
        <v>1323756000</v>
      </c>
      <c r="N342" s="9">
        <f t="shared" si="22"/>
        <v>40889</v>
      </c>
      <c r="O342" s="9">
        <f t="shared" si="23"/>
        <v>40890.25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hidden="1" x14ac:dyDescent="0.25">
      <c r="A343">
        <v>341</v>
      </c>
      <c r="B343" s="4" t="s">
        <v>733</v>
      </c>
      <c r="C343" s="3" t="s">
        <v>734</v>
      </c>
      <c r="D343">
        <v>114300</v>
      </c>
      <c r="E343">
        <v>96777</v>
      </c>
      <c r="F343" s="5">
        <f t="shared" si="20"/>
        <v>0.84669291338582675</v>
      </c>
      <c r="G343" t="s">
        <v>13</v>
      </c>
      <c r="H343">
        <v>1257</v>
      </c>
      <c r="I343">
        <f t="shared" si="21"/>
        <v>76.989999999999995</v>
      </c>
      <c r="J343" t="s">
        <v>20</v>
      </c>
      <c r="K343" t="s">
        <v>21</v>
      </c>
      <c r="L343">
        <v>1440738000</v>
      </c>
      <c r="M343">
        <v>1441342800</v>
      </c>
      <c r="N343" s="9">
        <f t="shared" si="22"/>
        <v>42244</v>
      </c>
      <c r="O343" s="9">
        <f t="shared" si="23"/>
        <v>42251.208333333328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hidden="1" x14ac:dyDescent="0.25">
      <c r="A344">
        <v>342</v>
      </c>
      <c r="B344" s="4" t="s">
        <v>735</v>
      </c>
      <c r="C344" s="3" t="s">
        <v>736</v>
      </c>
      <c r="D344">
        <v>47900</v>
      </c>
      <c r="E344">
        <v>31864</v>
      </c>
      <c r="F344" s="5">
        <f t="shared" si="20"/>
        <v>0.66521920668058454</v>
      </c>
      <c r="G344" t="s">
        <v>13</v>
      </c>
      <c r="H344">
        <v>328</v>
      </c>
      <c r="I344">
        <f t="shared" si="21"/>
        <v>97.15</v>
      </c>
      <c r="J344" t="s">
        <v>20</v>
      </c>
      <c r="K344" t="s">
        <v>21</v>
      </c>
      <c r="L344">
        <v>1374296400</v>
      </c>
      <c r="M344">
        <v>1375333200</v>
      </c>
      <c r="N344" s="9">
        <f t="shared" si="22"/>
        <v>41475</v>
      </c>
      <c r="O344" s="9">
        <f t="shared" si="23"/>
        <v>41487.208333333336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hidden="1" x14ac:dyDescent="0.25">
      <c r="A345">
        <v>343</v>
      </c>
      <c r="B345" s="4" t="s">
        <v>737</v>
      </c>
      <c r="C345" s="3" t="s">
        <v>738</v>
      </c>
      <c r="D345">
        <v>9000</v>
      </c>
      <c r="E345">
        <v>4853</v>
      </c>
      <c r="F345" s="5">
        <f t="shared" si="20"/>
        <v>0.53922222222222227</v>
      </c>
      <c r="G345" t="s">
        <v>13</v>
      </c>
      <c r="H345">
        <v>147</v>
      </c>
      <c r="I345">
        <f t="shared" si="21"/>
        <v>33.01</v>
      </c>
      <c r="J345" t="s">
        <v>20</v>
      </c>
      <c r="K345" t="s">
        <v>21</v>
      </c>
      <c r="L345">
        <v>1384840800</v>
      </c>
      <c r="M345">
        <v>1389420000</v>
      </c>
      <c r="N345" s="9">
        <f t="shared" si="22"/>
        <v>41597</v>
      </c>
      <c r="O345" s="9">
        <f t="shared" si="23"/>
        <v>41650.25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hidden="1" x14ac:dyDescent="0.25">
      <c r="A346">
        <v>344</v>
      </c>
      <c r="B346" s="4" t="s">
        <v>739</v>
      </c>
      <c r="C346" s="3" t="s">
        <v>740</v>
      </c>
      <c r="D346">
        <v>197600</v>
      </c>
      <c r="E346">
        <v>82959</v>
      </c>
      <c r="F346" s="5">
        <f t="shared" si="20"/>
        <v>0.41983299595141699</v>
      </c>
      <c r="G346" t="s">
        <v>13</v>
      </c>
      <c r="H346">
        <v>830</v>
      </c>
      <c r="I346">
        <f t="shared" si="21"/>
        <v>99.95</v>
      </c>
      <c r="J346" t="s">
        <v>20</v>
      </c>
      <c r="K346" t="s">
        <v>21</v>
      </c>
      <c r="L346">
        <v>1516600800</v>
      </c>
      <c r="M346">
        <v>1520056800</v>
      </c>
      <c r="N346" s="9">
        <f t="shared" si="22"/>
        <v>43122</v>
      </c>
      <c r="O346" s="9">
        <f t="shared" si="23"/>
        <v>43162.25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hidden="1" x14ac:dyDescent="0.25">
      <c r="A347">
        <v>345</v>
      </c>
      <c r="B347" s="4" t="s">
        <v>741</v>
      </c>
      <c r="C347" s="3" t="s">
        <v>742</v>
      </c>
      <c r="D347">
        <v>157600</v>
      </c>
      <c r="E347">
        <v>23159</v>
      </c>
      <c r="F347" s="5">
        <f t="shared" si="20"/>
        <v>0.14694796954314721</v>
      </c>
      <c r="G347" t="s">
        <v>13</v>
      </c>
      <c r="H347">
        <v>331</v>
      </c>
      <c r="I347">
        <f t="shared" si="21"/>
        <v>69.97</v>
      </c>
      <c r="J347" t="s">
        <v>39</v>
      </c>
      <c r="K347" t="s">
        <v>40</v>
      </c>
      <c r="L347">
        <v>1436418000</v>
      </c>
      <c r="M347">
        <v>1436504400</v>
      </c>
      <c r="N347" s="9">
        <f t="shared" si="22"/>
        <v>42194</v>
      </c>
      <c r="O347" s="9">
        <f t="shared" si="23"/>
        <v>42195.208333333328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hidden="1" x14ac:dyDescent="0.25">
      <c r="A348">
        <v>346</v>
      </c>
      <c r="B348" s="4" t="s">
        <v>743</v>
      </c>
      <c r="C348" s="3" t="s">
        <v>744</v>
      </c>
      <c r="D348">
        <v>8000</v>
      </c>
      <c r="E348">
        <v>2758</v>
      </c>
      <c r="F348" s="5">
        <f t="shared" si="20"/>
        <v>0.34475</v>
      </c>
      <c r="G348" t="s">
        <v>13</v>
      </c>
      <c r="H348">
        <v>25</v>
      </c>
      <c r="I348">
        <f t="shared" si="21"/>
        <v>110.32</v>
      </c>
      <c r="J348" t="s">
        <v>20</v>
      </c>
      <c r="K348" t="s">
        <v>21</v>
      </c>
      <c r="L348">
        <v>1503550800</v>
      </c>
      <c r="M348">
        <v>1508302800</v>
      </c>
      <c r="N348" s="9">
        <f t="shared" si="22"/>
        <v>42971</v>
      </c>
      <c r="O348" s="9">
        <f t="shared" si="23"/>
        <v>43026.208333333328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s="4" t="s">
        <v>745</v>
      </c>
      <c r="C349" s="3" t="s">
        <v>746</v>
      </c>
      <c r="D349">
        <v>900</v>
      </c>
      <c r="E349">
        <v>12607</v>
      </c>
      <c r="F349" s="5">
        <f t="shared" si="20"/>
        <v>14.007777777777777</v>
      </c>
      <c r="G349" t="s">
        <v>19</v>
      </c>
      <c r="H349">
        <v>191</v>
      </c>
      <c r="I349">
        <f t="shared" si="21"/>
        <v>66.010000000000005</v>
      </c>
      <c r="J349" t="s">
        <v>20</v>
      </c>
      <c r="K349" t="s">
        <v>21</v>
      </c>
      <c r="L349">
        <v>1423634400</v>
      </c>
      <c r="M349">
        <v>1425708000</v>
      </c>
      <c r="N349" s="9">
        <f t="shared" si="22"/>
        <v>42046</v>
      </c>
      <c r="O349" s="9">
        <f t="shared" si="23"/>
        <v>42070.25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hidden="1" x14ac:dyDescent="0.25">
      <c r="A350">
        <v>348</v>
      </c>
      <c r="B350" s="4" t="s">
        <v>747</v>
      </c>
      <c r="C350" s="3" t="s">
        <v>748</v>
      </c>
      <c r="D350">
        <v>199000</v>
      </c>
      <c r="E350">
        <v>142823</v>
      </c>
      <c r="F350" s="5">
        <f t="shared" si="20"/>
        <v>0.71770351758793971</v>
      </c>
      <c r="G350" t="s">
        <v>13</v>
      </c>
      <c r="H350">
        <v>3483</v>
      </c>
      <c r="I350">
        <f t="shared" si="21"/>
        <v>41.01</v>
      </c>
      <c r="J350" t="s">
        <v>20</v>
      </c>
      <c r="K350" t="s">
        <v>21</v>
      </c>
      <c r="L350">
        <v>1487224800</v>
      </c>
      <c r="M350">
        <v>1488348000</v>
      </c>
      <c r="N350" s="9">
        <f t="shared" si="22"/>
        <v>42782</v>
      </c>
      <c r="O350" s="9">
        <f t="shared" si="23"/>
        <v>42795.25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hidden="1" x14ac:dyDescent="0.25">
      <c r="A351">
        <v>349</v>
      </c>
      <c r="B351" s="4" t="s">
        <v>749</v>
      </c>
      <c r="C351" s="3" t="s">
        <v>750</v>
      </c>
      <c r="D351">
        <v>180800</v>
      </c>
      <c r="E351">
        <v>95958</v>
      </c>
      <c r="F351" s="5">
        <f t="shared" si="20"/>
        <v>0.53074115044247783</v>
      </c>
      <c r="G351" t="s">
        <v>13</v>
      </c>
      <c r="H351">
        <v>923</v>
      </c>
      <c r="I351">
        <f t="shared" si="21"/>
        <v>103.96</v>
      </c>
      <c r="J351" t="s">
        <v>20</v>
      </c>
      <c r="K351" t="s">
        <v>21</v>
      </c>
      <c r="L351">
        <v>1500008400</v>
      </c>
      <c r="M351">
        <v>1502600400</v>
      </c>
      <c r="N351" s="9">
        <f t="shared" si="22"/>
        <v>42930</v>
      </c>
      <c r="O351" s="9">
        <f t="shared" si="23"/>
        <v>42960.208333333328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hidden="1" x14ac:dyDescent="0.25">
      <c r="A352">
        <v>350</v>
      </c>
      <c r="B352" s="4" t="s">
        <v>751</v>
      </c>
      <c r="C352" s="3" t="s">
        <v>752</v>
      </c>
      <c r="D352">
        <v>100</v>
      </c>
      <c r="E352">
        <v>5</v>
      </c>
      <c r="F352" s="5">
        <f t="shared" si="20"/>
        <v>0.05</v>
      </c>
      <c r="G352" t="s">
        <v>13</v>
      </c>
      <c r="H352">
        <v>1</v>
      </c>
      <c r="I352">
        <f t="shared" si="21"/>
        <v>5</v>
      </c>
      <c r="J352" t="s">
        <v>20</v>
      </c>
      <c r="K352" t="s">
        <v>21</v>
      </c>
      <c r="L352">
        <v>1432098000</v>
      </c>
      <c r="M352">
        <v>1433653200</v>
      </c>
      <c r="N352" s="9">
        <f t="shared" si="22"/>
        <v>42144</v>
      </c>
      <c r="O352" s="9">
        <f t="shared" si="23"/>
        <v>42162.208333333328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s="4" t="s">
        <v>753</v>
      </c>
      <c r="C353" s="3" t="s">
        <v>754</v>
      </c>
      <c r="D353">
        <v>74100</v>
      </c>
      <c r="E353">
        <v>94631</v>
      </c>
      <c r="F353" s="5">
        <f t="shared" si="20"/>
        <v>1.2770715249662619</v>
      </c>
      <c r="G353" t="s">
        <v>19</v>
      </c>
      <c r="H353">
        <v>2013</v>
      </c>
      <c r="I353">
        <f t="shared" si="21"/>
        <v>47.01</v>
      </c>
      <c r="J353" t="s">
        <v>20</v>
      </c>
      <c r="K353" t="s">
        <v>21</v>
      </c>
      <c r="L353">
        <v>1440392400</v>
      </c>
      <c r="M353">
        <v>1441602000</v>
      </c>
      <c r="N353" s="9">
        <f t="shared" si="22"/>
        <v>42240</v>
      </c>
      <c r="O353" s="9">
        <f t="shared" si="23"/>
        <v>42254.208333333328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hidden="1" x14ac:dyDescent="0.25">
      <c r="A354">
        <v>352</v>
      </c>
      <c r="B354" s="4" t="s">
        <v>755</v>
      </c>
      <c r="C354" s="3" t="s">
        <v>756</v>
      </c>
      <c r="D354">
        <v>2800</v>
      </c>
      <c r="E354">
        <v>977</v>
      </c>
      <c r="F354" s="5">
        <f t="shared" si="20"/>
        <v>0.34892857142857142</v>
      </c>
      <c r="G354" t="s">
        <v>13</v>
      </c>
      <c r="H354">
        <v>33</v>
      </c>
      <c r="I354">
        <f t="shared" si="21"/>
        <v>29.61</v>
      </c>
      <c r="J354" t="s">
        <v>14</v>
      </c>
      <c r="K354" t="s">
        <v>15</v>
      </c>
      <c r="L354">
        <v>1446876000</v>
      </c>
      <c r="M354">
        <v>1447567200</v>
      </c>
      <c r="N354" s="9">
        <f t="shared" si="22"/>
        <v>42315</v>
      </c>
      <c r="O354" s="9">
        <f t="shared" si="23"/>
        <v>42323.25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s="4" t="s">
        <v>757</v>
      </c>
      <c r="C355" s="3" t="s">
        <v>758</v>
      </c>
      <c r="D355">
        <v>33600</v>
      </c>
      <c r="E355">
        <v>137961</v>
      </c>
      <c r="F355" s="5">
        <f t="shared" si="20"/>
        <v>4.105982142857143</v>
      </c>
      <c r="G355" t="s">
        <v>19</v>
      </c>
      <c r="H355">
        <v>1703</v>
      </c>
      <c r="I355">
        <f t="shared" si="21"/>
        <v>81.010000000000005</v>
      </c>
      <c r="J355" t="s">
        <v>20</v>
      </c>
      <c r="K355" t="s">
        <v>21</v>
      </c>
      <c r="L355">
        <v>1562302800</v>
      </c>
      <c r="M355">
        <v>1562389200</v>
      </c>
      <c r="N355" s="9">
        <f t="shared" si="22"/>
        <v>43651</v>
      </c>
      <c r="O355" s="9">
        <f t="shared" si="23"/>
        <v>43652.208333333328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s="4" t="s">
        <v>759</v>
      </c>
      <c r="C356" s="3" t="s">
        <v>760</v>
      </c>
      <c r="D356">
        <v>6100</v>
      </c>
      <c r="E356">
        <v>7548</v>
      </c>
      <c r="F356" s="5">
        <f t="shared" si="20"/>
        <v>1.2373770491803278</v>
      </c>
      <c r="G356" t="s">
        <v>19</v>
      </c>
      <c r="H356">
        <v>80</v>
      </c>
      <c r="I356">
        <f t="shared" si="21"/>
        <v>94.35</v>
      </c>
      <c r="J356" t="s">
        <v>35</v>
      </c>
      <c r="K356" t="s">
        <v>36</v>
      </c>
      <c r="L356">
        <v>1378184400</v>
      </c>
      <c r="M356">
        <v>1378789200</v>
      </c>
      <c r="N356" s="9">
        <f t="shared" si="22"/>
        <v>41520</v>
      </c>
      <c r="O356" s="9">
        <f t="shared" si="23"/>
        <v>41527.208333333336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hidden="1" x14ac:dyDescent="0.25">
      <c r="A357">
        <v>355</v>
      </c>
      <c r="B357" s="4" t="s">
        <v>761</v>
      </c>
      <c r="C357" s="3" t="s">
        <v>762</v>
      </c>
      <c r="D357">
        <v>3800</v>
      </c>
      <c r="E357">
        <v>2241</v>
      </c>
      <c r="F357" s="5">
        <f t="shared" si="20"/>
        <v>0.58973684210526311</v>
      </c>
      <c r="G357" t="s">
        <v>46</v>
      </c>
      <c r="H357">
        <v>86</v>
      </c>
      <c r="I357">
        <f t="shared" si="21"/>
        <v>26.06</v>
      </c>
      <c r="J357" t="s">
        <v>20</v>
      </c>
      <c r="K357" t="s">
        <v>21</v>
      </c>
      <c r="L357">
        <v>1485064800</v>
      </c>
      <c r="M357">
        <v>1488520800</v>
      </c>
      <c r="N357" s="9">
        <f t="shared" si="22"/>
        <v>42757</v>
      </c>
      <c r="O357" s="9">
        <f t="shared" si="23"/>
        <v>42797.25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hidden="1" x14ac:dyDescent="0.25">
      <c r="A358">
        <v>356</v>
      </c>
      <c r="B358" s="4" t="s">
        <v>763</v>
      </c>
      <c r="C358" s="3" t="s">
        <v>764</v>
      </c>
      <c r="D358">
        <v>9300</v>
      </c>
      <c r="E358">
        <v>3431</v>
      </c>
      <c r="F358" s="5">
        <f t="shared" si="20"/>
        <v>0.36892473118279567</v>
      </c>
      <c r="G358" t="s">
        <v>13</v>
      </c>
      <c r="H358">
        <v>40</v>
      </c>
      <c r="I358">
        <f t="shared" si="21"/>
        <v>85.78</v>
      </c>
      <c r="J358" t="s">
        <v>106</v>
      </c>
      <c r="K358" t="s">
        <v>107</v>
      </c>
      <c r="L358">
        <v>1326520800</v>
      </c>
      <c r="M358">
        <v>1327298400</v>
      </c>
      <c r="N358" s="9">
        <f t="shared" si="22"/>
        <v>40922</v>
      </c>
      <c r="O358" s="9">
        <f t="shared" si="23"/>
        <v>40931.25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s="4" t="s">
        <v>765</v>
      </c>
      <c r="C359" s="3" t="s">
        <v>766</v>
      </c>
      <c r="D359">
        <v>2300</v>
      </c>
      <c r="E359">
        <v>4253</v>
      </c>
      <c r="F359" s="5">
        <f t="shared" si="20"/>
        <v>1.8491304347826087</v>
      </c>
      <c r="G359" t="s">
        <v>19</v>
      </c>
      <c r="H359">
        <v>41</v>
      </c>
      <c r="I359">
        <f t="shared" si="21"/>
        <v>103.73</v>
      </c>
      <c r="J359" t="s">
        <v>20</v>
      </c>
      <c r="K359" t="s">
        <v>21</v>
      </c>
      <c r="L359">
        <v>1441256400</v>
      </c>
      <c r="M359">
        <v>1443416400</v>
      </c>
      <c r="N359" s="9">
        <f t="shared" si="22"/>
        <v>42250</v>
      </c>
      <c r="O359" s="9">
        <f t="shared" si="23"/>
        <v>42275.208333333328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hidden="1" x14ac:dyDescent="0.25">
      <c r="A360">
        <v>358</v>
      </c>
      <c r="B360" s="4" t="s">
        <v>767</v>
      </c>
      <c r="C360" s="3" t="s">
        <v>768</v>
      </c>
      <c r="D360">
        <v>9700</v>
      </c>
      <c r="E360">
        <v>1146</v>
      </c>
      <c r="F360" s="5">
        <f t="shared" si="20"/>
        <v>0.11814432989690722</v>
      </c>
      <c r="G360" t="s">
        <v>13</v>
      </c>
      <c r="H360">
        <v>23</v>
      </c>
      <c r="I360">
        <f t="shared" si="21"/>
        <v>49.83</v>
      </c>
      <c r="J360" t="s">
        <v>14</v>
      </c>
      <c r="K360" t="s">
        <v>15</v>
      </c>
      <c r="L360">
        <v>1533877200</v>
      </c>
      <c r="M360">
        <v>1534136400</v>
      </c>
      <c r="N360" s="9">
        <f t="shared" si="22"/>
        <v>43322</v>
      </c>
      <c r="O360" s="9">
        <f t="shared" si="23"/>
        <v>43325.208333333328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s="4" t="s">
        <v>769</v>
      </c>
      <c r="C361" s="3" t="s">
        <v>770</v>
      </c>
      <c r="D361">
        <v>4000</v>
      </c>
      <c r="E361">
        <v>11948</v>
      </c>
      <c r="F361" s="5">
        <f t="shared" si="20"/>
        <v>2.9870000000000001</v>
      </c>
      <c r="G361" t="s">
        <v>19</v>
      </c>
      <c r="H361">
        <v>187</v>
      </c>
      <c r="I361">
        <f t="shared" si="21"/>
        <v>63.89</v>
      </c>
      <c r="J361" t="s">
        <v>20</v>
      </c>
      <c r="K361" t="s">
        <v>21</v>
      </c>
      <c r="L361">
        <v>1314421200</v>
      </c>
      <c r="M361">
        <v>1315026000</v>
      </c>
      <c r="N361" s="9">
        <f t="shared" si="22"/>
        <v>40782</v>
      </c>
      <c r="O361" s="9">
        <f t="shared" si="23"/>
        <v>40789.208333333336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s="4" t="s">
        <v>771</v>
      </c>
      <c r="C362" s="3" t="s">
        <v>772</v>
      </c>
      <c r="D362">
        <v>59700</v>
      </c>
      <c r="E362">
        <v>135132</v>
      </c>
      <c r="F362" s="5">
        <f t="shared" si="20"/>
        <v>2.2635175879396985</v>
      </c>
      <c r="G362" t="s">
        <v>19</v>
      </c>
      <c r="H362">
        <v>2875</v>
      </c>
      <c r="I362">
        <f t="shared" si="21"/>
        <v>47</v>
      </c>
      <c r="J362" t="s">
        <v>39</v>
      </c>
      <c r="K362" t="s">
        <v>40</v>
      </c>
      <c r="L362">
        <v>1293861600</v>
      </c>
      <c r="M362">
        <v>1295071200</v>
      </c>
      <c r="N362" s="9">
        <f t="shared" si="22"/>
        <v>40544</v>
      </c>
      <c r="O362" s="9">
        <f t="shared" si="23"/>
        <v>40558.25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s="4" t="s">
        <v>773</v>
      </c>
      <c r="C363" s="3" t="s">
        <v>774</v>
      </c>
      <c r="D363">
        <v>5500</v>
      </c>
      <c r="E363">
        <v>9546</v>
      </c>
      <c r="F363" s="5">
        <f t="shared" si="20"/>
        <v>1.7356363636363636</v>
      </c>
      <c r="G363" t="s">
        <v>19</v>
      </c>
      <c r="H363">
        <v>88</v>
      </c>
      <c r="I363">
        <f t="shared" si="21"/>
        <v>108.48</v>
      </c>
      <c r="J363" t="s">
        <v>20</v>
      </c>
      <c r="K363" t="s">
        <v>21</v>
      </c>
      <c r="L363">
        <v>1507352400</v>
      </c>
      <c r="M363">
        <v>1509426000</v>
      </c>
      <c r="N363" s="9">
        <f t="shared" si="22"/>
        <v>43015</v>
      </c>
      <c r="O363" s="9">
        <f t="shared" si="23"/>
        <v>43039.208333333328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s="4" t="s">
        <v>775</v>
      </c>
      <c r="C364" s="3" t="s">
        <v>776</v>
      </c>
      <c r="D364">
        <v>3700</v>
      </c>
      <c r="E364">
        <v>13755</v>
      </c>
      <c r="F364" s="5">
        <f t="shared" si="20"/>
        <v>3.7175675675675675</v>
      </c>
      <c r="G364" t="s">
        <v>19</v>
      </c>
      <c r="H364">
        <v>191</v>
      </c>
      <c r="I364">
        <f t="shared" si="21"/>
        <v>72.02</v>
      </c>
      <c r="J364" t="s">
        <v>20</v>
      </c>
      <c r="K364" t="s">
        <v>21</v>
      </c>
      <c r="L364">
        <v>1296108000</v>
      </c>
      <c r="M364">
        <v>1299391200</v>
      </c>
      <c r="N364" s="9">
        <f t="shared" si="22"/>
        <v>40570</v>
      </c>
      <c r="O364" s="9">
        <f t="shared" si="23"/>
        <v>40608.25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s="4" t="s">
        <v>777</v>
      </c>
      <c r="C365" s="3" t="s">
        <v>778</v>
      </c>
      <c r="D365">
        <v>5200</v>
      </c>
      <c r="E365">
        <v>8330</v>
      </c>
      <c r="F365" s="5">
        <f t="shared" si="20"/>
        <v>1.601923076923077</v>
      </c>
      <c r="G365" t="s">
        <v>19</v>
      </c>
      <c r="H365">
        <v>139</v>
      </c>
      <c r="I365">
        <f t="shared" si="21"/>
        <v>59.93</v>
      </c>
      <c r="J365" t="s">
        <v>20</v>
      </c>
      <c r="K365" t="s">
        <v>21</v>
      </c>
      <c r="L365">
        <v>1324965600</v>
      </c>
      <c r="M365">
        <v>1325052000</v>
      </c>
      <c r="N365" s="9">
        <f t="shared" si="22"/>
        <v>40904</v>
      </c>
      <c r="O365" s="9">
        <f t="shared" si="23"/>
        <v>40905.25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s="4" t="s">
        <v>779</v>
      </c>
      <c r="C366" s="3" t="s">
        <v>780</v>
      </c>
      <c r="D366">
        <v>900</v>
      </c>
      <c r="E366">
        <v>14547</v>
      </c>
      <c r="F366" s="5">
        <f t="shared" si="20"/>
        <v>16.163333333333334</v>
      </c>
      <c r="G366" t="s">
        <v>19</v>
      </c>
      <c r="H366">
        <v>186</v>
      </c>
      <c r="I366">
        <f t="shared" si="21"/>
        <v>78.209999999999994</v>
      </c>
      <c r="J366" t="s">
        <v>20</v>
      </c>
      <c r="K366" t="s">
        <v>21</v>
      </c>
      <c r="L366">
        <v>1520229600</v>
      </c>
      <c r="M366">
        <v>1522818000</v>
      </c>
      <c r="N366" s="9">
        <f t="shared" si="22"/>
        <v>43164</v>
      </c>
      <c r="O366" s="9">
        <f t="shared" si="23"/>
        <v>43194.208333333328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s="4" t="s">
        <v>781</v>
      </c>
      <c r="C367" s="3" t="s">
        <v>782</v>
      </c>
      <c r="D367">
        <v>1600</v>
      </c>
      <c r="E367">
        <v>11735</v>
      </c>
      <c r="F367" s="5">
        <f t="shared" si="20"/>
        <v>7.3343749999999996</v>
      </c>
      <c r="G367" t="s">
        <v>19</v>
      </c>
      <c r="H367">
        <v>112</v>
      </c>
      <c r="I367">
        <f t="shared" si="21"/>
        <v>104.78</v>
      </c>
      <c r="J367" t="s">
        <v>25</v>
      </c>
      <c r="K367" t="s">
        <v>26</v>
      </c>
      <c r="L367">
        <v>1482991200</v>
      </c>
      <c r="M367">
        <v>1485324000</v>
      </c>
      <c r="N367" s="9">
        <f t="shared" si="22"/>
        <v>42733</v>
      </c>
      <c r="O367" s="9">
        <f t="shared" si="23"/>
        <v>42760.25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s="4" t="s">
        <v>783</v>
      </c>
      <c r="C368" s="3" t="s">
        <v>784</v>
      </c>
      <c r="D368">
        <v>1800</v>
      </c>
      <c r="E368">
        <v>10658</v>
      </c>
      <c r="F368" s="5">
        <f t="shared" si="20"/>
        <v>5.9211111111111112</v>
      </c>
      <c r="G368" t="s">
        <v>19</v>
      </c>
      <c r="H368">
        <v>101</v>
      </c>
      <c r="I368">
        <f t="shared" si="21"/>
        <v>105.52</v>
      </c>
      <c r="J368" t="s">
        <v>20</v>
      </c>
      <c r="K368" t="s">
        <v>21</v>
      </c>
      <c r="L368">
        <v>1294034400</v>
      </c>
      <c r="M368">
        <v>1294120800</v>
      </c>
      <c r="N368" s="9">
        <f t="shared" si="22"/>
        <v>40546</v>
      </c>
      <c r="O368" s="9">
        <f t="shared" si="23"/>
        <v>40547.25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hidden="1" x14ac:dyDescent="0.25">
      <c r="A369">
        <v>367</v>
      </c>
      <c r="B369" s="4" t="s">
        <v>785</v>
      </c>
      <c r="C369" s="3" t="s">
        <v>786</v>
      </c>
      <c r="D369">
        <v>9900</v>
      </c>
      <c r="E369">
        <v>1870</v>
      </c>
      <c r="F369" s="5">
        <f t="shared" si="20"/>
        <v>0.18888888888888888</v>
      </c>
      <c r="G369" t="s">
        <v>13</v>
      </c>
      <c r="H369">
        <v>75</v>
      </c>
      <c r="I369">
        <f t="shared" si="21"/>
        <v>24.93</v>
      </c>
      <c r="J369" t="s">
        <v>20</v>
      </c>
      <c r="K369" t="s">
        <v>21</v>
      </c>
      <c r="L369">
        <v>1413608400</v>
      </c>
      <c r="M369">
        <v>1415685600</v>
      </c>
      <c r="N369" s="9">
        <f t="shared" si="22"/>
        <v>41930</v>
      </c>
      <c r="O369" s="9">
        <f t="shared" si="23"/>
        <v>41954.25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s="4" t="s">
        <v>787</v>
      </c>
      <c r="C370" s="3" t="s">
        <v>788</v>
      </c>
      <c r="D370">
        <v>5200</v>
      </c>
      <c r="E370">
        <v>14394</v>
      </c>
      <c r="F370" s="5">
        <f t="shared" si="20"/>
        <v>2.7680769230769231</v>
      </c>
      <c r="G370" t="s">
        <v>19</v>
      </c>
      <c r="H370">
        <v>206</v>
      </c>
      <c r="I370">
        <f t="shared" si="21"/>
        <v>69.87</v>
      </c>
      <c r="J370" t="s">
        <v>39</v>
      </c>
      <c r="K370" t="s">
        <v>40</v>
      </c>
      <c r="L370">
        <v>1286946000</v>
      </c>
      <c r="M370">
        <v>1288933200</v>
      </c>
      <c r="N370" s="9">
        <f t="shared" si="22"/>
        <v>40464</v>
      </c>
      <c r="O370" s="9">
        <f t="shared" si="23"/>
        <v>40487.208333333336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s="4" t="s">
        <v>789</v>
      </c>
      <c r="C371" s="3" t="s">
        <v>790</v>
      </c>
      <c r="D371">
        <v>5400</v>
      </c>
      <c r="E371">
        <v>14743</v>
      </c>
      <c r="F371" s="5">
        <f t="shared" si="20"/>
        <v>2.730185185185185</v>
      </c>
      <c r="G371" t="s">
        <v>19</v>
      </c>
      <c r="H371">
        <v>154</v>
      </c>
      <c r="I371">
        <f t="shared" si="21"/>
        <v>95.73</v>
      </c>
      <c r="J371" t="s">
        <v>20</v>
      </c>
      <c r="K371" t="s">
        <v>21</v>
      </c>
      <c r="L371">
        <v>1359871200</v>
      </c>
      <c r="M371">
        <v>1363237200</v>
      </c>
      <c r="N371" s="9">
        <f t="shared" si="22"/>
        <v>41308</v>
      </c>
      <c r="O371" s="9">
        <f t="shared" si="23"/>
        <v>41347.208333333336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s="4" t="s">
        <v>791</v>
      </c>
      <c r="C372" s="3" t="s">
        <v>792</v>
      </c>
      <c r="D372">
        <v>112300</v>
      </c>
      <c r="E372">
        <v>178965</v>
      </c>
      <c r="F372" s="5">
        <f t="shared" si="20"/>
        <v>1.593633125556545</v>
      </c>
      <c r="G372" t="s">
        <v>19</v>
      </c>
      <c r="H372">
        <v>5966</v>
      </c>
      <c r="I372">
        <f t="shared" si="21"/>
        <v>30</v>
      </c>
      <c r="J372" t="s">
        <v>20</v>
      </c>
      <c r="K372" t="s">
        <v>21</v>
      </c>
      <c r="L372">
        <v>1555304400</v>
      </c>
      <c r="M372">
        <v>1555822800</v>
      </c>
      <c r="N372" s="9">
        <f t="shared" si="22"/>
        <v>43570</v>
      </c>
      <c r="O372" s="9">
        <f t="shared" si="23"/>
        <v>43576.208333333328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hidden="1" x14ac:dyDescent="0.25">
      <c r="A373">
        <v>371</v>
      </c>
      <c r="B373" s="4" t="s">
        <v>793</v>
      </c>
      <c r="C373" s="3" t="s">
        <v>794</v>
      </c>
      <c r="D373">
        <v>189200</v>
      </c>
      <c r="E373">
        <v>128410</v>
      </c>
      <c r="F373" s="5">
        <f t="shared" si="20"/>
        <v>0.67869978858350954</v>
      </c>
      <c r="G373" t="s">
        <v>13</v>
      </c>
      <c r="H373">
        <v>2176</v>
      </c>
      <c r="I373">
        <f t="shared" si="21"/>
        <v>59.01</v>
      </c>
      <c r="J373" t="s">
        <v>20</v>
      </c>
      <c r="K373" t="s">
        <v>21</v>
      </c>
      <c r="L373">
        <v>1423375200</v>
      </c>
      <c r="M373">
        <v>1427778000</v>
      </c>
      <c r="N373" s="9">
        <f t="shared" si="22"/>
        <v>42043</v>
      </c>
      <c r="O373" s="9">
        <f t="shared" si="23"/>
        <v>42094.208333333328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x14ac:dyDescent="0.25">
      <c r="A374">
        <v>372</v>
      </c>
      <c r="B374" s="4" t="s">
        <v>795</v>
      </c>
      <c r="C374" s="3" t="s">
        <v>796</v>
      </c>
      <c r="D374">
        <v>900</v>
      </c>
      <c r="E374">
        <v>14324</v>
      </c>
      <c r="F374" s="5">
        <f t="shared" si="20"/>
        <v>15.915555555555555</v>
      </c>
      <c r="G374" t="s">
        <v>19</v>
      </c>
      <c r="H374">
        <v>169</v>
      </c>
      <c r="I374">
        <f t="shared" si="21"/>
        <v>84.76</v>
      </c>
      <c r="J374" t="s">
        <v>20</v>
      </c>
      <c r="K374" t="s">
        <v>21</v>
      </c>
      <c r="L374">
        <v>1420696800</v>
      </c>
      <c r="M374">
        <v>1422424800</v>
      </c>
      <c r="N374" s="9">
        <f t="shared" si="22"/>
        <v>42012</v>
      </c>
      <c r="O374" s="9">
        <f t="shared" si="23"/>
        <v>42032.25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s="4" t="s">
        <v>797</v>
      </c>
      <c r="C375" s="3" t="s">
        <v>798</v>
      </c>
      <c r="D375">
        <v>22500</v>
      </c>
      <c r="E375">
        <v>164291</v>
      </c>
      <c r="F375" s="5">
        <f t="shared" si="20"/>
        <v>7.3018222222222224</v>
      </c>
      <c r="G375" t="s">
        <v>19</v>
      </c>
      <c r="H375">
        <v>2106</v>
      </c>
      <c r="I375">
        <f t="shared" si="21"/>
        <v>78.010000000000005</v>
      </c>
      <c r="J375" t="s">
        <v>20</v>
      </c>
      <c r="K375" t="s">
        <v>21</v>
      </c>
      <c r="L375">
        <v>1502946000</v>
      </c>
      <c r="M375">
        <v>1503637200</v>
      </c>
      <c r="N375" s="9">
        <f t="shared" si="22"/>
        <v>42964</v>
      </c>
      <c r="O375" s="9">
        <f t="shared" si="23"/>
        <v>42972.208333333328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hidden="1" x14ac:dyDescent="0.25">
      <c r="A376">
        <v>374</v>
      </c>
      <c r="B376" s="4" t="s">
        <v>799</v>
      </c>
      <c r="C376" s="3" t="s">
        <v>800</v>
      </c>
      <c r="D376">
        <v>167400</v>
      </c>
      <c r="E376">
        <v>22073</v>
      </c>
      <c r="F376" s="5">
        <f t="shared" si="20"/>
        <v>0.13185782556750297</v>
      </c>
      <c r="G376" t="s">
        <v>13</v>
      </c>
      <c r="H376">
        <v>441</v>
      </c>
      <c r="I376">
        <f t="shared" si="21"/>
        <v>50.05</v>
      </c>
      <c r="J376" t="s">
        <v>20</v>
      </c>
      <c r="K376" t="s">
        <v>21</v>
      </c>
      <c r="L376">
        <v>1547186400</v>
      </c>
      <c r="M376">
        <v>1547618400</v>
      </c>
      <c r="N376" s="9">
        <f t="shared" si="22"/>
        <v>43476</v>
      </c>
      <c r="O376" s="9">
        <f t="shared" si="23"/>
        <v>43481.25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hidden="1" x14ac:dyDescent="0.25">
      <c r="A377">
        <v>375</v>
      </c>
      <c r="B377" s="4" t="s">
        <v>801</v>
      </c>
      <c r="C377" s="3" t="s">
        <v>802</v>
      </c>
      <c r="D377">
        <v>2700</v>
      </c>
      <c r="E377">
        <v>1479</v>
      </c>
      <c r="F377" s="5">
        <f t="shared" si="20"/>
        <v>0.54777777777777781</v>
      </c>
      <c r="G377" t="s">
        <v>13</v>
      </c>
      <c r="H377">
        <v>25</v>
      </c>
      <c r="I377">
        <f t="shared" si="21"/>
        <v>59.16</v>
      </c>
      <c r="J377" t="s">
        <v>20</v>
      </c>
      <c r="K377" t="s">
        <v>21</v>
      </c>
      <c r="L377">
        <v>1444971600</v>
      </c>
      <c r="M377">
        <v>1449900000</v>
      </c>
      <c r="N377" s="9">
        <f t="shared" si="22"/>
        <v>42293</v>
      </c>
      <c r="O377" s="9">
        <f t="shared" si="23"/>
        <v>42350.25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s="4" t="s">
        <v>803</v>
      </c>
      <c r="C378" s="3" t="s">
        <v>804</v>
      </c>
      <c r="D378">
        <v>3400</v>
      </c>
      <c r="E378">
        <v>12275</v>
      </c>
      <c r="F378" s="5">
        <f t="shared" si="20"/>
        <v>3.6102941176470589</v>
      </c>
      <c r="G378" t="s">
        <v>19</v>
      </c>
      <c r="H378">
        <v>131</v>
      </c>
      <c r="I378">
        <f t="shared" si="21"/>
        <v>93.7</v>
      </c>
      <c r="J378" t="s">
        <v>20</v>
      </c>
      <c r="K378" t="s">
        <v>21</v>
      </c>
      <c r="L378">
        <v>1404622800</v>
      </c>
      <c r="M378">
        <v>1405141200</v>
      </c>
      <c r="N378" s="9">
        <f t="shared" si="22"/>
        <v>41826</v>
      </c>
      <c r="O378" s="9">
        <f t="shared" si="23"/>
        <v>41832.208333333336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hidden="1" x14ac:dyDescent="0.25">
      <c r="A379">
        <v>377</v>
      </c>
      <c r="B379" s="4" t="s">
        <v>805</v>
      </c>
      <c r="C379" s="3" t="s">
        <v>806</v>
      </c>
      <c r="D379">
        <v>49700</v>
      </c>
      <c r="E379">
        <v>5098</v>
      </c>
      <c r="F379" s="5">
        <f t="shared" si="20"/>
        <v>0.10257545271629778</v>
      </c>
      <c r="G379" t="s">
        <v>13</v>
      </c>
      <c r="H379">
        <v>127</v>
      </c>
      <c r="I379">
        <f t="shared" si="21"/>
        <v>40.14</v>
      </c>
      <c r="J379" t="s">
        <v>20</v>
      </c>
      <c r="K379" t="s">
        <v>21</v>
      </c>
      <c r="L379">
        <v>1571720400</v>
      </c>
      <c r="M379">
        <v>1572933600</v>
      </c>
      <c r="N379" s="9">
        <f t="shared" si="22"/>
        <v>43760</v>
      </c>
      <c r="O379" s="9">
        <f t="shared" si="23"/>
        <v>43774.25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hidden="1" x14ac:dyDescent="0.25">
      <c r="A380">
        <v>378</v>
      </c>
      <c r="B380" s="4" t="s">
        <v>807</v>
      </c>
      <c r="C380" s="3" t="s">
        <v>808</v>
      </c>
      <c r="D380">
        <v>178200</v>
      </c>
      <c r="E380">
        <v>24882</v>
      </c>
      <c r="F380" s="5">
        <f t="shared" si="20"/>
        <v>0.13962962962962963</v>
      </c>
      <c r="G380" t="s">
        <v>13</v>
      </c>
      <c r="H380">
        <v>355</v>
      </c>
      <c r="I380">
        <f t="shared" si="21"/>
        <v>70.09</v>
      </c>
      <c r="J380" t="s">
        <v>20</v>
      </c>
      <c r="K380" t="s">
        <v>21</v>
      </c>
      <c r="L380">
        <v>1526878800</v>
      </c>
      <c r="M380">
        <v>1530162000</v>
      </c>
      <c r="N380" s="9">
        <f t="shared" si="22"/>
        <v>43241</v>
      </c>
      <c r="O380" s="9">
        <f t="shared" si="23"/>
        <v>43279.208333333328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hidden="1" x14ac:dyDescent="0.25">
      <c r="A381">
        <v>379</v>
      </c>
      <c r="B381" s="4" t="s">
        <v>809</v>
      </c>
      <c r="C381" s="3" t="s">
        <v>810</v>
      </c>
      <c r="D381">
        <v>7200</v>
      </c>
      <c r="E381">
        <v>2912</v>
      </c>
      <c r="F381" s="5">
        <f t="shared" si="20"/>
        <v>0.40444444444444444</v>
      </c>
      <c r="G381" t="s">
        <v>13</v>
      </c>
      <c r="H381">
        <v>44</v>
      </c>
      <c r="I381">
        <f t="shared" si="21"/>
        <v>66.180000000000007</v>
      </c>
      <c r="J381" t="s">
        <v>39</v>
      </c>
      <c r="K381" t="s">
        <v>40</v>
      </c>
      <c r="L381">
        <v>1319691600</v>
      </c>
      <c r="M381">
        <v>1320904800</v>
      </c>
      <c r="N381" s="9">
        <f t="shared" si="22"/>
        <v>40843</v>
      </c>
      <c r="O381" s="9">
        <f t="shared" si="23"/>
        <v>40857.25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380</v>
      </c>
      <c r="B382" s="4" t="s">
        <v>811</v>
      </c>
      <c r="C382" s="3" t="s">
        <v>812</v>
      </c>
      <c r="D382">
        <v>2500</v>
      </c>
      <c r="E382">
        <v>4008</v>
      </c>
      <c r="F382" s="5">
        <f t="shared" si="20"/>
        <v>1.6032</v>
      </c>
      <c r="G382" t="s">
        <v>19</v>
      </c>
      <c r="H382">
        <v>84</v>
      </c>
      <c r="I382">
        <f t="shared" si="21"/>
        <v>47.71</v>
      </c>
      <c r="J382" t="s">
        <v>20</v>
      </c>
      <c r="K382" t="s">
        <v>21</v>
      </c>
      <c r="L382">
        <v>1371963600</v>
      </c>
      <c r="M382">
        <v>1372395600</v>
      </c>
      <c r="N382" s="9">
        <f t="shared" si="22"/>
        <v>41448</v>
      </c>
      <c r="O382" s="9">
        <f t="shared" si="23"/>
        <v>41453.208333333336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s="4" t="s">
        <v>813</v>
      </c>
      <c r="C383" s="3" t="s">
        <v>814</v>
      </c>
      <c r="D383">
        <v>5300</v>
      </c>
      <c r="E383">
        <v>9749</v>
      </c>
      <c r="F383" s="5">
        <f t="shared" si="20"/>
        <v>1.8394339622641509</v>
      </c>
      <c r="G383" t="s">
        <v>19</v>
      </c>
      <c r="H383">
        <v>155</v>
      </c>
      <c r="I383">
        <f t="shared" si="21"/>
        <v>62.9</v>
      </c>
      <c r="J383" t="s">
        <v>20</v>
      </c>
      <c r="K383" t="s">
        <v>21</v>
      </c>
      <c r="L383">
        <v>1433739600</v>
      </c>
      <c r="M383">
        <v>1437714000</v>
      </c>
      <c r="N383" s="9">
        <f t="shared" si="22"/>
        <v>42163</v>
      </c>
      <c r="O383" s="9">
        <f t="shared" si="23"/>
        <v>42209.208333333328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hidden="1" x14ac:dyDescent="0.25">
      <c r="A384">
        <v>382</v>
      </c>
      <c r="B384" s="4" t="s">
        <v>815</v>
      </c>
      <c r="C384" s="3" t="s">
        <v>816</v>
      </c>
      <c r="D384">
        <v>9100</v>
      </c>
      <c r="E384">
        <v>5803</v>
      </c>
      <c r="F384" s="5">
        <f t="shared" si="20"/>
        <v>0.63769230769230767</v>
      </c>
      <c r="G384" t="s">
        <v>13</v>
      </c>
      <c r="H384">
        <v>67</v>
      </c>
      <c r="I384">
        <f t="shared" si="21"/>
        <v>86.61</v>
      </c>
      <c r="J384" t="s">
        <v>20</v>
      </c>
      <c r="K384" t="s">
        <v>21</v>
      </c>
      <c r="L384">
        <v>1508130000</v>
      </c>
      <c r="M384">
        <v>1509771600</v>
      </c>
      <c r="N384" s="9">
        <f t="shared" si="22"/>
        <v>43024</v>
      </c>
      <c r="O384" s="9">
        <f t="shared" si="23"/>
        <v>43043.208333333328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s="4" t="s">
        <v>817</v>
      </c>
      <c r="C385" s="3" t="s">
        <v>818</v>
      </c>
      <c r="D385">
        <v>6300</v>
      </c>
      <c r="E385">
        <v>14199</v>
      </c>
      <c r="F385" s="5">
        <f t="shared" si="20"/>
        <v>2.2538095238095237</v>
      </c>
      <c r="G385" t="s">
        <v>19</v>
      </c>
      <c r="H385">
        <v>189</v>
      </c>
      <c r="I385">
        <f t="shared" si="21"/>
        <v>75.13</v>
      </c>
      <c r="J385" t="s">
        <v>20</v>
      </c>
      <c r="K385" t="s">
        <v>21</v>
      </c>
      <c r="L385">
        <v>1550037600</v>
      </c>
      <c r="M385">
        <v>1550556000</v>
      </c>
      <c r="N385" s="9">
        <f t="shared" si="22"/>
        <v>43509</v>
      </c>
      <c r="O385" s="9">
        <f t="shared" si="23"/>
        <v>43515.25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s="4" t="s">
        <v>819</v>
      </c>
      <c r="C386" s="3" t="s">
        <v>820</v>
      </c>
      <c r="D386">
        <v>114400</v>
      </c>
      <c r="E386">
        <v>196779</v>
      </c>
      <c r="F386" s="5">
        <f t="shared" si="20"/>
        <v>1.7200961538461539</v>
      </c>
      <c r="G386" t="s">
        <v>19</v>
      </c>
      <c r="H386">
        <v>4799</v>
      </c>
      <c r="I386">
        <f t="shared" si="21"/>
        <v>41</v>
      </c>
      <c r="J386" t="s">
        <v>20</v>
      </c>
      <c r="K386" t="s">
        <v>21</v>
      </c>
      <c r="L386">
        <v>1486706400</v>
      </c>
      <c r="M386">
        <v>1489039200</v>
      </c>
      <c r="N386" s="9">
        <f t="shared" si="22"/>
        <v>42776</v>
      </c>
      <c r="O386" s="9">
        <f t="shared" si="23"/>
        <v>42803.25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25">
      <c r="A387">
        <v>385</v>
      </c>
      <c r="B387" s="4" t="s">
        <v>821</v>
      </c>
      <c r="C387" s="3" t="s">
        <v>822</v>
      </c>
      <c r="D387">
        <v>38900</v>
      </c>
      <c r="E387">
        <v>56859</v>
      </c>
      <c r="F387" s="5">
        <f t="shared" ref="F387:F450" si="24">IFERROR(E387/D387,0)</f>
        <v>1.4616709511568124</v>
      </c>
      <c r="G387" t="s">
        <v>19</v>
      </c>
      <c r="H387">
        <v>1137</v>
      </c>
      <c r="I387">
        <f t="shared" ref="I387:I450" si="25">ROUND(IFERROR(E387/H387,0),2)</f>
        <v>50.01</v>
      </c>
      <c r="J387" t="s">
        <v>20</v>
      </c>
      <c r="K387" t="s">
        <v>21</v>
      </c>
      <c r="L387">
        <v>1553835600</v>
      </c>
      <c r="M387">
        <v>1556600400</v>
      </c>
      <c r="N387" s="9">
        <f t="shared" ref="N387:N450" si="26">DATE(YEAR((((L387/60)/60)/24)+DATE(1970,1,1)),MONTH((((L387/60)/60)/24)+DATE(1970,1,1)),DAY((((L387/60)/60)/24)+DATE(1970,1,1)))</f>
        <v>43553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hidden="1" x14ac:dyDescent="0.25">
      <c r="A388">
        <v>386</v>
      </c>
      <c r="B388" s="4" t="s">
        <v>823</v>
      </c>
      <c r="C388" s="3" t="s">
        <v>824</v>
      </c>
      <c r="D388">
        <v>135500</v>
      </c>
      <c r="E388">
        <v>103554</v>
      </c>
      <c r="F388" s="5">
        <f t="shared" si="24"/>
        <v>0.76423616236162362</v>
      </c>
      <c r="G388" t="s">
        <v>13</v>
      </c>
      <c r="H388">
        <v>1068</v>
      </c>
      <c r="I388">
        <f t="shared" si="25"/>
        <v>96.96</v>
      </c>
      <c r="J388" t="s">
        <v>20</v>
      </c>
      <c r="K388" t="s">
        <v>21</v>
      </c>
      <c r="L388">
        <v>1277528400</v>
      </c>
      <c r="M388">
        <v>1278565200</v>
      </c>
      <c r="N388" s="9">
        <f t="shared" si="26"/>
        <v>40355</v>
      </c>
      <c r="O388" s="9">
        <f t="shared" si="27"/>
        <v>40367.208333333336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hidden="1" x14ac:dyDescent="0.25">
      <c r="A389">
        <v>387</v>
      </c>
      <c r="B389" s="4" t="s">
        <v>825</v>
      </c>
      <c r="C389" s="3" t="s">
        <v>826</v>
      </c>
      <c r="D389">
        <v>109000</v>
      </c>
      <c r="E389">
        <v>42795</v>
      </c>
      <c r="F389" s="5">
        <f t="shared" si="24"/>
        <v>0.39261467889908258</v>
      </c>
      <c r="G389" t="s">
        <v>13</v>
      </c>
      <c r="H389">
        <v>424</v>
      </c>
      <c r="I389">
        <f t="shared" si="25"/>
        <v>100.93</v>
      </c>
      <c r="J389" t="s">
        <v>20</v>
      </c>
      <c r="K389" t="s">
        <v>21</v>
      </c>
      <c r="L389">
        <v>1339477200</v>
      </c>
      <c r="M389">
        <v>1339909200</v>
      </c>
      <c r="N389" s="9">
        <f t="shared" si="26"/>
        <v>41072</v>
      </c>
      <c r="O389" s="9">
        <f t="shared" si="27"/>
        <v>41077.208333333336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hidden="1" x14ac:dyDescent="0.25">
      <c r="A390">
        <v>388</v>
      </c>
      <c r="B390" s="4" t="s">
        <v>827</v>
      </c>
      <c r="C390" s="3" t="s">
        <v>828</v>
      </c>
      <c r="D390">
        <v>114800</v>
      </c>
      <c r="E390">
        <v>12938</v>
      </c>
      <c r="F390" s="5">
        <f t="shared" si="24"/>
        <v>0.11270034843205574</v>
      </c>
      <c r="G390" t="s">
        <v>73</v>
      </c>
      <c r="H390">
        <v>145</v>
      </c>
      <c r="I390">
        <f t="shared" si="25"/>
        <v>89.23</v>
      </c>
      <c r="J390" t="s">
        <v>97</v>
      </c>
      <c r="K390" t="s">
        <v>98</v>
      </c>
      <c r="L390">
        <v>1325656800</v>
      </c>
      <c r="M390">
        <v>1325829600</v>
      </c>
      <c r="N390" s="9">
        <f t="shared" si="26"/>
        <v>40912</v>
      </c>
      <c r="O390" s="9">
        <f t="shared" si="27"/>
        <v>40914.25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s="4" t="s">
        <v>829</v>
      </c>
      <c r="C391" s="3" t="s">
        <v>830</v>
      </c>
      <c r="D391">
        <v>83000</v>
      </c>
      <c r="E391">
        <v>101352</v>
      </c>
      <c r="F391" s="5">
        <f t="shared" si="24"/>
        <v>1.2211084337349398</v>
      </c>
      <c r="G391" t="s">
        <v>19</v>
      </c>
      <c r="H391">
        <v>1152</v>
      </c>
      <c r="I391">
        <f t="shared" si="25"/>
        <v>87.98</v>
      </c>
      <c r="J391" t="s">
        <v>20</v>
      </c>
      <c r="K391" t="s">
        <v>21</v>
      </c>
      <c r="L391">
        <v>1288242000</v>
      </c>
      <c r="M391">
        <v>1290578400</v>
      </c>
      <c r="N391" s="9">
        <f t="shared" si="26"/>
        <v>40479</v>
      </c>
      <c r="O391" s="9">
        <f t="shared" si="27"/>
        <v>40506.25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s="4" t="s">
        <v>831</v>
      </c>
      <c r="C392" s="3" t="s">
        <v>832</v>
      </c>
      <c r="D392">
        <v>2400</v>
      </c>
      <c r="E392">
        <v>4477</v>
      </c>
      <c r="F392" s="5">
        <f t="shared" si="24"/>
        <v>1.8654166666666667</v>
      </c>
      <c r="G392" t="s">
        <v>19</v>
      </c>
      <c r="H392">
        <v>50</v>
      </c>
      <c r="I392">
        <f t="shared" si="25"/>
        <v>89.54</v>
      </c>
      <c r="J392" t="s">
        <v>20</v>
      </c>
      <c r="K392" t="s">
        <v>21</v>
      </c>
      <c r="L392">
        <v>1379048400</v>
      </c>
      <c r="M392">
        <v>1380344400</v>
      </c>
      <c r="N392" s="9">
        <f t="shared" si="26"/>
        <v>41530</v>
      </c>
      <c r="O392" s="9">
        <f t="shared" si="27"/>
        <v>41545.208333333336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hidden="1" x14ac:dyDescent="0.25">
      <c r="A393">
        <v>391</v>
      </c>
      <c r="B393" s="4" t="s">
        <v>833</v>
      </c>
      <c r="C393" s="3" t="s">
        <v>834</v>
      </c>
      <c r="D393">
        <v>60400</v>
      </c>
      <c r="E393">
        <v>4393</v>
      </c>
      <c r="F393" s="5">
        <f t="shared" si="24"/>
        <v>7.27317880794702E-2</v>
      </c>
      <c r="G393" t="s">
        <v>13</v>
      </c>
      <c r="H393">
        <v>151</v>
      </c>
      <c r="I393">
        <f t="shared" si="25"/>
        <v>29.09</v>
      </c>
      <c r="J393" t="s">
        <v>20</v>
      </c>
      <c r="K393" t="s">
        <v>21</v>
      </c>
      <c r="L393">
        <v>1389679200</v>
      </c>
      <c r="M393">
        <v>1389852000</v>
      </c>
      <c r="N393" s="9">
        <f t="shared" si="26"/>
        <v>41653</v>
      </c>
      <c r="O393" s="9">
        <f t="shared" si="27"/>
        <v>41655.25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hidden="1" x14ac:dyDescent="0.25">
      <c r="A394">
        <v>392</v>
      </c>
      <c r="B394" s="4" t="s">
        <v>835</v>
      </c>
      <c r="C394" s="3" t="s">
        <v>836</v>
      </c>
      <c r="D394">
        <v>102900</v>
      </c>
      <c r="E394">
        <v>67546</v>
      </c>
      <c r="F394" s="5">
        <f t="shared" si="24"/>
        <v>0.65642371234207963</v>
      </c>
      <c r="G394" t="s">
        <v>13</v>
      </c>
      <c r="H394">
        <v>1608</v>
      </c>
      <c r="I394">
        <f t="shared" si="25"/>
        <v>42.01</v>
      </c>
      <c r="J394" t="s">
        <v>20</v>
      </c>
      <c r="K394" t="s">
        <v>21</v>
      </c>
      <c r="L394">
        <v>1294293600</v>
      </c>
      <c r="M394">
        <v>1294466400</v>
      </c>
      <c r="N394" s="9">
        <f t="shared" si="26"/>
        <v>40549</v>
      </c>
      <c r="O394" s="9">
        <f t="shared" si="27"/>
        <v>40551.25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s="4" t="s">
        <v>837</v>
      </c>
      <c r="C395" s="3" t="s">
        <v>838</v>
      </c>
      <c r="D395">
        <v>62800</v>
      </c>
      <c r="E395">
        <v>143788</v>
      </c>
      <c r="F395" s="5">
        <f t="shared" si="24"/>
        <v>2.2896178343949045</v>
      </c>
      <c r="G395" t="s">
        <v>19</v>
      </c>
      <c r="H395">
        <v>3059</v>
      </c>
      <c r="I395">
        <f t="shared" si="25"/>
        <v>47</v>
      </c>
      <c r="J395" t="s">
        <v>14</v>
      </c>
      <c r="K395" t="s">
        <v>15</v>
      </c>
      <c r="L395">
        <v>1500267600</v>
      </c>
      <c r="M395">
        <v>1500354000</v>
      </c>
      <c r="N395" s="9">
        <f t="shared" si="26"/>
        <v>42933</v>
      </c>
      <c r="O395" s="9">
        <f t="shared" si="27"/>
        <v>42934.208333333328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s="4" t="s">
        <v>839</v>
      </c>
      <c r="C396" s="3" t="s">
        <v>840</v>
      </c>
      <c r="D396">
        <v>800</v>
      </c>
      <c r="E396">
        <v>3755</v>
      </c>
      <c r="F396" s="5">
        <f t="shared" si="24"/>
        <v>4.6937499999999996</v>
      </c>
      <c r="G396" t="s">
        <v>19</v>
      </c>
      <c r="H396">
        <v>34</v>
      </c>
      <c r="I396">
        <f t="shared" si="25"/>
        <v>110.44</v>
      </c>
      <c r="J396" t="s">
        <v>20</v>
      </c>
      <c r="K396" t="s">
        <v>21</v>
      </c>
      <c r="L396">
        <v>1375074000</v>
      </c>
      <c r="M396">
        <v>1375938000</v>
      </c>
      <c r="N396" s="9">
        <f t="shared" si="26"/>
        <v>41484</v>
      </c>
      <c r="O396" s="9">
        <f t="shared" si="27"/>
        <v>41494.208333333336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s="4" t="s">
        <v>294</v>
      </c>
      <c r="C397" s="3" t="s">
        <v>841</v>
      </c>
      <c r="D397">
        <v>7100</v>
      </c>
      <c r="E397">
        <v>9238</v>
      </c>
      <c r="F397" s="5">
        <f t="shared" si="24"/>
        <v>1.3011267605633803</v>
      </c>
      <c r="G397" t="s">
        <v>19</v>
      </c>
      <c r="H397">
        <v>220</v>
      </c>
      <c r="I397">
        <f t="shared" si="25"/>
        <v>41.99</v>
      </c>
      <c r="J397" t="s">
        <v>20</v>
      </c>
      <c r="K397" t="s">
        <v>21</v>
      </c>
      <c r="L397">
        <v>1323324000</v>
      </c>
      <c r="M397">
        <v>1323410400</v>
      </c>
      <c r="N397" s="9">
        <f t="shared" si="26"/>
        <v>40885</v>
      </c>
      <c r="O397" s="9">
        <f t="shared" si="27"/>
        <v>40886.25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s="4" t="s">
        <v>842</v>
      </c>
      <c r="C398" s="3" t="s">
        <v>843</v>
      </c>
      <c r="D398">
        <v>46100</v>
      </c>
      <c r="E398">
        <v>77012</v>
      </c>
      <c r="F398" s="5">
        <f t="shared" si="24"/>
        <v>1.6705422993492407</v>
      </c>
      <c r="G398" t="s">
        <v>19</v>
      </c>
      <c r="H398">
        <v>1604</v>
      </c>
      <c r="I398">
        <f t="shared" si="25"/>
        <v>48.01</v>
      </c>
      <c r="J398" t="s">
        <v>25</v>
      </c>
      <c r="K398" t="s">
        <v>26</v>
      </c>
      <c r="L398">
        <v>1538715600</v>
      </c>
      <c r="M398">
        <v>1539406800</v>
      </c>
      <c r="N398" s="9">
        <f t="shared" si="26"/>
        <v>43378</v>
      </c>
      <c r="O398" s="9">
        <f t="shared" si="27"/>
        <v>43386.208333333328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s="4" t="s">
        <v>844</v>
      </c>
      <c r="C399" s="3" t="s">
        <v>845</v>
      </c>
      <c r="D399">
        <v>8100</v>
      </c>
      <c r="E399">
        <v>14083</v>
      </c>
      <c r="F399" s="5">
        <f t="shared" si="24"/>
        <v>1.738641975308642</v>
      </c>
      <c r="G399" t="s">
        <v>19</v>
      </c>
      <c r="H399">
        <v>454</v>
      </c>
      <c r="I399">
        <f t="shared" si="25"/>
        <v>31.02</v>
      </c>
      <c r="J399" t="s">
        <v>20</v>
      </c>
      <c r="K399" t="s">
        <v>21</v>
      </c>
      <c r="L399">
        <v>1369285200</v>
      </c>
      <c r="M399">
        <v>1369803600</v>
      </c>
      <c r="N399" s="9">
        <f t="shared" si="26"/>
        <v>41417</v>
      </c>
      <c r="O399" s="9">
        <f t="shared" si="27"/>
        <v>41423.208333333336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s="4" t="s">
        <v>846</v>
      </c>
      <c r="C400" s="3" t="s">
        <v>847</v>
      </c>
      <c r="D400">
        <v>1700</v>
      </c>
      <c r="E400">
        <v>12202</v>
      </c>
      <c r="F400" s="5">
        <f t="shared" si="24"/>
        <v>7.1776470588235295</v>
      </c>
      <c r="G400" t="s">
        <v>19</v>
      </c>
      <c r="H400">
        <v>123</v>
      </c>
      <c r="I400">
        <f t="shared" si="25"/>
        <v>99.2</v>
      </c>
      <c r="J400" t="s">
        <v>106</v>
      </c>
      <c r="K400" t="s">
        <v>107</v>
      </c>
      <c r="L400">
        <v>1525755600</v>
      </c>
      <c r="M400">
        <v>1525928400</v>
      </c>
      <c r="N400" s="9">
        <f t="shared" si="26"/>
        <v>43228</v>
      </c>
      <c r="O400" s="9">
        <f t="shared" si="27"/>
        <v>43230.208333333328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hidden="1" x14ac:dyDescent="0.25">
      <c r="A401">
        <v>399</v>
      </c>
      <c r="B401" s="4" t="s">
        <v>848</v>
      </c>
      <c r="C401" s="3" t="s">
        <v>849</v>
      </c>
      <c r="D401">
        <v>97300</v>
      </c>
      <c r="E401">
        <v>62127</v>
      </c>
      <c r="F401" s="5">
        <f t="shared" si="24"/>
        <v>0.63850976361767731</v>
      </c>
      <c r="G401" t="s">
        <v>13</v>
      </c>
      <c r="H401">
        <v>941</v>
      </c>
      <c r="I401">
        <f t="shared" si="25"/>
        <v>66.02</v>
      </c>
      <c r="J401" t="s">
        <v>20</v>
      </c>
      <c r="K401" t="s">
        <v>21</v>
      </c>
      <c r="L401">
        <v>1296626400</v>
      </c>
      <c r="M401">
        <v>1297231200</v>
      </c>
      <c r="N401" s="9">
        <f t="shared" si="26"/>
        <v>40576</v>
      </c>
      <c r="O401" s="9">
        <f t="shared" si="27"/>
        <v>40583.25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hidden="1" x14ac:dyDescent="0.25">
      <c r="A402">
        <v>400</v>
      </c>
      <c r="B402" s="4" t="s">
        <v>850</v>
      </c>
      <c r="C402" s="3" t="s">
        <v>851</v>
      </c>
      <c r="D402">
        <v>100</v>
      </c>
      <c r="E402">
        <v>2</v>
      </c>
      <c r="F402" s="5">
        <f t="shared" si="24"/>
        <v>0.02</v>
      </c>
      <c r="G402" t="s">
        <v>13</v>
      </c>
      <c r="H402">
        <v>1</v>
      </c>
      <c r="I402">
        <f t="shared" si="25"/>
        <v>2</v>
      </c>
      <c r="J402" t="s">
        <v>20</v>
      </c>
      <c r="K402" t="s">
        <v>21</v>
      </c>
      <c r="L402">
        <v>1376629200</v>
      </c>
      <c r="M402">
        <v>1378530000</v>
      </c>
      <c r="N402" s="9">
        <f t="shared" si="26"/>
        <v>41502</v>
      </c>
      <c r="O402" s="9">
        <f t="shared" si="27"/>
        <v>41524.208333333336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s="4" t="s">
        <v>852</v>
      </c>
      <c r="C403" s="3" t="s">
        <v>853</v>
      </c>
      <c r="D403">
        <v>900</v>
      </c>
      <c r="E403">
        <v>13772</v>
      </c>
      <c r="F403" s="5">
        <f t="shared" si="24"/>
        <v>15.302222222222222</v>
      </c>
      <c r="G403" t="s">
        <v>19</v>
      </c>
      <c r="H403">
        <v>299</v>
      </c>
      <c r="I403">
        <f t="shared" si="25"/>
        <v>46.06</v>
      </c>
      <c r="J403" t="s">
        <v>20</v>
      </c>
      <c r="K403" t="s">
        <v>21</v>
      </c>
      <c r="L403">
        <v>1572152400</v>
      </c>
      <c r="M403">
        <v>1572152400</v>
      </c>
      <c r="N403" s="9">
        <f t="shared" si="26"/>
        <v>43765</v>
      </c>
      <c r="O403" s="9">
        <f t="shared" si="27"/>
        <v>43765.208333333328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hidden="1" x14ac:dyDescent="0.25">
      <c r="A404">
        <v>402</v>
      </c>
      <c r="B404" s="4" t="s">
        <v>854</v>
      </c>
      <c r="C404" s="3" t="s">
        <v>855</v>
      </c>
      <c r="D404">
        <v>7300</v>
      </c>
      <c r="E404">
        <v>2946</v>
      </c>
      <c r="F404" s="5">
        <f t="shared" si="24"/>
        <v>0.40356164383561643</v>
      </c>
      <c r="G404" t="s">
        <v>13</v>
      </c>
      <c r="H404">
        <v>40</v>
      </c>
      <c r="I404">
        <f t="shared" si="25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9">
        <f t="shared" si="26"/>
        <v>40914</v>
      </c>
      <c r="O404" s="9">
        <f t="shared" si="27"/>
        <v>40961.25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hidden="1" x14ac:dyDescent="0.25">
      <c r="A405">
        <v>403</v>
      </c>
      <c r="B405" s="4" t="s">
        <v>856</v>
      </c>
      <c r="C405" s="3" t="s">
        <v>857</v>
      </c>
      <c r="D405">
        <v>195800</v>
      </c>
      <c r="E405">
        <v>168820</v>
      </c>
      <c r="F405" s="5">
        <f t="shared" si="24"/>
        <v>0.86220633299284988</v>
      </c>
      <c r="G405" t="s">
        <v>13</v>
      </c>
      <c r="H405">
        <v>3015</v>
      </c>
      <c r="I405">
        <f t="shared" si="25"/>
        <v>55.99</v>
      </c>
      <c r="J405" t="s">
        <v>14</v>
      </c>
      <c r="K405" t="s">
        <v>15</v>
      </c>
      <c r="L405">
        <v>1273640400</v>
      </c>
      <c r="M405">
        <v>1276750800</v>
      </c>
      <c r="N405" s="9">
        <f t="shared" si="26"/>
        <v>40310</v>
      </c>
      <c r="O405" s="9">
        <f t="shared" si="27"/>
        <v>40346.208333333336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s="4" t="s">
        <v>858</v>
      </c>
      <c r="C406" s="3" t="s">
        <v>859</v>
      </c>
      <c r="D406">
        <v>48900</v>
      </c>
      <c r="E406">
        <v>154321</v>
      </c>
      <c r="F406" s="5">
        <f t="shared" si="24"/>
        <v>3.1558486707566464</v>
      </c>
      <c r="G406" t="s">
        <v>19</v>
      </c>
      <c r="H406">
        <v>2237</v>
      </c>
      <c r="I406">
        <f t="shared" si="25"/>
        <v>68.989999999999995</v>
      </c>
      <c r="J406" t="s">
        <v>20</v>
      </c>
      <c r="K406" t="s">
        <v>21</v>
      </c>
      <c r="L406">
        <v>1510639200</v>
      </c>
      <c r="M406">
        <v>1510898400</v>
      </c>
      <c r="N406" s="9">
        <f t="shared" si="26"/>
        <v>43053</v>
      </c>
      <c r="O406" s="9">
        <f t="shared" si="27"/>
        <v>43056.25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hidden="1" x14ac:dyDescent="0.25">
      <c r="A407">
        <v>405</v>
      </c>
      <c r="B407" s="4" t="s">
        <v>860</v>
      </c>
      <c r="C407" s="3" t="s">
        <v>861</v>
      </c>
      <c r="D407">
        <v>29600</v>
      </c>
      <c r="E407">
        <v>26527</v>
      </c>
      <c r="F407" s="5">
        <f t="shared" si="24"/>
        <v>0.89618243243243245</v>
      </c>
      <c r="G407" t="s">
        <v>13</v>
      </c>
      <c r="H407">
        <v>435</v>
      </c>
      <c r="I407">
        <f t="shared" si="25"/>
        <v>60.98</v>
      </c>
      <c r="J407" t="s">
        <v>20</v>
      </c>
      <c r="K407" t="s">
        <v>21</v>
      </c>
      <c r="L407">
        <v>1528088400</v>
      </c>
      <c r="M407">
        <v>1532408400</v>
      </c>
      <c r="N407" s="9">
        <f t="shared" si="26"/>
        <v>43255</v>
      </c>
      <c r="O407" s="9">
        <f t="shared" si="27"/>
        <v>43305.208333333328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s="4" t="s">
        <v>862</v>
      </c>
      <c r="C408" s="3" t="s">
        <v>863</v>
      </c>
      <c r="D408">
        <v>39300</v>
      </c>
      <c r="E408">
        <v>71583</v>
      </c>
      <c r="F408" s="5">
        <f t="shared" si="24"/>
        <v>1.8214503816793892</v>
      </c>
      <c r="G408" t="s">
        <v>19</v>
      </c>
      <c r="H408">
        <v>645</v>
      </c>
      <c r="I408">
        <f t="shared" si="25"/>
        <v>110.98</v>
      </c>
      <c r="J408" t="s">
        <v>20</v>
      </c>
      <c r="K408" t="s">
        <v>21</v>
      </c>
      <c r="L408">
        <v>1359525600</v>
      </c>
      <c r="M408">
        <v>1360562400</v>
      </c>
      <c r="N408" s="9">
        <f t="shared" si="26"/>
        <v>41304</v>
      </c>
      <c r="O408" s="9">
        <f t="shared" si="27"/>
        <v>41316.25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s="4" t="s">
        <v>864</v>
      </c>
      <c r="C409" s="3" t="s">
        <v>865</v>
      </c>
      <c r="D409">
        <v>3400</v>
      </c>
      <c r="E409">
        <v>12100</v>
      </c>
      <c r="F409" s="5">
        <f t="shared" si="24"/>
        <v>3.5588235294117645</v>
      </c>
      <c r="G409" t="s">
        <v>19</v>
      </c>
      <c r="H409">
        <v>484</v>
      </c>
      <c r="I409">
        <f t="shared" si="25"/>
        <v>25</v>
      </c>
      <c r="J409" t="s">
        <v>35</v>
      </c>
      <c r="K409" t="s">
        <v>36</v>
      </c>
      <c r="L409">
        <v>1570942800</v>
      </c>
      <c r="M409">
        <v>1571547600</v>
      </c>
      <c r="N409" s="9">
        <f t="shared" si="26"/>
        <v>43751</v>
      </c>
      <c r="O409" s="9">
        <f t="shared" si="27"/>
        <v>43758.208333333328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s="4" t="s">
        <v>866</v>
      </c>
      <c r="C410" s="3" t="s">
        <v>867</v>
      </c>
      <c r="D410">
        <v>9200</v>
      </c>
      <c r="E410">
        <v>12129</v>
      </c>
      <c r="F410" s="5">
        <f t="shared" si="24"/>
        <v>1.3183695652173912</v>
      </c>
      <c r="G410" t="s">
        <v>19</v>
      </c>
      <c r="H410">
        <v>154</v>
      </c>
      <c r="I410">
        <f t="shared" si="25"/>
        <v>78.760000000000005</v>
      </c>
      <c r="J410" t="s">
        <v>14</v>
      </c>
      <c r="K410" t="s">
        <v>15</v>
      </c>
      <c r="L410">
        <v>1466398800</v>
      </c>
      <c r="M410">
        <v>1468126800</v>
      </c>
      <c r="N410" s="9">
        <f t="shared" si="26"/>
        <v>42541</v>
      </c>
      <c r="O410" s="9">
        <f t="shared" si="27"/>
        <v>42561.208333333328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hidden="1" x14ac:dyDescent="0.25">
      <c r="A411">
        <v>409</v>
      </c>
      <c r="B411" s="4" t="s">
        <v>242</v>
      </c>
      <c r="C411" s="3" t="s">
        <v>868</v>
      </c>
      <c r="D411">
        <v>135600</v>
      </c>
      <c r="E411">
        <v>62804</v>
      </c>
      <c r="F411" s="5">
        <f t="shared" si="24"/>
        <v>0.46315634218289087</v>
      </c>
      <c r="G411" t="s">
        <v>13</v>
      </c>
      <c r="H411">
        <v>714</v>
      </c>
      <c r="I411">
        <f t="shared" si="25"/>
        <v>87.96</v>
      </c>
      <c r="J411" t="s">
        <v>20</v>
      </c>
      <c r="K411" t="s">
        <v>21</v>
      </c>
      <c r="L411">
        <v>1492491600</v>
      </c>
      <c r="M411">
        <v>1492837200</v>
      </c>
      <c r="N411" s="9">
        <f t="shared" si="26"/>
        <v>42843</v>
      </c>
      <c r="O411" s="9">
        <f t="shared" si="27"/>
        <v>42847.208333333328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hidden="1" x14ac:dyDescent="0.25">
      <c r="A412">
        <v>410</v>
      </c>
      <c r="B412" s="4" t="s">
        <v>869</v>
      </c>
      <c r="C412" s="3" t="s">
        <v>870</v>
      </c>
      <c r="D412">
        <v>153700</v>
      </c>
      <c r="E412">
        <v>55536</v>
      </c>
      <c r="F412" s="5">
        <f t="shared" si="24"/>
        <v>0.36132726089785294</v>
      </c>
      <c r="G412" t="s">
        <v>46</v>
      </c>
      <c r="H412">
        <v>1111</v>
      </c>
      <c r="I412">
        <f t="shared" si="25"/>
        <v>49.99</v>
      </c>
      <c r="J412" t="s">
        <v>20</v>
      </c>
      <c r="K412" t="s">
        <v>21</v>
      </c>
      <c r="L412">
        <v>1430197200</v>
      </c>
      <c r="M412">
        <v>1430197200</v>
      </c>
      <c r="N412" s="9">
        <f t="shared" si="26"/>
        <v>42122</v>
      </c>
      <c r="O412" s="9">
        <f t="shared" si="27"/>
        <v>42122.208333333328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s="4" t="s">
        <v>871</v>
      </c>
      <c r="C413" s="3" t="s">
        <v>872</v>
      </c>
      <c r="D413">
        <v>7800</v>
      </c>
      <c r="E413">
        <v>8161</v>
      </c>
      <c r="F413" s="5">
        <f t="shared" si="24"/>
        <v>1.0462820512820512</v>
      </c>
      <c r="G413" t="s">
        <v>19</v>
      </c>
      <c r="H413">
        <v>82</v>
      </c>
      <c r="I413">
        <f t="shared" si="25"/>
        <v>99.52</v>
      </c>
      <c r="J413" t="s">
        <v>20</v>
      </c>
      <c r="K413" t="s">
        <v>21</v>
      </c>
      <c r="L413">
        <v>1496034000</v>
      </c>
      <c r="M413">
        <v>1496206800</v>
      </c>
      <c r="N413" s="9">
        <f t="shared" si="26"/>
        <v>42884</v>
      </c>
      <c r="O413" s="9">
        <f t="shared" si="27"/>
        <v>42886.208333333328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s="4" t="s">
        <v>873</v>
      </c>
      <c r="C414" s="3" t="s">
        <v>874</v>
      </c>
      <c r="D414">
        <v>2100</v>
      </c>
      <c r="E414">
        <v>14046</v>
      </c>
      <c r="F414" s="5">
        <f t="shared" si="24"/>
        <v>6.6885714285714286</v>
      </c>
      <c r="G414" t="s">
        <v>19</v>
      </c>
      <c r="H414">
        <v>134</v>
      </c>
      <c r="I414">
        <f t="shared" si="25"/>
        <v>104.82</v>
      </c>
      <c r="J414" t="s">
        <v>20</v>
      </c>
      <c r="K414" t="s">
        <v>21</v>
      </c>
      <c r="L414">
        <v>1388728800</v>
      </c>
      <c r="M414">
        <v>1389592800</v>
      </c>
      <c r="N414" s="9">
        <f t="shared" si="26"/>
        <v>41642</v>
      </c>
      <c r="O414" s="9">
        <f t="shared" si="27"/>
        <v>41652.25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hidden="1" x14ac:dyDescent="0.25">
      <c r="A415">
        <v>413</v>
      </c>
      <c r="B415" s="4" t="s">
        <v>875</v>
      </c>
      <c r="C415" s="3" t="s">
        <v>876</v>
      </c>
      <c r="D415">
        <v>189500</v>
      </c>
      <c r="E415">
        <v>117628</v>
      </c>
      <c r="F415" s="5">
        <f t="shared" si="24"/>
        <v>0.62072823218997364</v>
      </c>
      <c r="G415" t="s">
        <v>46</v>
      </c>
      <c r="H415">
        <v>1089</v>
      </c>
      <c r="I415">
        <f t="shared" si="25"/>
        <v>108.01</v>
      </c>
      <c r="J415" t="s">
        <v>20</v>
      </c>
      <c r="K415" t="s">
        <v>21</v>
      </c>
      <c r="L415">
        <v>1543298400</v>
      </c>
      <c r="M415">
        <v>1545631200</v>
      </c>
      <c r="N415" s="9">
        <f t="shared" si="26"/>
        <v>43431</v>
      </c>
      <c r="O415" s="9">
        <f t="shared" si="27"/>
        <v>43458.25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hidden="1" x14ac:dyDescent="0.25">
      <c r="A416">
        <v>414</v>
      </c>
      <c r="B416" s="4" t="s">
        <v>877</v>
      </c>
      <c r="C416" s="3" t="s">
        <v>878</v>
      </c>
      <c r="D416">
        <v>188200</v>
      </c>
      <c r="E416">
        <v>159405</v>
      </c>
      <c r="F416" s="5">
        <f t="shared" si="24"/>
        <v>0.84699787460148779</v>
      </c>
      <c r="G416" t="s">
        <v>13</v>
      </c>
      <c r="H416">
        <v>5497</v>
      </c>
      <c r="I416">
        <f t="shared" si="25"/>
        <v>29</v>
      </c>
      <c r="J416" t="s">
        <v>20</v>
      </c>
      <c r="K416" t="s">
        <v>21</v>
      </c>
      <c r="L416">
        <v>1271739600</v>
      </c>
      <c r="M416">
        <v>1272430800</v>
      </c>
      <c r="N416" s="9">
        <f t="shared" si="26"/>
        <v>40288</v>
      </c>
      <c r="O416" s="9">
        <f t="shared" si="27"/>
        <v>40296.208333333336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hidden="1" x14ac:dyDescent="0.25">
      <c r="A417">
        <v>415</v>
      </c>
      <c r="B417" s="4" t="s">
        <v>879</v>
      </c>
      <c r="C417" s="3" t="s">
        <v>880</v>
      </c>
      <c r="D417">
        <v>113500</v>
      </c>
      <c r="E417">
        <v>12552</v>
      </c>
      <c r="F417" s="5">
        <f t="shared" si="24"/>
        <v>0.11059030837004405</v>
      </c>
      <c r="G417" t="s">
        <v>13</v>
      </c>
      <c r="H417">
        <v>418</v>
      </c>
      <c r="I417">
        <f t="shared" si="25"/>
        <v>30.03</v>
      </c>
      <c r="J417" t="s">
        <v>20</v>
      </c>
      <c r="K417" t="s">
        <v>21</v>
      </c>
      <c r="L417">
        <v>1326434400</v>
      </c>
      <c r="M417">
        <v>1327903200</v>
      </c>
      <c r="N417" s="9">
        <f t="shared" si="26"/>
        <v>40921</v>
      </c>
      <c r="O417" s="9">
        <f t="shared" si="27"/>
        <v>40938.25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hidden="1" x14ac:dyDescent="0.25">
      <c r="A418">
        <v>416</v>
      </c>
      <c r="B418" s="4" t="s">
        <v>881</v>
      </c>
      <c r="C418" s="3" t="s">
        <v>882</v>
      </c>
      <c r="D418">
        <v>134600</v>
      </c>
      <c r="E418">
        <v>59007</v>
      </c>
      <c r="F418" s="5">
        <f t="shared" si="24"/>
        <v>0.43838781575037145</v>
      </c>
      <c r="G418" t="s">
        <v>13</v>
      </c>
      <c r="H418">
        <v>1439</v>
      </c>
      <c r="I418">
        <f t="shared" si="25"/>
        <v>41.01</v>
      </c>
      <c r="J418" t="s">
        <v>20</v>
      </c>
      <c r="K418" t="s">
        <v>21</v>
      </c>
      <c r="L418">
        <v>1295244000</v>
      </c>
      <c r="M418">
        <v>1296021600</v>
      </c>
      <c r="N418" s="9">
        <f t="shared" si="26"/>
        <v>40560</v>
      </c>
      <c r="O418" s="9">
        <f t="shared" si="27"/>
        <v>40569.25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hidden="1" x14ac:dyDescent="0.25">
      <c r="A419">
        <v>417</v>
      </c>
      <c r="B419" s="4" t="s">
        <v>883</v>
      </c>
      <c r="C419" s="3" t="s">
        <v>884</v>
      </c>
      <c r="D419">
        <v>1700</v>
      </c>
      <c r="E419">
        <v>943</v>
      </c>
      <c r="F419" s="5">
        <f t="shared" si="24"/>
        <v>0.55470588235294116</v>
      </c>
      <c r="G419" t="s">
        <v>13</v>
      </c>
      <c r="H419">
        <v>15</v>
      </c>
      <c r="I419">
        <f t="shared" si="25"/>
        <v>62.87</v>
      </c>
      <c r="J419" t="s">
        <v>20</v>
      </c>
      <c r="K419" t="s">
        <v>21</v>
      </c>
      <c r="L419">
        <v>1541221200</v>
      </c>
      <c r="M419">
        <v>1543298400</v>
      </c>
      <c r="N419" s="9">
        <f t="shared" si="26"/>
        <v>43407</v>
      </c>
      <c r="O419" s="9">
        <f t="shared" si="27"/>
        <v>43431.25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hidden="1" x14ac:dyDescent="0.25">
      <c r="A420">
        <v>418</v>
      </c>
      <c r="B420" s="4" t="s">
        <v>104</v>
      </c>
      <c r="C420" s="3" t="s">
        <v>885</v>
      </c>
      <c r="D420">
        <v>163700</v>
      </c>
      <c r="E420">
        <v>93963</v>
      </c>
      <c r="F420" s="5">
        <f t="shared" si="24"/>
        <v>0.57399511301160655</v>
      </c>
      <c r="G420" t="s">
        <v>13</v>
      </c>
      <c r="H420">
        <v>1999</v>
      </c>
      <c r="I420">
        <f t="shared" si="25"/>
        <v>47.01</v>
      </c>
      <c r="J420" t="s">
        <v>14</v>
      </c>
      <c r="K420" t="s">
        <v>15</v>
      </c>
      <c r="L420">
        <v>1336280400</v>
      </c>
      <c r="M420">
        <v>1336366800</v>
      </c>
      <c r="N420" s="9">
        <f t="shared" si="26"/>
        <v>41035</v>
      </c>
      <c r="O420" s="9">
        <f t="shared" si="27"/>
        <v>41036.208333333336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s="4" t="s">
        <v>886</v>
      </c>
      <c r="C421" s="3" t="s">
        <v>887</v>
      </c>
      <c r="D421">
        <v>113800</v>
      </c>
      <c r="E421">
        <v>140469</v>
      </c>
      <c r="F421" s="5">
        <f t="shared" si="24"/>
        <v>1.2343497363796134</v>
      </c>
      <c r="G421" t="s">
        <v>19</v>
      </c>
      <c r="H421">
        <v>5203</v>
      </c>
      <c r="I421">
        <f t="shared" si="25"/>
        <v>27</v>
      </c>
      <c r="J421" t="s">
        <v>20</v>
      </c>
      <c r="K421" t="s">
        <v>21</v>
      </c>
      <c r="L421">
        <v>1324533600</v>
      </c>
      <c r="M421">
        <v>1325052000</v>
      </c>
      <c r="N421" s="9">
        <f t="shared" si="26"/>
        <v>40899</v>
      </c>
      <c r="O421" s="9">
        <f t="shared" si="27"/>
        <v>40905.25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s="4" t="s">
        <v>888</v>
      </c>
      <c r="C422" s="3" t="s">
        <v>889</v>
      </c>
      <c r="D422">
        <v>5000</v>
      </c>
      <c r="E422">
        <v>6423</v>
      </c>
      <c r="F422" s="5">
        <f t="shared" si="24"/>
        <v>1.2846</v>
      </c>
      <c r="G422" t="s">
        <v>19</v>
      </c>
      <c r="H422">
        <v>94</v>
      </c>
      <c r="I422">
        <f t="shared" si="25"/>
        <v>68.33</v>
      </c>
      <c r="J422" t="s">
        <v>20</v>
      </c>
      <c r="K422" t="s">
        <v>21</v>
      </c>
      <c r="L422">
        <v>1498366800</v>
      </c>
      <c r="M422">
        <v>1499576400</v>
      </c>
      <c r="N422" s="9">
        <f t="shared" si="26"/>
        <v>42911</v>
      </c>
      <c r="O422" s="9">
        <f t="shared" si="27"/>
        <v>42925.208333333328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hidden="1" x14ac:dyDescent="0.25">
      <c r="A423">
        <v>421</v>
      </c>
      <c r="B423" s="4" t="s">
        <v>890</v>
      </c>
      <c r="C423" s="3" t="s">
        <v>891</v>
      </c>
      <c r="D423">
        <v>9400</v>
      </c>
      <c r="E423">
        <v>6015</v>
      </c>
      <c r="F423" s="5">
        <f t="shared" si="24"/>
        <v>0.63989361702127656</v>
      </c>
      <c r="G423" t="s">
        <v>13</v>
      </c>
      <c r="H423">
        <v>118</v>
      </c>
      <c r="I423">
        <f t="shared" si="25"/>
        <v>50.97</v>
      </c>
      <c r="J423" t="s">
        <v>20</v>
      </c>
      <c r="K423" t="s">
        <v>21</v>
      </c>
      <c r="L423">
        <v>1498712400</v>
      </c>
      <c r="M423">
        <v>1501304400</v>
      </c>
      <c r="N423" s="9">
        <f t="shared" si="26"/>
        <v>42915</v>
      </c>
      <c r="O423" s="9">
        <f t="shared" si="27"/>
        <v>42945.208333333328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x14ac:dyDescent="0.25">
      <c r="A424">
        <v>422</v>
      </c>
      <c r="B424" s="4" t="s">
        <v>892</v>
      </c>
      <c r="C424" s="3" t="s">
        <v>893</v>
      </c>
      <c r="D424">
        <v>8700</v>
      </c>
      <c r="E424">
        <v>11075</v>
      </c>
      <c r="F424" s="5">
        <f t="shared" si="24"/>
        <v>1.2729885057471264</v>
      </c>
      <c r="G424" t="s">
        <v>19</v>
      </c>
      <c r="H424">
        <v>205</v>
      </c>
      <c r="I424">
        <f t="shared" si="25"/>
        <v>54.02</v>
      </c>
      <c r="J424" t="s">
        <v>20</v>
      </c>
      <c r="K424" t="s">
        <v>21</v>
      </c>
      <c r="L424">
        <v>1271480400</v>
      </c>
      <c r="M424">
        <v>1273208400</v>
      </c>
      <c r="N424" s="9">
        <f t="shared" si="26"/>
        <v>40285</v>
      </c>
      <c r="O424" s="9">
        <f t="shared" si="27"/>
        <v>40305.208333333336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hidden="1" x14ac:dyDescent="0.25">
      <c r="A425">
        <v>423</v>
      </c>
      <c r="B425" s="4" t="s">
        <v>894</v>
      </c>
      <c r="C425" s="3" t="s">
        <v>895</v>
      </c>
      <c r="D425">
        <v>147800</v>
      </c>
      <c r="E425">
        <v>15723</v>
      </c>
      <c r="F425" s="5">
        <f t="shared" si="24"/>
        <v>0.10638024357239513</v>
      </c>
      <c r="G425" t="s">
        <v>13</v>
      </c>
      <c r="H425">
        <v>162</v>
      </c>
      <c r="I425">
        <f t="shared" si="25"/>
        <v>97.06</v>
      </c>
      <c r="J425" t="s">
        <v>20</v>
      </c>
      <c r="K425" t="s">
        <v>21</v>
      </c>
      <c r="L425">
        <v>1316667600</v>
      </c>
      <c r="M425">
        <v>1316840400</v>
      </c>
      <c r="N425" s="9">
        <f t="shared" si="26"/>
        <v>40808</v>
      </c>
      <c r="O425" s="9">
        <f t="shared" si="27"/>
        <v>40810.208333333336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hidden="1" x14ac:dyDescent="0.25">
      <c r="A426">
        <v>424</v>
      </c>
      <c r="B426" s="4" t="s">
        <v>896</v>
      </c>
      <c r="C426" s="3" t="s">
        <v>897</v>
      </c>
      <c r="D426">
        <v>5100</v>
      </c>
      <c r="E426">
        <v>2064</v>
      </c>
      <c r="F426" s="5">
        <f t="shared" si="24"/>
        <v>0.40470588235294119</v>
      </c>
      <c r="G426" t="s">
        <v>13</v>
      </c>
      <c r="H426">
        <v>83</v>
      </c>
      <c r="I426">
        <f t="shared" si="25"/>
        <v>24.87</v>
      </c>
      <c r="J426" t="s">
        <v>20</v>
      </c>
      <c r="K426" t="s">
        <v>21</v>
      </c>
      <c r="L426">
        <v>1524027600</v>
      </c>
      <c r="M426">
        <v>1524546000</v>
      </c>
      <c r="N426" s="9">
        <f t="shared" si="26"/>
        <v>43208</v>
      </c>
      <c r="O426" s="9">
        <f t="shared" si="27"/>
        <v>43214.208333333328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s="4" t="s">
        <v>898</v>
      </c>
      <c r="C427" s="3" t="s">
        <v>899</v>
      </c>
      <c r="D427">
        <v>2700</v>
      </c>
      <c r="E427">
        <v>7767</v>
      </c>
      <c r="F427" s="5">
        <f t="shared" si="24"/>
        <v>2.8766666666666665</v>
      </c>
      <c r="G427" t="s">
        <v>19</v>
      </c>
      <c r="H427">
        <v>92</v>
      </c>
      <c r="I427">
        <f t="shared" si="25"/>
        <v>84.42</v>
      </c>
      <c r="J427" t="s">
        <v>20</v>
      </c>
      <c r="K427" t="s">
        <v>21</v>
      </c>
      <c r="L427">
        <v>1438059600</v>
      </c>
      <c r="M427">
        <v>1438578000</v>
      </c>
      <c r="N427" s="9">
        <f t="shared" si="26"/>
        <v>42213</v>
      </c>
      <c r="O427" s="9">
        <f t="shared" si="27"/>
        <v>42219.208333333328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s="4" t="s">
        <v>900</v>
      </c>
      <c r="C428" s="3" t="s">
        <v>901</v>
      </c>
      <c r="D428">
        <v>1800</v>
      </c>
      <c r="E428">
        <v>10313</v>
      </c>
      <c r="F428" s="5">
        <f t="shared" si="24"/>
        <v>5.7294444444444448</v>
      </c>
      <c r="G428" t="s">
        <v>19</v>
      </c>
      <c r="H428">
        <v>219</v>
      </c>
      <c r="I428">
        <f t="shared" si="25"/>
        <v>47.09</v>
      </c>
      <c r="J428" t="s">
        <v>20</v>
      </c>
      <c r="K428" t="s">
        <v>21</v>
      </c>
      <c r="L428">
        <v>1361944800</v>
      </c>
      <c r="M428">
        <v>1362549600</v>
      </c>
      <c r="N428" s="9">
        <f t="shared" si="26"/>
        <v>41332</v>
      </c>
      <c r="O428" s="9">
        <f t="shared" si="27"/>
        <v>41339.25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s="4" t="s">
        <v>902</v>
      </c>
      <c r="C429" s="3" t="s">
        <v>903</v>
      </c>
      <c r="D429">
        <v>174500</v>
      </c>
      <c r="E429">
        <v>197018</v>
      </c>
      <c r="F429" s="5">
        <f t="shared" si="24"/>
        <v>1.1290429799426933</v>
      </c>
      <c r="G429" t="s">
        <v>19</v>
      </c>
      <c r="H429">
        <v>2526</v>
      </c>
      <c r="I429">
        <f t="shared" si="25"/>
        <v>78</v>
      </c>
      <c r="J429" t="s">
        <v>20</v>
      </c>
      <c r="K429" t="s">
        <v>21</v>
      </c>
      <c r="L429">
        <v>1410584400</v>
      </c>
      <c r="M429">
        <v>1413349200</v>
      </c>
      <c r="N429" s="9">
        <f t="shared" si="26"/>
        <v>41895</v>
      </c>
      <c r="O429" s="9">
        <f t="shared" si="27"/>
        <v>41927.208333333336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hidden="1" x14ac:dyDescent="0.25">
      <c r="A430">
        <v>428</v>
      </c>
      <c r="B430" s="4" t="s">
        <v>904</v>
      </c>
      <c r="C430" s="3" t="s">
        <v>905</v>
      </c>
      <c r="D430">
        <v>101400</v>
      </c>
      <c r="E430">
        <v>47037</v>
      </c>
      <c r="F430" s="5">
        <f t="shared" si="24"/>
        <v>0.46387573964497042</v>
      </c>
      <c r="G430" t="s">
        <v>13</v>
      </c>
      <c r="H430">
        <v>747</v>
      </c>
      <c r="I430">
        <f t="shared" si="25"/>
        <v>62.97</v>
      </c>
      <c r="J430" t="s">
        <v>20</v>
      </c>
      <c r="K430" t="s">
        <v>21</v>
      </c>
      <c r="L430">
        <v>1297404000</v>
      </c>
      <c r="M430">
        <v>1298008800</v>
      </c>
      <c r="N430" s="9">
        <f t="shared" si="26"/>
        <v>40585</v>
      </c>
      <c r="O430" s="9">
        <f t="shared" si="27"/>
        <v>40592.25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hidden="1" x14ac:dyDescent="0.25">
      <c r="A431">
        <v>429</v>
      </c>
      <c r="B431" s="4" t="s">
        <v>906</v>
      </c>
      <c r="C431" s="3" t="s">
        <v>907</v>
      </c>
      <c r="D431">
        <v>191000</v>
      </c>
      <c r="E431">
        <v>173191</v>
      </c>
      <c r="F431" s="5">
        <f t="shared" si="24"/>
        <v>0.90675916230366493</v>
      </c>
      <c r="G431" t="s">
        <v>73</v>
      </c>
      <c r="H431">
        <v>2138</v>
      </c>
      <c r="I431">
        <f t="shared" si="25"/>
        <v>81.010000000000005</v>
      </c>
      <c r="J431" t="s">
        <v>20</v>
      </c>
      <c r="K431" t="s">
        <v>21</v>
      </c>
      <c r="L431">
        <v>1392012000</v>
      </c>
      <c r="M431">
        <v>1394427600</v>
      </c>
      <c r="N431" s="9">
        <f t="shared" si="26"/>
        <v>41680</v>
      </c>
      <c r="O431" s="9">
        <f t="shared" si="27"/>
        <v>41708.208333333336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hidden="1" x14ac:dyDescent="0.25">
      <c r="A432">
        <v>430</v>
      </c>
      <c r="B432" s="4" t="s">
        <v>908</v>
      </c>
      <c r="C432" s="3" t="s">
        <v>909</v>
      </c>
      <c r="D432">
        <v>8100</v>
      </c>
      <c r="E432">
        <v>5487</v>
      </c>
      <c r="F432" s="5">
        <f t="shared" si="24"/>
        <v>0.67740740740740746</v>
      </c>
      <c r="G432" t="s">
        <v>13</v>
      </c>
      <c r="H432">
        <v>84</v>
      </c>
      <c r="I432">
        <f t="shared" si="25"/>
        <v>65.319999999999993</v>
      </c>
      <c r="J432" t="s">
        <v>20</v>
      </c>
      <c r="K432" t="s">
        <v>21</v>
      </c>
      <c r="L432">
        <v>1569733200</v>
      </c>
      <c r="M432">
        <v>1572670800</v>
      </c>
      <c r="N432" s="9">
        <f t="shared" si="26"/>
        <v>43737</v>
      </c>
      <c r="O432" s="9">
        <f t="shared" si="27"/>
        <v>43771.208333333328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s="4" t="s">
        <v>910</v>
      </c>
      <c r="C433" s="3" t="s">
        <v>911</v>
      </c>
      <c r="D433">
        <v>5100</v>
      </c>
      <c r="E433">
        <v>9817</v>
      </c>
      <c r="F433" s="5">
        <f t="shared" si="24"/>
        <v>1.9249019607843136</v>
      </c>
      <c r="G433" t="s">
        <v>19</v>
      </c>
      <c r="H433">
        <v>94</v>
      </c>
      <c r="I433">
        <f t="shared" si="25"/>
        <v>104.44</v>
      </c>
      <c r="J433" t="s">
        <v>20</v>
      </c>
      <c r="K433" t="s">
        <v>21</v>
      </c>
      <c r="L433">
        <v>1529643600</v>
      </c>
      <c r="M433">
        <v>1531112400</v>
      </c>
      <c r="N433" s="9">
        <f t="shared" si="26"/>
        <v>43273</v>
      </c>
      <c r="O433" s="9">
        <f t="shared" si="27"/>
        <v>43290.208333333328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hidden="1" x14ac:dyDescent="0.25">
      <c r="A434">
        <v>432</v>
      </c>
      <c r="B434" s="4" t="s">
        <v>912</v>
      </c>
      <c r="C434" s="3" t="s">
        <v>913</v>
      </c>
      <c r="D434">
        <v>7700</v>
      </c>
      <c r="E434">
        <v>6369</v>
      </c>
      <c r="F434" s="5">
        <f t="shared" si="24"/>
        <v>0.82714285714285718</v>
      </c>
      <c r="G434" t="s">
        <v>13</v>
      </c>
      <c r="H434">
        <v>91</v>
      </c>
      <c r="I434">
        <f t="shared" si="25"/>
        <v>69.989999999999995</v>
      </c>
      <c r="J434" t="s">
        <v>20</v>
      </c>
      <c r="K434" t="s">
        <v>21</v>
      </c>
      <c r="L434">
        <v>1399006800</v>
      </c>
      <c r="M434">
        <v>1400734800</v>
      </c>
      <c r="N434" s="9">
        <f t="shared" si="26"/>
        <v>41761</v>
      </c>
      <c r="O434" s="9">
        <f t="shared" si="27"/>
        <v>41781.208333333336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hidden="1" x14ac:dyDescent="0.25">
      <c r="A435">
        <v>433</v>
      </c>
      <c r="B435" s="4" t="s">
        <v>914</v>
      </c>
      <c r="C435" s="3" t="s">
        <v>915</v>
      </c>
      <c r="D435">
        <v>121400</v>
      </c>
      <c r="E435">
        <v>65755</v>
      </c>
      <c r="F435" s="5">
        <f t="shared" si="24"/>
        <v>0.54163920922570019</v>
      </c>
      <c r="G435" t="s">
        <v>13</v>
      </c>
      <c r="H435">
        <v>792</v>
      </c>
      <c r="I435">
        <f t="shared" si="25"/>
        <v>83.02</v>
      </c>
      <c r="J435" t="s">
        <v>20</v>
      </c>
      <c r="K435" t="s">
        <v>21</v>
      </c>
      <c r="L435">
        <v>1385359200</v>
      </c>
      <c r="M435">
        <v>1386741600</v>
      </c>
      <c r="N435" s="9">
        <f t="shared" si="26"/>
        <v>41603</v>
      </c>
      <c r="O435" s="9">
        <f t="shared" si="27"/>
        <v>41619.25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hidden="1" x14ac:dyDescent="0.25">
      <c r="A436">
        <v>434</v>
      </c>
      <c r="B436" s="4" t="s">
        <v>916</v>
      </c>
      <c r="C436" s="3" t="s">
        <v>917</v>
      </c>
      <c r="D436">
        <v>5400</v>
      </c>
      <c r="E436">
        <v>903</v>
      </c>
      <c r="F436" s="5">
        <f t="shared" si="24"/>
        <v>0.16722222222222222</v>
      </c>
      <c r="G436" t="s">
        <v>73</v>
      </c>
      <c r="H436">
        <v>10</v>
      </c>
      <c r="I436">
        <f t="shared" si="25"/>
        <v>90.3</v>
      </c>
      <c r="J436" t="s">
        <v>14</v>
      </c>
      <c r="K436" t="s">
        <v>15</v>
      </c>
      <c r="L436">
        <v>1480572000</v>
      </c>
      <c r="M436">
        <v>1481781600</v>
      </c>
      <c r="N436" s="9">
        <f t="shared" si="26"/>
        <v>42705</v>
      </c>
      <c r="O436" s="9">
        <f t="shared" si="27"/>
        <v>42719.25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s="4" t="s">
        <v>918</v>
      </c>
      <c r="C437" s="3" t="s">
        <v>919</v>
      </c>
      <c r="D437">
        <v>152400</v>
      </c>
      <c r="E437">
        <v>178120</v>
      </c>
      <c r="F437" s="5">
        <f t="shared" si="24"/>
        <v>1.168766404199475</v>
      </c>
      <c r="G437" t="s">
        <v>19</v>
      </c>
      <c r="H437">
        <v>1713</v>
      </c>
      <c r="I437">
        <f t="shared" si="25"/>
        <v>103.98</v>
      </c>
      <c r="J437" t="s">
        <v>106</v>
      </c>
      <c r="K437" t="s">
        <v>107</v>
      </c>
      <c r="L437">
        <v>1418623200</v>
      </c>
      <c r="M437">
        <v>1419660000</v>
      </c>
      <c r="N437" s="9">
        <f t="shared" si="26"/>
        <v>41988</v>
      </c>
      <c r="O437" s="9">
        <f t="shared" si="27"/>
        <v>42000.25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s="4" t="s">
        <v>920</v>
      </c>
      <c r="C438" s="3" t="s">
        <v>921</v>
      </c>
      <c r="D438">
        <v>1300</v>
      </c>
      <c r="E438">
        <v>13678</v>
      </c>
      <c r="F438" s="5">
        <f t="shared" si="24"/>
        <v>10.521538461538462</v>
      </c>
      <c r="G438" t="s">
        <v>19</v>
      </c>
      <c r="H438">
        <v>249</v>
      </c>
      <c r="I438">
        <f t="shared" si="25"/>
        <v>54.93</v>
      </c>
      <c r="J438" t="s">
        <v>20</v>
      </c>
      <c r="K438" t="s">
        <v>21</v>
      </c>
      <c r="L438">
        <v>1555736400</v>
      </c>
      <c r="M438">
        <v>1555822800</v>
      </c>
      <c r="N438" s="9">
        <f t="shared" si="26"/>
        <v>43575</v>
      </c>
      <c r="O438" s="9">
        <f t="shared" si="27"/>
        <v>43576.208333333328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s="4" t="s">
        <v>922</v>
      </c>
      <c r="C439" s="3" t="s">
        <v>923</v>
      </c>
      <c r="D439">
        <v>8100</v>
      </c>
      <c r="E439">
        <v>9969</v>
      </c>
      <c r="F439" s="5">
        <f t="shared" si="24"/>
        <v>1.2307407407407407</v>
      </c>
      <c r="G439" t="s">
        <v>19</v>
      </c>
      <c r="H439">
        <v>192</v>
      </c>
      <c r="I439">
        <f t="shared" si="25"/>
        <v>51.92</v>
      </c>
      <c r="J439" t="s">
        <v>20</v>
      </c>
      <c r="K439" t="s">
        <v>21</v>
      </c>
      <c r="L439">
        <v>1442120400</v>
      </c>
      <c r="M439">
        <v>1442379600</v>
      </c>
      <c r="N439" s="9">
        <f t="shared" si="26"/>
        <v>42260</v>
      </c>
      <c r="O439" s="9">
        <f t="shared" si="27"/>
        <v>42263.208333333328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25">
      <c r="A440">
        <v>438</v>
      </c>
      <c r="B440" s="4" t="s">
        <v>924</v>
      </c>
      <c r="C440" s="3" t="s">
        <v>925</v>
      </c>
      <c r="D440">
        <v>8300</v>
      </c>
      <c r="E440">
        <v>14827</v>
      </c>
      <c r="F440" s="5">
        <f t="shared" si="24"/>
        <v>1.7863855421686747</v>
      </c>
      <c r="G440" t="s">
        <v>19</v>
      </c>
      <c r="H440">
        <v>247</v>
      </c>
      <c r="I440">
        <f t="shared" si="25"/>
        <v>60.03</v>
      </c>
      <c r="J440" t="s">
        <v>20</v>
      </c>
      <c r="K440" t="s">
        <v>21</v>
      </c>
      <c r="L440">
        <v>1362376800</v>
      </c>
      <c r="M440">
        <v>1364965200</v>
      </c>
      <c r="N440" s="9">
        <f t="shared" si="26"/>
        <v>41337</v>
      </c>
      <c r="O440" s="9">
        <f t="shared" si="27"/>
        <v>41367.208333333336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s="4" t="s">
        <v>926</v>
      </c>
      <c r="C441" s="3" t="s">
        <v>927</v>
      </c>
      <c r="D441">
        <v>28400</v>
      </c>
      <c r="E441">
        <v>100900</v>
      </c>
      <c r="F441" s="5">
        <f t="shared" si="24"/>
        <v>3.5528169014084505</v>
      </c>
      <c r="G441" t="s">
        <v>19</v>
      </c>
      <c r="H441">
        <v>2293</v>
      </c>
      <c r="I441">
        <f t="shared" si="25"/>
        <v>44</v>
      </c>
      <c r="J441" t="s">
        <v>20</v>
      </c>
      <c r="K441" t="s">
        <v>21</v>
      </c>
      <c r="L441">
        <v>1478408400</v>
      </c>
      <c r="M441">
        <v>1479016800</v>
      </c>
      <c r="N441" s="9">
        <f t="shared" si="26"/>
        <v>42680</v>
      </c>
      <c r="O441" s="9">
        <f t="shared" si="27"/>
        <v>42687.25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s="4" t="s">
        <v>928</v>
      </c>
      <c r="C442" s="3" t="s">
        <v>929</v>
      </c>
      <c r="D442">
        <v>102500</v>
      </c>
      <c r="E442">
        <v>165954</v>
      </c>
      <c r="F442" s="5">
        <f t="shared" si="24"/>
        <v>1.6190634146341463</v>
      </c>
      <c r="G442" t="s">
        <v>19</v>
      </c>
      <c r="H442">
        <v>3131</v>
      </c>
      <c r="I442">
        <f t="shared" si="25"/>
        <v>53</v>
      </c>
      <c r="J442" t="s">
        <v>20</v>
      </c>
      <c r="K442" t="s">
        <v>21</v>
      </c>
      <c r="L442">
        <v>1498798800</v>
      </c>
      <c r="M442">
        <v>1499662800</v>
      </c>
      <c r="N442" s="9">
        <f t="shared" si="26"/>
        <v>42916</v>
      </c>
      <c r="O442" s="9">
        <f t="shared" si="27"/>
        <v>42926.208333333328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hidden="1" x14ac:dyDescent="0.25">
      <c r="A443">
        <v>441</v>
      </c>
      <c r="B443" s="4" t="s">
        <v>930</v>
      </c>
      <c r="C443" s="3" t="s">
        <v>931</v>
      </c>
      <c r="D443">
        <v>7000</v>
      </c>
      <c r="E443">
        <v>1744</v>
      </c>
      <c r="F443" s="5">
        <f t="shared" si="24"/>
        <v>0.24914285714285714</v>
      </c>
      <c r="G443" t="s">
        <v>13</v>
      </c>
      <c r="H443">
        <v>32</v>
      </c>
      <c r="I443">
        <f t="shared" si="25"/>
        <v>54.5</v>
      </c>
      <c r="J443" t="s">
        <v>20</v>
      </c>
      <c r="K443" t="s">
        <v>21</v>
      </c>
      <c r="L443">
        <v>1335416400</v>
      </c>
      <c r="M443">
        <v>1337835600</v>
      </c>
      <c r="N443" s="9">
        <f t="shared" si="26"/>
        <v>41025</v>
      </c>
      <c r="O443" s="9">
        <f t="shared" si="27"/>
        <v>41053.208333333336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s="4" t="s">
        <v>932</v>
      </c>
      <c r="C444" s="3" t="s">
        <v>933</v>
      </c>
      <c r="D444">
        <v>5400</v>
      </c>
      <c r="E444">
        <v>10731</v>
      </c>
      <c r="F444" s="5">
        <f t="shared" si="24"/>
        <v>1.9872222222222222</v>
      </c>
      <c r="G444" t="s">
        <v>19</v>
      </c>
      <c r="H444">
        <v>143</v>
      </c>
      <c r="I444">
        <f t="shared" si="25"/>
        <v>75.040000000000006</v>
      </c>
      <c r="J444" t="s">
        <v>106</v>
      </c>
      <c r="K444" t="s">
        <v>107</v>
      </c>
      <c r="L444">
        <v>1504328400</v>
      </c>
      <c r="M444">
        <v>1505710800</v>
      </c>
      <c r="N444" s="9">
        <f t="shared" si="26"/>
        <v>42980</v>
      </c>
      <c r="O444" s="9">
        <f t="shared" si="27"/>
        <v>42996.208333333328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hidden="1" x14ac:dyDescent="0.25">
      <c r="A445">
        <v>443</v>
      </c>
      <c r="B445" s="4" t="s">
        <v>934</v>
      </c>
      <c r="C445" s="3" t="s">
        <v>935</v>
      </c>
      <c r="D445">
        <v>9300</v>
      </c>
      <c r="E445">
        <v>3232</v>
      </c>
      <c r="F445" s="5">
        <f t="shared" si="24"/>
        <v>0.34752688172043011</v>
      </c>
      <c r="G445" t="s">
        <v>73</v>
      </c>
      <c r="H445">
        <v>90</v>
      </c>
      <c r="I445">
        <f t="shared" si="25"/>
        <v>35.909999999999997</v>
      </c>
      <c r="J445" t="s">
        <v>20</v>
      </c>
      <c r="K445" t="s">
        <v>21</v>
      </c>
      <c r="L445">
        <v>1285822800</v>
      </c>
      <c r="M445">
        <v>1287464400</v>
      </c>
      <c r="N445" s="9">
        <f t="shared" si="26"/>
        <v>40451</v>
      </c>
      <c r="O445" s="9">
        <f t="shared" si="27"/>
        <v>40470.208333333336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s="4" t="s">
        <v>747</v>
      </c>
      <c r="C446" s="3" t="s">
        <v>936</v>
      </c>
      <c r="D446">
        <v>6200</v>
      </c>
      <c r="E446">
        <v>10938</v>
      </c>
      <c r="F446" s="5">
        <f t="shared" si="24"/>
        <v>1.7641935483870967</v>
      </c>
      <c r="G446" t="s">
        <v>19</v>
      </c>
      <c r="H446">
        <v>296</v>
      </c>
      <c r="I446">
        <f t="shared" si="25"/>
        <v>36.950000000000003</v>
      </c>
      <c r="J446" t="s">
        <v>20</v>
      </c>
      <c r="K446" t="s">
        <v>21</v>
      </c>
      <c r="L446">
        <v>1311483600</v>
      </c>
      <c r="M446">
        <v>1311656400</v>
      </c>
      <c r="N446" s="9">
        <f t="shared" si="26"/>
        <v>40748</v>
      </c>
      <c r="O446" s="9">
        <f t="shared" si="27"/>
        <v>40750.208333333336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x14ac:dyDescent="0.25">
      <c r="A447">
        <v>445</v>
      </c>
      <c r="B447" s="4" t="s">
        <v>937</v>
      </c>
      <c r="C447" s="3" t="s">
        <v>938</v>
      </c>
      <c r="D447">
        <v>2100</v>
      </c>
      <c r="E447">
        <v>10739</v>
      </c>
      <c r="F447" s="5">
        <f t="shared" si="24"/>
        <v>5.1138095238095236</v>
      </c>
      <c r="G447" t="s">
        <v>19</v>
      </c>
      <c r="H447">
        <v>170</v>
      </c>
      <c r="I447">
        <f t="shared" si="25"/>
        <v>63.17</v>
      </c>
      <c r="J447" t="s">
        <v>20</v>
      </c>
      <c r="K447" t="s">
        <v>21</v>
      </c>
      <c r="L447">
        <v>1291356000</v>
      </c>
      <c r="M447">
        <v>1293170400</v>
      </c>
      <c r="N447" s="9">
        <f t="shared" si="26"/>
        <v>40515</v>
      </c>
      <c r="O447" s="9">
        <f t="shared" si="27"/>
        <v>40536.25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hidden="1" x14ac:dyDescent="0.25">
      <c r="A448">
        <v>446</v>
      </c>
      <c r="B448" s="4" t="s">
        <v>939</v>
      </c>
      <c r="C448" s="3" t="s">
        <v>940</v>
      </c>
      <c r="D448">
        <v>6800</v>
      </c>
      <c r="E448">
        <v>5579</v>
      </c>
      <c r="F448" s="5">
        <f t="shared" si="24"/>
        <v>0.82044117647058823</v>
      </c>
      <c r="G448" t="s">
        <v>13</v>
      </c>
      <c r="H448">
        <v>186</v>
      </c>
      <c r="I448">
        <f t="shared" si="25"/>
        <v>29.99</v>
      </c>
      <c r="J448" t="s">
        <v>20</v>
      </c>
      <c r="K448" t="s">
        <v>21</v>
      </c>
      <c r="L448">
        <v>1355810400</v>
      </c>
      <c r="M448">
        <v>1355983200</v>
      </c>
      <c r="N448" s="9">
        <f t="shared" si="26"/>
        <v>41261</v>
      </c>
      <c r="O448" s="9">
        <f t="shared" si="27"/>
        <v>41263.25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hidden="1" x14ac:dyDescent="0.25">
      <c r="A449">
        <v>447</v>
      </c>
      <c r="B449" s="4" t="s">
        <v>941</v>
      </c>
      <c r="C449" s="3" t="s">
        <v>942</v>
      </c>
      <c r="D449">
        <v>155200</v>
      </c>
      <c r="E449">
        <v>37754</v>
      </c>
      <c r="F449" s="5">
        <f t="shared" si="24"/>
        <v>0.24326030927835052</v>
      </c>
      <c r="G449" t="s">
        <v>73</v>
      </c>
      <c r="H449">
        <v>439</v>
      </c>
      <c r="I449">
        <f t="shared" si="25"/>
        <v>86</v>
      </c>
      <c r="J449" t="s">
        <v>39</v>
      </c>
      <c r="K449" t="s">
        <v>40</v>
      </c>
      <c r="L449">
        <v>1513663200</v>
      </c>
      <c r="M449">
        <v>1515045600</v>
      </c>
      <c r="N449" s="9">
        <f t="shared" si="26"/>
        <v>43088</v>
      </c>
      <c r="O449" s="9">
        <f t="shared" si="27"/>
        <v>43104.25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hidden="1" x14ac:dyDescent="0.25">
      <c r="A450">
        <v>448</v>
      </c>
      <c r="B450" s="4" t="s">
        <v>943</v>
      </c>
      <c r="C450" s="3" t="s">
        <v>944</v>
      </c>
      <c r="D450">
        <v>89900</v>
      </c>
      <c r="E450">
        <v>45384</v>
      </c>
      <c r="F450" s="5">
        <f t="shared" si="24"/>
        <v>0.50482758620689661</v>
      </c>
      <c r="G450" t="s">
        <v>13</v>
      </c>
      <c r="H450">
        <v>605</v>
      </c>
      <c r="I450">
        <f t="shared" si="25"/>
        <v>75.010000000000005</v>
      </c>
      <c r="J450" t="s">
        <v>20</v>
      </c>
      <c r="K450" t="s">
        <v>21</v>
      </c>
      <c r="L450">
        <v>1365915600</v>
      </c>
      <c r="M450">
        <v>1366088400</v>
      </c>
      <c r="N450" s="9">
        <f t="shared" si="26"/>
        <v>41378</v>
      </c>
      <c r="O450" s="9">
        <f t="shared" si="27"/>
        <v>41380.208333333336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s="4" t="s">
        <v>945</v>
      </c>
      <c r="C451" s="3" t="s">
        <v>946</v>
      </c>
      <c r="D451">
        <v>900</v>
      </c>
      <c r="E451">
        <v>8703</v>
      </c>
      <c r="F451" s="5">
        <f t="shared" ref="F451:F514" si="28">IFERROR(E451/D451,0)</f>
        <v>9.67</v>
      </c>
      <c r="G451" t="s">
        <v>19</v>
      </c>
      <c r="H451">
        <v>86</v>
      </c>
      <c r="I451">
        <f t="shared" ref="I451:I514" si="29">ROUND(IFERROR(E451/H451,0),2)</f>
        <v>101.2</v>
      </c>
      <c r="J451" t="s">
        <v>35</v>
      </c>
      <c r="K451" t="s">
        <v>36</v>
      </c>
      <c r="L451">
        <v>1551852000</v>
      </c>
      <c r="M451">
        <v>1553317200</v>
      </c>
      <c r="N451" s="9">
        <f t="shared" ref="N451:N514" si="30">DATE(YEAR((((L451/60)/60)/24)+DATE(1970,1,1)),MONTH((((L451/60)/60)/24)+DATE(1970,1,1)),DAY((((L451/60)/60)/24)+DATE(1970,1,1)))</f>
        <v>43530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hidden="1" x14ac:dyDescent="0.25">
      <c r="A452">
        <v>450</v>
      </c>
      <c r="B452" s="4" t="s">
        <v>947</v>
      </c>
      <c r="C452" s="3" t="s">
        <v>948</v>
      </c>
      <c r="D452">
        <v>100</v>
      </c>
      <c r="E452">
        <v>4</v>
      </c>
      <c r="F452" s="5">
        <f t="shared" si="28"/>
        <v>0.04</v>
      </c>
      <c r="G452" t="s">
        <v>13</v>
      </c>
      <c r="H452">
        <v>1</v>
      </c>
      <c r="I452">
        <f t="shared" si="29"/>
        <v>4</v>
      </c>
      <c r="J452" t="s">
        <v>14</v>
      </c>
      <c r="K452" t="s">
        <v>15</v>
      </c>
      <c r="L452">
        <v>1540098000</v>
      </c>
      <c r="M452">
        <v>1542088800</v>
      </c>
      <c r="N452" s="9">
        <f t="shared" si="30"/>
        <v>43394</v>
      </c>
      <c r="O452" s="9">
        <f t="shared" si="31"/>
        <v>43417.25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s="4" t="s">
        <v>949</v>
      </c>
      <c r="C453" s="3" t="s">
        <v>950</v>
      </c>
      <c r="D453">
        <v>148400</v>
      </c>
      <c r="E453">
        <v>182302</v>
      </c>
      <c r="F453" s="5">
        <f t="shared" si="28"/>
        <v>1.2284501347708894</v>
      </c>
      <c r="G453" t="s">
        <v>19</v>
      </c>
      <c r="H453">
        <v>6286</v>
      </c>
      <c r="I453">
        <f t="shared" si="29"/>
        <v>29</v>
      </c>
      <c r="J453" t="s">
        <v>20</v>
      </c>
      <c r="K453" t="s">
        <v>21</v>
      </c>
      <c r="L453">
        <v>1500440400</v>
      </c>
      <c r="M453">
        <v>1503118800</v>
      </c>
      <c r="N453" s="9">
        <f t="shared" si="30"/>
        <v>42935</v>
      </c>
      <c r="O453" s="9">
        <f t="shared" si="31"/>
        <v>42966.208333333328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hidden="1" x14ac:dyDescent="0.25">
      <c r="A454">
        <v>452</v>
      </c>
      <c r="B454" s="4" t="s">
        <v>951</v>
      </c>
      <c r="C454" s="3" t="s">
        <v>952</v>
      </c>
      <c r="D454">
        <v>4800</v>
      </c>
      <c r="E454">
        <v>3045</v>
      </c>
      <c r="F454" s="5">
        <f t="shared" si="28"/>
        <v>0.63437500000000002</v>
      </c>
      <c r="G454" t="s">
        <v>13</v>
      </c>
      <c r="H454">
        <v>31</v>
      </c>
      <c r="I454">
        <f t="shared" si="29"/>
        <v>98.23</v>
      </c>
      <c r="J454" t="s">
        <v>20</v>
      </c>
      <c r="K454" t="s">
        <v>21</v>
      </c>
      <c r="L454">
        <v>1278392400</v>
      </c>
      <c r="M454">
        <v>1278478800</v>
      </c>
      <c r="N454" s="9">
        <f t="shared" si="30"/>
        <v>40365</v>
      </c>
      <c r="O454" s="9">
        <f t="shared" si="31"/>
        <v>40366.208333333336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hidden="1" x14ac:dyDescent="0.25">
      <c r="A455">
        <v>453</v>
      </c>
      <c r="B455" s="4" t="s">
        <v>953</v>
      </c>
      <c r="C455" s="3" t="s">
        <v>954</v>
      </c>
      <c r="D455">
        <v>182400</v>
      </c>
      <c r="E455">
        <v>102749</v>
      </c>
      <c r="F455" s="5">
        <f t="shared" si="28"/>
        <v>0.56331688596491225</v>
      </c>
      <c r="G455" t="s">
        <v>13</v>
      </c>
      <c r="H455">
        <v>1181</v>
      </c>
      <c r="I455">
        <f t="shared" si="29"/>
        <v>87</v>
      </c>
      <c r="J455" t="s">
        <v>20</v>
      </c>
      <c r="K455" t="s">
        <v>21</v>
      </c>
      <c r="L455">
        <v>1480572000</v>
      </c>
      <c r="M455">
        <v>1484114400</v>
      </c>
      <c r="N455" s="9">
        <f t="shared" si="30"/>
        <v>42705</v>
      </c>
      <c r="O455" s="9">
        <f t="shared" si="31"/>
        <v>42746.25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hidden="1" x14ac:dyDescent="0.25">
      <c r="A456">
        <v>454</v>
      </c>
      <c r="B456" s="4" t="s">
        <v>955</v>
      </c>
      <c r="C456" s="3" t="s">
        <v>956</v>
      </c>
      <c r="D456">
        <v>4000</v>
      </c>
      <c r="E456">
        <v>1763</v>
      </c>
      <c r="F456" s="5">
        <f t="shared" si="28"/>
        <v>0.44074999999999998</v>
      </c>
      <c r="G456" t="s">
        <v>13</v>
      </c>
      <c r="H456">
        <v>39</v>
      </c>
      <c r="I456">
        <f t="shared" si="29"/>
        <v>45.21</v>
      </c>
      <c r="J456" t="s">
        <v>20</v>
      </c>
      <c r="K456" t="s">
        <v>21</v>
      </c>
      <c r="L456">
        <v>1382331600</v>
      </c>
      <c r="M456">
        <v>1385445600</v>
      </c>
      <c r="N456" s="9">
        <f t="shared" si="30"/>
        <v>41568</v>
      </c>
      <c r="O456" s="9">
        <f t="shared" si="31"/>
        <v>41604.25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s="4" t="s">
        <v>957</v>
      </c>
      <c r="C457" s="3" t="s">
        <v>958</v>
      </c>
      <c r="D457">
        <v>116500</v>
      </c>
      <c r="E457">
        <v>137904</v>
      </c>
      <c r="F457" s="5">
        <f t="shared" si="28"/>
        <v>1.1837253218884121</v>
      </c>
      <c r="G457" t="s">
        <v>19</v>
      </c>
      <c r="H457">
        <v>3727</v>
      </c>
      <c r="I457">
        <f t="shared" si="29"/>
        <v>37</v>
      </c>
      <c r="J457" t="s">
        <v>20</v>
      </c>
      <c r="K457" t="s">
        <v>21</v>
      </c>
      <c r="L457">
        <v>1316754000</v>
      </c>
      <c r="M457">
        <v>1318741200</v>
      </c>
      <c r="N457" s="9">
        <f t="shared" si="30"/>
        <v>40809</v>
      </c>
      <c r="O457" s="9">
        <f t="shared" si="31"/>
        <v>40832.208333333336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x14ac:dyDescent="0.25">
      <c r="A458">
        <v>456</v>
      </c>
      <c r="B458" s="4" t="s">
        <v>959</v>
      </c>
      <c r="C458" s="3" t="s">
        <v>960</v>
      </c>
      <c r="D458">
        <v>146400</v>
      </c>
      <c r="E458">
        <v>152438</v>
      </c>
      <c r="F458" s="5">
        <f t="shared" si="28"/>
        <v>1.041243169398907</v>
      </c>
      <c r="G458" t="s">
        <v>19</v>
      </c>
      <c r="H458">
        <v>1605</v>
      </c>
      <c r="I458">
        <f t="shared" si="29"/>
        <v>94.98</v>
      </c>
      <c r="J458" t="s">
        <v>20</v>
      </c>
      <c r="K458" t="s">
        <v>21</v>
      </c>
      <c r="L458">
        <v>1518242400</v>
      </c>
      <c r="M458">
        <v>1518242400</v>
      </c>
      <c r="N458" s="9">
        <f t="shared" si="30"/>
        <v>43141</v>
      </c>
      <c r="O458" s="9">
        <f t="shared" si="31"/>
        <v>43141.25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hidden="1" x14ac:dyDescent="0.25">
      <c r="A459">
        <v>457</v>
      </c>
      <c r="B459" s="4" t="s">
        <v>961</v>
      </c>
      <c r="C459" s="3" t="s">
        <v>962</v>
      </c>
      <c r="D459">
        <v>5000</v>
      </c>
      <c r="E459">
        <v>1332</v>
      </c>
      <c r="F459" s="5">
        <f t="shared" si="28"/>
        <v>0.26640000000000003</v>
      </c>
      <c r="G459" t="s">
        <v>13</v>
      </c>
      <c r="H459">
        <v>46</v>
      </c>
      <c r="I459">
        <f t="shared" si="29"/>
        <v>28.96</v>
      </c>
      <c r="J459" t="s">
        <v>20</v>
      </c>
      <c r="K459" t="s">
        <v>21</v>
      </c>
      <c r="L459">
        <v>1476421200</v>
      </c>
      <c r="M459">
        <v>1476594000</v>
      </c>
      <c r="N459" s="9">
        <f t="shared" si="30"/>
        <v>42657</v>
      </c>
      <c r="O459" s="9">
        <f t="shared" si="31"/>
        <v>42659.208333333328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s="4" t="s">
        <v>963</v>
      </c>
      <c r="C460" s="3" t="s">
        <v>964</v>
      </c>
      <c r="D460">
        <v>33800</v>
      </c>
      <c r="E460">
        <v>118706</v>
      </c>
      <c r="F460" s="5">
        <f t="shared" si="28"/>
        <v>3.5120118343195266</v>
      </c>
      <c r="G460" t="s">
        <v>19</v>
      </c>
      <c r="H460">
        <v>2120</v>
      </c>
      <c r="I460">
        <f t="shared" si="29"/>
        <v>55.99</v>
      </c>
      <c r="J460" t="s">
        <v>20</v>
      </c>
      <c r="K460" t="s">
        <v>21</v>
      </c>
      <c r="L460">
        <v>1269752400</v>
      </c>
      <c r="M460">
        <v>1273554000</v>
      </c>
      <c r="N460" s="9">
        <f t="shared" si="30"/>
        <v>40265</v>
      </c>
      <c r="O460" s="9">
        <f t="shared" si="31"/>
        <v>40309.208333333336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hidden="1" x14ac:dyDescent="0.25">
      <c r="A461">
        <v>459</v>
      </c>
      <c r="B461" s="4" t="s">
        <v>965</v>
      </c>
      <c r="C461" s="3" t="s">
        <v>966</v>
      </c>
      <c r="D461">
        <v>6300</v>
      </c>
      <c r="E461">
        <v>5674</v>
      </c>
      <c r="F461" s="5">
        <f t="shared" si="28"/>
        <v>0.90063492063492068</v>
      </c>
      <c r="G461" t="s">
        <v>13</v>
      </c>
      <c r="H461">
        <v>105</v>
      </c>
      <c r="I461">
        <f t="shared" si="29"/>
        <v>54.04</v>
      </c>
      <c r="J461" t="s">
        <v>20</v>
      </c>
      <c r="K461" t="s">
        <v>21</v>
      </c>
      <c r="L461">
        <v>1419746400</v>
      </c>
      <c r="M461">
        <v>1421906400</v>
      </c>
      <c r="N461" s="9">
        <f t="shared" si="30"/>
        <v>42001</v>
      </c>
      <c r="O461" s="9">
        <f t="shared" si="31"/>
        <v>42026.25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s="4" t="s">
        <v>967</v>
      </c>
      <c r="C462" s="3" t="s">
        <v>968</v>
      </c>
      <c r="D462">
        <v>2400</v>
      </c>
      <c r="E462">
        <v>4119</v>
      </c>
      <c r="F462" s="5">
        <f t="shared" si="28"/>
        <v>1.7162500000000001</v>
      </c>
      <c r="G462" t="s">
        <v>19</v>
      </c>
      <c r="H462">
        <v>50</v>
      </c>
      <c r="I462">
        <f t="shared" si="29"/>
        <v>82.38</v>
      </c>
      <c r="J462" t="s">
        <v>20</v>
      </c>
      <c r="K462" t="s">
        <v>21</v>
      </c>
      <c r="L462">
        <v>1281330000</v>
      </c>
      <c r="M462">
        <v>1281589200</v>
      </c>
      <c r="N462" s="9">
        <f t="shared" si="30"/>
        <v>40399</v>
      </c>
      <c r="O462" s="9">
        <f t="shared" si="31"/>
        <v>40402.208333333336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s="4" t="s">
        <v>969</v>
      </c>
      <c r="C463" s="3" t="s">
        <v>970</v>
      </c>
      <c r="D463">
        <v>98800</v>
      </c>
      <c r="E463">
        <v>139354</v>
      </c>
      <c r="F463" s="5">
        <f t="shared" si="28"/>
        <v>1.4104655870445344</v>
      </c>
      <c r="G463" t="s">
        <v>19</v>
      </c>
      <c r="H463">
        <v>2080</v>
      </c>
      <c r="I463">
        <f t="shared" si="29"/>
        <v>67</v>
      </c>
      <c r="J463" t="s">
        <v>20</v>
      </c>
      <c r="K463" t="s">
        <v>21</v>
      </c>
      <c r="L463">
        <v>1398661200</v>
      </c>
      <c r="M463">
        <v>1400389200</v>
      </c>
      <c r="N463" s="9">
        <f t="shared" si="30"/>
        <v>41757</v>
      </c>
      <c r="O463" s="9">
        <f t="shared" si="31"/>
        <v>41777.208333333336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hidden="1" x14ac:dyDescent="0.25">
      <c r="A464">
        <v>462</v>
      </c>
      <c r="B464" s="4" t="s">
        <v>971</v>
      </c>
      <c r="C464" s="3" t="s">
        <v>972</v>
      </c>
      <c r="D464">
        <v>188800</v>
      </c>
      <c r="E464">
        <v>57734</v>
      </c>
      <c r="F464" s="5">
        <f t="shared" si="28"/>
        <v>0.30579449152542371</v>
      </c>
      <c r="G464" t="s">
        <v>13</v>
      </c>
      <c r="H464">
        <v>535</v>
      </c>
      <c r="I464">
        <f t="shared" si="29"/>
        <v>107.91</v>
      </c>
      <c r="J464" t="s">
        <v>20</v>
      </c>
      <c r="K464" t="s">
        <v>21</v>
      </c>
      <c r="L464">
        <v>1359525600</v>
      </c>
      <c r="M464">
        <v>1362808800</v>
      </c>
      <c r="N464" s="9">
        <f t="shared" si="30"/>
        <v>41304</v>
      </c>
      <c r="O464" s="9">
        <f t="shared" si="31"/>
        <v>41342.25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x14ac:dyDescent="0.25">
      <c r="A465">
        <v>463</v>
      </c>
      <c r="B465" s="4" t="s">
        <v>973</v>
      </c>
      <c r="C465" s="3" t="s">
        <v>974</v>
      </c>
      <c r="D465">
        <v>134300</v>
      </c>
      <c r="E465">
        <v>145265</v>
      </c>
      <c r="F465" s="5">
        <f t="shared" si="28"/>
        <v>1.0816455696202532</v>
      </c>
      <c r="G465" t="s">
        <v>19</v>
      </c>
      <c r="H465">
        <v>2105</v>
      </c>
      <c r="I465">
        <f t="shared" si="29"/>
        <v>69.010000000000005</v>
      </c>
      <c r="J465" t="s">
        <v>20</v>
      </c>
      <c r="K465" t="s">
        <v>21</v>
      </c>
      <c r="L465">
        <v>1388469600</v>
      </c>
      <c r="M465">
        <v>1388815200</v>
      </c>
      <c r="N465" s="9">
        <f t="shared" si="30"/>
        <v>41639</v>
      </c>
      <c r="O465" s="9">
        <f t="shared" si="31"/>
        <v>41643.25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s="4" t="s">
        <v>975</v>
      </c>
      <c r="C466" s="3" t="s">
        <v>976</v>
      </c>
      <c r="D466">
        <v>71200</v>
      </c>
      <c r="E466">
        <v>95020</v>
      </c>
      <c r="F466" s="5">
        <f t="shared" si="28"/>
        <v>1.3345505617977529</v>
      </c>
      <c r="G466" t="s">
        <v>19</v>
      </c>
      <c r="H466">
        <v>2436</v>
      </c>
      <c r="I466">
        <f t="shared" si="29"/>
        <v>39.01</v>
      </c>
      <c r="J466" t="s">
        <v>20</v>
      </c>
      <c r="K466" t="s">
        <v>21</v>
      </c>
      <c r="L466">
        <v>1518328800</v>
      </c>
      <c r="M466">
        <v>1519538400</v>
      </c>
      <c r="N466" s="9">
        <f t="shared" si="30"/>
        <v>43142</v>
      </c>
      <c r="O466" s="9">
        <f t="shared" si="31"/>
        <v>43156.25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s="4" t="s">
        <v>977</v>
      </c>
      <c r="C467" s="3" t="s">
        <v>978</v>
      </c>
      <c r="D467">
        <v>4700</v>
      </c>
      <c r="E467">
        <v>8829</v>
      </c>
      <c r="F467" s="5">
        <f t="shared" si="28"/>
        <v>1.8785106382978722</v>
      </c>
      <c r="G467" t="s">
        <v>19</v>
      </c>
      <c r="H467">
        <v>80</v>
      </c>
      <c r="I467">
        <f t="shared" si="29"/>
        <v>110.36</v>
      </c>
      <c r="J467" t="s">
        <v>20</v>
      </c>
      <c r="K467" t="s">
        <v>21</v>
      </c>
      <c r="L467">
        <v>1517032800</v>
      </c>
      <c r="M467">
        <v>1517810400</v>
      </c>
      <c r="N467" s="9">
        <f t="shared" si="30"/>
        <v>43127</v>
      </c>
      <c r="O467" s="9">
        <f t="shared" si="31"/>
        <v>43136.25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s="4" t="s">
        <v>979</v>
      </c>
      <c r="C468" s="3" t="s">
        <v>980</v>
      </c>
      <c r="D468">
        <v>1200</v>
      </c>
      <c r="E468">
        <v>3984</v>
      </c>
      <c r="F468" s="5">
        <f t="shared" si="28"/>
        <v>3.32</v>
      </c>
      <c r="G468" t="s">
        <v>19</v>
      </c>
      <c r="H468">
        <v>42</v>
      </c>
      <c r="I468">
        <f t="shared" si="29"/>
        <v>94.86</v>
      </c>
      <c r="J468" t="s">
        <v>20</v>
      </c>
      <c r="K468" t="s">
        <v>21</v>
      </c>
      <c r="L468">
        <v>1368594000</v>
      </c>
      <c r="M468">
        <v>1370581200</v>
      </c>
      <c r="N468" s="9">
        <f t="shared" si="30"/>
        <v>41409</v>
      </c>
      <c r="O468" s="9">
        <f t="shared" si="31"/>
        <v>41432.208333333336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x14ac:dyDescent="0.25">
      <c r="A469">
        <v>467</v>
      </c>
      <c r="B469" s="4" t="s">
        <v>981</v>
      </c>
      <c r="C469" s="3" t="s">
        <v>982</v>
      </c>
      <c r="D469">
        <v>1400</v>
      </c>
      <c r="E469">
        <v>8053</v>
      </c>
      <c r="F469" s="5">
        <f t="shared" si="28"/>
        <v>5.7521428571428572</v>
      </c>
      <c r="G469" t="s">
        <v>19</v>
      </c>
      <c r="H469">
        <v>139</v>
      </c>
      <c r="I469">
        <f t="shared" si="29"/>
        <v>57.94</v>
      </c>
      <c r="J469" t="s">
        <v>14</v>
      </c>
      <c r="K469" t="s">
        <v>15</v>
      </c>
      <c r="L469">
        <v>1448258400</v>
      </c>
      <c r="M469">
        <v>1448863200</v>
      </c>
      <c r="N469" s="9">
        <f t="shared" si="30"/>
        <v>42331</v>
      </c>
      <c r="O469" s="9">
        <f t="shared" si="31"/>
        <v>42338.25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hidden="1" x14ac:dyDescent="0.25">
      <c r="A470">
        <v>468</v>
      </c>
      <c r="B470" s="4" t="s">
        <v>983</v>
      </c>
      <c r="C470" s="3" t="s">
        <v>984</v>
      </c>
      <c r="D470">
        <v>4000</v>
      </c>
      <c r="E470">
        <v>1620</v>
      </c>
      <c r="F470" s="5">
        <f t="shared" si="28"/>
        <v>0.40500000000000003</v>
      </c>
      <c r="G470" t="s">
        <v>13</v>
      </c>
      <c r="H470">
        <v>16</v>
      </c>
      <c r="I470">
        <f t="shared" si="29"/>
        <v>101.25</v>
      </c>
      <c r="J470" t="s">
        <v>20</v>
      </c>
      <c r="K470" t="s">
        <v>21</v>
      </c>
      <c r="L470">
        <v>1555218000</v>
      </c>
      <c r="M470">
        <v>1556600400</v>
      </c>
      <c r="N470" s="9">
        <f t="shared" si="30"/>
        <v>43569</v>
      </c>
      <c r="O470" s="9">
        <f t="shared" si="31"/>
        <v>43585.208333333328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s="4" t="s">
        <v>985</v>
      </c>
      <c r="C471" s="3" t="s">
        <v>986</v>
      </c>
      <c r="D471">
        <v>5600</v>
      </c>
      <c r="E471">
        <v>10328</v>
      </c>
      <c r="F471" s="5">
        <f t="shared" si="28"/>
        <v>1.8442857142857143</v>
      </c>
      <c r="G471" t="s">
        <v>19</v>
      </c>
      <c r="H471">
        <v>159</v>
      </c>
      <c r="I471">
        <f t="shared" si="29"/>
        <v>64.959999999999994</v>
      </c>
      <c r="J471" t="s">
        <v>20</v>
      </c>
      <c r="K471" t="s">
        <v>21</v>
      </c>
      <c r="L471">
        <v>1431925200</v>
      </c>
      <c r="M471">
        <v>1432098000</v>
      </c>
      <c r="N471" s="9">
        <f t="shared" si="30"/>
        <v>42142</v>
      </c>
      <c r="O471" s="9">
        <f t="shared" si="31"/>
        <v>42144.208333333328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s="4" t="s">
        <v>987</v>
      </c>
      <c r="C472" s="3" t="s">
        <v>988</v>
      </c>
      <c r="D472">
        <v>3600</v>
      </c>
      <c r="E472">
        <v>10289</v>
      </c>
      <c r="F472" s="5">
        <f t="shared" si="28"/>
        <v>2.8580555555555556</v>
      </c>
      <c r="G472" t="s">
        <v>19</v>
      </c>
      <c r="H472">
        <v>381</v>
      </c>
      <c r="I472">
        <f t="shared" si="29"/>
        <v>27.01</v>
      </c>
      <c r="J472" t="s">
        <v>20</v>
      </c>
      <c r="K472" t="s">
        <v>21</v>
      </c>
      <c r="L472">
        <v>1481522400</v>
      </c>
      <c r="M472">
        <v>1482127200</v>
      </c>
      <c r="N472" s="9">
        <f t="shared" si="30"/>
        <v>42716</v>
      </c>
      <c r="O472" s="9">
        <f t="shared" si="31"/>
        <v>42723.25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s="4" t="s">
        <v>445</v>
      </c>
      <c r="C473" s="3" t="s">
        <v>989</v>
      </c>
      <c r="D473">
        <v>3100</v>
      </c>
      <c r="E473">
        <v>9889</v>
      </c>
      <c r="F473" s="5">
        <f t="shared" si="28"/>
        <v>3.19</v>
      </c>
      <c r="G473" t="s">
        <v>19</v>
      </c>
      <c r="H473">
        <v>194</v>
      </c>
      <c r="I473">
        <f t="shared" si="29"/>
        <v>50.97</v>
      </c>
      <c r="J473" t="s">
        <v>39</v>
      </c>
      <c r="K473" t="s">
        <v>40</v>
      </c>
      <c r="L473">
        <v>1335934800</v>
      </c>
      <c r="M473">
        <v>1335934800</v>
      </c>
      <c r="N473" s="9">
        <f t="shared" si="30"/>
        <v>41031</v>
      </c>
      <c r="O473" s="9">
        <f t="shared" si="31"/>
        <v>41031.208333333336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hidden="1" x14ac:dyDescent="0.25">
      <c r="A474">
        <v>472</v>
      </c>
      <c r="B474" s="4" t="s">
        <v>990</v>
      </c>
      <c r="C474" s="3" t="s">
        <v>991</v>
      </c>
      <c r="D474">
        <v>153800</v>
      </c>
      <c r="E474">
        <v>60342</v>
      </c>
      <c r="F474" s="5">
        <f t="shared" si="28"/>
        <v>0.39234070221066319</v>
      </c>
      <c r="G474" t="s">
        <v>13</v>
      </c>
      <c r="H474">
        <v>575</v>
      </c>
      <c r="I474">
        <f t="shared" si="29"/>
        <v>104.94</v>
      </c>
      <c r="J474" t="s">
        <v>20</v>
      </c>
      <c r="K474" t="s">
        <v>21</v>
      </c>
      <c r="L474">
        <v>1552280400</v>
      </c>
      <c r="M474">
        <v>1556946000</v>
      </c>
      <c r="N474" s="9">
        <f t="shared" si="30"/>
        <v>43535</v>
      </c>
      <c r="O474" s="9">
        <f t="shared" si="31"/>
        <v>43589.208333333328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s="4" t="s">
        <v>992</v>
      </c>
      <c r="C475" s="3" t="s">
        <v>993</v>
      </c>
      <c r="D475">
        <v>5000</v>
      </c>
      <c r="E475">
        <v>8907</v>
      </c>
      <c r="F475" s="5">
        <f t="shared" si="28"/>
        <v>1.7814000000000001</v>
      </c>
      <c r="G475" t="s">
        <v>19</v>
      </c>
      <c r="H475">
        <v>106</v>
      </c>
      <c r="I475">
        <f t="shared" si="29"/>
        <v>84.03</v>
      </c>
      <c r="J475" t="s">
        <v>20</v>
      </c>
      <c r="K475" t="s">
        <v>21</v>
      </c>
      <c r="L475">
        <v>1529989200</v>
      </c>
      <c r="M475">
        <v>1530075600</v>
      </c>
      <c r="N475" s="9">
        <f t="shared" si="30"/>
        <v>43277</v>
      </c>
      <c r="O475" s="9">
        <f t="shared" si="31"/>
        <v>43278.208333333328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s="4" t="s">
        <v>994</v>
      </c>
      <c r="C476" s="3" t="s">
        <v>995</v>
      </c>
      <c r="D476">
        <v>4000</v>
      </c>
      <c r="E476">
        <v>14606</v>
      </c>
      <c r="F476" s="5">
        <f t="shared" si="28"/>
        <v>3.6515</v>
      </c>
      <c r="G476" t="s">
        <v>19</v>
      </c>
      <c r="H476">
        <v>142</v>
      </c>
      <c r="I476">
        <f t="shared" si="29"/>
        <v>102.86</v>
      </c>
      <c r="J476" t="s">
        <v>20</v>
      </c>
      <c r="K476" t="s">
        <v>21</v>
      </c>
      <c r="L476">
        <v>1418709600</v>
      </c>
      <c r="M476">
        <v>1418796000</v>
      </c>
      <c r="N476" s="9">
        <f t="shared" si="30"/>
        <v>41989</v>
      </c>
      <c r="O476" s="9">
        <f t="shared" si="31"/>
        <v>41990.25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25">
      <c r="A477">
        <v>475</v>
      </c>
      <c r="B477" s="4" t="s">
        <v>996</v>
      </c>
      <c r="C477" s="3" t="s">
        <v>997</v>
      </c>
      <c r="D477">
        <v>7400</v>
      </c>
      <c r="E477">
        <v>8432</v>
      </c>
      <c r="F477" s="5">
        <f t="shared" si="28"/>
        <v>1.1394594594594594</v>
      </c>
      <c r="G477" t="s">
        <v>19</v>
      </c>
      <c r="H477">
        <v>211</v>
      </c>
      <c r="I477">
        <f t="shared" si="29"/>
        <v>39.96</v>
      </c>
      <c r="J477" t="s">
        <v>20</v>
      </c>
      <c r="K477" t="s">
        <v>21</v>
      </c>
      <c r="L477">
        <v>1372136400</v>
      </c>
      <c r="M477">
        <v>1372482000</v>
      </c>
      <c r="N477" s="9">
        <f t="shared" si="30"/>
        <v>41450</v>
      </c>
      <c r="O477" s="9">
        <f t="shared" si="31"/>
        <v>41454.208333333336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hidden="1" x14ac:dyDescent="0.25">
      <c r="A478">
        <v>476</v>
      </c>
      <c r="B478" s="4" t="s">
        <v>998</v>
      </c>
      <c r="C478" s="3" t="s">
        <v>999</v>
      </c>
      <c r="D478">
        <v>191500</v>
      </c>
      <c r="E478">
        <v>57122</v>
      </c>
      <c r="F478" s="5">
        <f t="shared" si="28"/>
        <v>0.29828720626631855</v>
      </c>
      <c r="G478" t="s">
        <v>13</v>
      </c>
      <c r="H478">
        <v>1120</v>
      </c>
      <c r="I478">
        <f t="shared" si="29"/>
        <v>51</v>
      </c>
      <c r="J478" t="s">
        <v>20</v>
      </c>
      <c r="K478" t="s">
        <v>21</v>
      </c>
      <c r="L478">
        <v>1533877200</v>
      </c>
      <c r="M478">
        <v>1534395600</v>
      </c>
      <c r="N478" s="9">
        <f t="shared" si="30"/>
        <v>43322</v>
      </c>
      <c r="O478" s="9">
        <f t="shared" si="31"/>
        <v>43328.208333333328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hidden="1" x14ac:dyDescent="0.25">
      <c r="A479">
        <v>477</v>
      </c>
      <c r="B479" s="4" t="s">
        <v>1000</v>
      </c>
      <c r="C479" s="3" t="s">
        <v>1001</v>
      </c>
      <c r="D479">
        <v>8500</v>
      </c>
      <c r="E479">
        <v>4613</v>
      </c>
      <c r="F479" s="5">
        <f t="shared" si="28"/>
        <v>0.54270588235294115</v>
      </c>
      <c r="G479" t="s">
        <v>13</v>
      </c>
      <c r="H479">
        <v>113</v>
      </c>
      <c r="I479">
        <f t="shared" si="29"/>
        <v>40.82</v>
      </c>
      <c r="J479" t="s">
        <v>20</v>
      </c>
      <c r="K479" t="s">
        <v>21</v>
      </c>
      <c r="L479">
        <v>1309064400</v>
      </c>
      <c r="M479">
        <v>1311397200</v>
      </c>
      <c r="N479" s="9">
        <f t="shared" si="30"/>
        <v>40720</v>
      </c>
      <c r="O479" s="9">
        <f t="shared" si="31"/>
        <v>40747.208333333336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s="4" t="s">
        <v>1002</v>
      </c>
      <c r="C480" s="3" t="s">
        <v>1003</v>
      </c>
      <c r="D480">
        <v>68800</v>
      </c>
      <c r="E480">
        <v>162603</v>
      </c>
      <c r="F480" s="5">
        <f t="shared" si="28"/>
        <v>2.3634156976744185</v>
      </c>
      <c r="G480" t="s">
        <v>19</v>
      </c>
      <c r="H480">
        <v>2756</v>
      </c>
      <c r="I480">
        <f t="shared" si="29"/>
        <v>59</v>
      </c>
      <c r="J480" t="s">
        <v>20</v>
      </c>
      <c r="K480" t="s">
        <v>21</v>
      </c>
      <c r="L480">
        <v>1425877200</v>
      </c>
      <c r="M480">
        <v>1426914000</v>
      </c>
      <c r="N480" s="9">
        <f t="shared" si="30"/>
        <v>42072</v>
      </c>
      <c r="O480" s="9">
        <f t="shared" si="31"/>
        <v>42084.208333333328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s="4" t="s">
        <v>1004</v>
      </c>
      <c r="C481" s="3" t="s">
        <v>1005</v>
      </c>
      <c r="D481">
        <v>2400</v>
      </c>
      <c r="E481">
        <v>12310</v>
      </c>
      <c r="F481" s="5">
        <f t="shared" si="28"/>
        <v>5.1291666666666664</v>
      </c>
      <c r="G481" t="s">
        <v>19</v>
      </c>
      <c r="H481">
        <v>173</v>
      </c>
      <c r="I481">
        <f t="shared" si="29"/>
        <v>71.16</v>
      </c>
      <c r="J481" t="s">
        <v>39</v>
      </c>
      <c r="K481" t="s">
        <v>40</v>
      </c>
      <c r="L481">
        <v>1501304400</v>
      </c>
      <c r="M481">
        <v>1501477200</v>
      </c>
      <c r="N481" s="9">
        <f t="shared" si="30"/>
        <v>42945</v>
      </c>
      <c r="O481" s="9">
        <f t="shared" si="31"/>
        <v>42947.208333333328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s="4" t="s">
        <v>1006</v>
      </c>
      <c r="C482" s="3" t="s">
        <v>1007</v>
      </c>
      <c r="D482">
        <v>8600</v>
      </c>
      <c r="E482">
        <v>8656</v>
      </c>
      <c r="F482" s="5">
        <f t="shared" si="28"/>
        <v>1.0065116279069768</v>
      </c>
      <c r="G482" t="s">
        <v>19</v>
      </c>
      <c r="H482">
        <v>87</v>
      </c>
      <c r="I482">
        <f t="shared" si="29"/>
        <v>99.49</v>
      </c>
      <c r="J482" t="s">
        <v>20</v>
      </c>
      <c r="K482" t="s">
        <v>21</v>
      </c>
      <c r="L482">
        <v>1268287200</v>
      </c>
      <c r="M482">
        <v>1269061200</v>
      </c>
      <c r="N482" s="9">
        <f t="shared" si="30"/>
        <v>40248</v>
      </c>
      <c r="O482" s="9">
        <f t="shared" si="31"/>
        <v>40257.208333333336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hidden="1" x14ac:dyDescent="0.25">
      <c r="A483">
        <v>481</v>
      </c>
      <c r="B483" s="4" t="s">
        <v>1008</v>
      </c>
      <c r="C483" s="3" t="s">
        <v>1009</v>
      </c>
      <c r="D483">
        <v>196600</v>
      </c>
      <c r="E483">
        <v>159931</v>
      </c>
      <c r="F483" s="5">
        <f t="shared" si="28"/>
        <v>0.81348423194303154</v>
      </c>
      <c r="G483" t="s">
        <v>13</v>
      </c>
      <c r="H483">
        <v>1538</v>
      </c>
      <c r="I483">
        <f t="shared" si="29"/>
        <v>103.99</v>
      </c>
      <c r="J483" t="s">
        <v>20</v>
      </c>
      <c r="K483" t="s">
        <v>21</v>
      </c>
      <c r="L483">
        <v>1412139600</v>
      </c>
      <c r="M483">
        <v>1415772000</v>
      </c>
      <c r="N483" s="9">
        <f t="shared" si="30"/>
        <v>41913</v>
      </c>
      <c r="O483" s="9">
        <f t="shared" si="31"/>
        <v>41955.25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hidden="1" x14ac:dyDescent="0.25">
      <c r="A484">
        <v>482</v>
      </c>
      <c r="B484" s="4" t="s">
        <v>1010</v>
      </c>
      <c r="C484" s="3" t="s">
        <v>1011</v>
      </c>
      <c r="D484">
        <v>4200</v>
      </c>
      <c r="E484">
        <v>689</v>
      </c>
      <c r="F484" s="5">
        <f t="shared" si="28"/>
        <v>0.16404761904761905</v>
      </c>
      <c r="G484" t="s">
        <v>13</v>
      </c>
      <c r="H484">
        <v>9</v>
      </c>
      <c r="I484">
        <f t="shared" si="29"/>
        <v>76.56</v>
      </c>
      <c r="J484" t="s">
        <v>20</v>
      </c>
      <c r="K484" t="s">
        <v>21</v>
      </c>
      <c r="L484">
        <v>1330063200</v>
      </c>
      <c r="M484">
        <v>1331013600</v>
      </c>
      <c r="N484" s="9">
        <f t="shared" si="30"/>
        <v>40963</v>
      </c>
      <c r="O484" s="9">
        <f t="shared" si="31"/>
        <v>40974.25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hidden="1" x14ac:dyDescent="0.25">
      <c r="A485">
        <v>483</v>
      </c>
      <c r="B485" s="4" t="s">
        <v>1012</v>
      </c>
      <c r="C485" s="3" t="s">
        <v>1013</v>
      </c>
      <c r="D485">
        <v>91400</v>
      </c>
      <c r="E485">
        <v>48236</v>
      </c>
      <c r="F485" s="5">
        <f t="shared" si="28"/>
        <v>0.52774617067833696</v>
      </c>
      <c r="G485" t="s">
        <v>13</v>
      </c>
      <c r="H485">
        <v>554</v>
      </c>
      <c r="I485">
        <f t="shared" si="29"/>
        <v>87.07</v>
      </c>
      <c r="J485" t="s">
        <v>20</v>
      </c>
      <c r="K485" t="s">
        <v>21</v>
      </c>
      <c r="L485">
        <v>1576130400</v>
      </c>
      <c r="M485">
        <v>1576735200</v>
      </c>
      <c r="N485" s="9">
        <f t="shared" si="30"/>
        <v>43811</v>
      </c>
      <c r="O485" s="9">
        <f t="shared" si="31"/>
        <v>43818.25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s="4" t="s">
        <v>1014</v>
      </c>
      <c r="C486" s="3" t="s">
        <v>1015</v>
      </c>
      <c r="D486">
        <v>29600</v>
      </c>
      <c r="E486">
        <v>77021</v>
      </c>
      <c r="F486" s="5">
        <f t="shared" si="28"/>
        <v>2.6020608108108108</v>
      </c>
      <c r="G486" t="s">
        <v>19</v>
      </c>
      <c r="H486">
        <v>1572</v>
      </c>
      <c r="I486">
        <f t="shared" si="29"/>
        <v>49</v>
      </c>
      <c r="J486" t="s">
        <v>39</v>
      </c>
      <c r="K486" t="s">
        <v>40</v>
      </c>
      <c r="L486">
        <v>1407128400</v>
      </c>
      <c r="M486">
        <v>1411362000</v>
      </c>
      <c r="N486" s="9">
        <f t="shared" si="30"/>
        <v>41855</v>
      </c>
      <c r="O486" s="9">
        <f t="shared" si="31"/>
        <v>41904.208333333336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hidden="1" x14ac:dyDescent="0.25">
      <c r="A487">
        <v>485</v>
      </c>
      <c r="B487" s="4" t="s">
        <v>1016</v>
      </c>
      <c r="C487" s="3" t="s">
        <v>1017</v>
      </c>
      <c r="D487">
        <v>90600</v>
      </c>
      <c r="E487">
        <v>27844</v>
      </c>
      <c r="F487" s="5">
        <f t="shared" si="28"/>
        <v>0.30732891832229581</v>
      </c>
      <c r="G487" t="s">
        <v>13</v>
      </c>
      <c r="H487">
        <v>648</v>
      </c>
      <c r="I487">
        <f t="shared" si="29"/>
        <v>42.97</v>
      </c>
      <c r="J487" t="s">
        <v>39</v>
      </c>
      <c r="K487" t="s">
        <v>40</v>
      </c>
      <c r="L487">
        <v>1560142800</v>
      </c>
      <c r="M487">
        <v>1563685200</v>
      </c>
      <c r="N487" s="9">
        <f t="shared" si="30"/>
        <v>43626</v>
      </c>
      <c r="O487" s="9">
        <f t="shared" si="31"/>
        <v>43667.208333333328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hidden="1" x14ac:dyDescent="0.25">
      <c r="A488">
        <v>486</v>
      </c>
      <c r="B488" s="4" t="s">
        <v>1018</v>
      </c>
      <c r="C488" s="3" t="s">
        <v>1019</v>
      </c>
      <c r="D488">
        <v>5200</v>
      </c>
      <c r="E488">
        <v>702</v>
      </c>
      <c r="F488" s="5">
        <f t="shared" si="28"/>
        <v>0.13500000000000001</v>
      </c>
      <c r="G488" t="s">
        <v>13</v>
      </c>
      <c r="H488">
        <v>21</v>
      </c>
      <c r="I488">
        <f t="shared" si="29"/>
        <v>33.43</v>
      </c>
      <c r="J488" t="s">
        <v>39</v>
      </c>
      <c r="K488" t="s">
        <v>40</v>
      </c>
      <c r="L488">
        <v>1520575200</v>
      </c>
      <c r="M488">
        <v>1521867600</v>
      </c>
      <c r="N488" s="9">
        <f t="shared" si="30"/>
        <v>43168</v>
      </c>
      <c r="O488" s="9">
        <f t="shared" si="31"/>
        <v>43183.208333333328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s="4" t="s">
        <v>1020</v>
      </c>
      <c r="C489" s="3" t="s">
        <v>1021</v>
      </c>
      <c r="D489">
        <v>110300</v>
      </c>
      <c r="E489">
        <v>197024</v>
      </c>
      <c r="F489" s="5">
        <f t="shared" si="28"/>
        <v>1.7862556663644606</v>
      </c>
      <c r="G489" t="s">
        <v>19</v>
      </c>
      <c r="H489">
        <v>2346</v>
      </c>
      <c r="I489">
        <f t="shared" si="29"/>
        <v>83.98</v>
      </c>
      <c r="J489" t="s">
        <v>20</v>
      </c>
      <c r="K489" t="s">
        <v>21</v>
      </c>
      <c r="L489">
        <v>1492664400</v>
      </c>
      <c r="M489">
        <v>1495515600</v>
      </c>
      <c r="N489" s="9">
        <f t="shared" si="30"/>
        <v>42845</v>
      </c>
      <c r="O489" s="9">
        <f t="shared" si="31"/>
        <v>42878.208333333328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s="4" t="s">
        <v>1022</v>
      </c>
      <c r="C490" s="3" t="s">
        <v>1023</v>
      </c>
      <c r="D490">
        <v>5300</v>
      </c>
      <c r="E490">
        <v>11663</v>
      </c>
      <c r="F490" s="5">
        <f t="shared" si="28"/>
        <v>2.2005660377358489</v>
      </c>
      <c r="G490" t="s">
        <v>19</v>
      </c>
      <c r="H490">
        <v>115</v>
      </c>
      <c r="I490">
        <f t="shared" si="29"/>
        <v>101.42</v>
      </c>
      <c r="J490" t="s">
        <v>20</v>
      </c>
      <c r="K490" t="s">
        <v>21</v>
      </c>
      <c r="L490">
        <v>1454479200</v>
      </c>
      <c r="M490">
        <v>1455948000</v>
      </c>
      <c r="N490" s="9">
        <f t="shared" si="30"/>
        <v>42403</v>
      </c>
      <c r="O490" s="9">
        <f t="shared" si="31"/>
        <v>42420.25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s="4" t="s">
        <v>1024</v>
      </c>
      <c r="C491" s="3" t="s">
        <v>1025</v>
      </c>
      <c r="D491">
        <v>9200</v>
      </c>
      <c r="E491">
        <v>9339</v>
      </c>
      <c r="F491" s="5">
        <f t="shared" si="28"/>
        <v>1.015108695652174</v>
      </c>
      <c r="G491" t="s">
        <v>19</v>
      </c>
      <c r="H491">
        <v>85</v>
      </c>
      <c r="I491">
        <f t="shared" si="29"/>
        <v>109.87</v>
      </c>
      <c r="J491" t="s">
        <v>106</v>
      </c>
      <c r="K491" t="s">
        <v>107</v>
      </c>
      <c r="L491">
        <v>1281934800</v>
      </c>
      <c r="M491">
        <v>1282366800</v>
      </c>
      <c r="N491" s="9">
        <f t="shared" si="30"/>
        <v>40406</v>
      </c>
      <c r="O491" s="9">
        <f t="shared" si="31"/>
        <v>40411.208333333336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s="4" t="s">
        <v>1026</v>
      </c>
      <c r="C492" s="3" t="s">
        <v>1027</v>
      </c>
      <c r="D492">
        <v>2400</v>
      </c>
      <c r="E492">
        <v>4596</v>
      </c>
      <c r="F492" s="5">
        <f t="shared" si="28"/>
        <v>1.915</v>
      </c>
      <c r="G492" t="s">
        <v>19</v>
      </c>
      <c r="H492">
        <v>144</v>
      </c>
      <c r="I492">
        <f t="shared" si="29"/>
        <v>31.92</v>
      </c>
      <c r="J492" t="s">
        <v>20</v>
      </c>
      <c r="K492" t="s">
        <v>21</v>
      </c>
      <c r="L492">
        <v>1573970400</v>
      </c>
      <c r="M492">
        <v>1574575200</v>
      </c>
      <c r="N492" s="9">
        <f t="shared" si="30"/>
        <v>43786</v>
      </c>
      <c r="O492" s="9">
        <f t="shared" si="31"/>
        <v>43793.25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x14ac:dyDescent="0.25">
      <c r="A493">
        <v>491</v>
      </c>
      <c r="B493" s="4" t="s">
        <v>1029</v>
      </c>
      <c r="C493" s="3" t="s">
        <v>1030</v>
      </c>
      <c r="D493">
        <v>56800</v>
      </c>
      <c r="E493">
        <v>173437</v>
      </c>
      <c r="F493" s="5">
        <f t="shared" si="28"/>
        <v>3.0534683098591549</v>
      </c>
      <c r="G493" t="s">
        <v>19</v>
      </c>
      <c r="H493">
        <v>2443</v>
      </c>
      <c r="I493">
        <f t="shared" si="29"/>
        <v>70.989999999999995</v>
      </c>
      <c r="J493" t="s">
        <v>20</v>
      </c>
      <c r="K493" t="s">
        <v>21</v>
      </c>
      <c r="L493">
        <v>1372654800</v>
      </c>
      <c r="M493">
        <v>1374901200</v>
      </c>
      <c r="N493" s="9">
        <f t="shared" si="30"/>
        <v>41456</v>
      </c>
      <c r="O493" s="9">
        <f t="shared" si="31"/>
        <v>41482.208333333336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hidden="1" x14ac:dyDescent="0.25">
      <c r="A494">
        <v>492</v>
      </c>
      <c r="B494" s="4" t="s">
        <v>1031</v>
      </c>
      <c r="C494" s="3" t="s">
        <v>1032</v>
      </c>
      <c r="D494">
        <v>191000</v>
      </c>
      <c r="E494">
        <v>45831</v>
      </c>
      <c r="F494" s="5">
        <f t="shared" si="28"/>
        <v>0.23995287958115183</v>
      </c>
      <c r="G494" t="s">
        <v>73</v>
      </c>
      <c r="H494">
        <v>595</v>
      </c>
      <c r="I494">
        <f t="shared" si="29"/>
        <v>77.03</v>
      </c>
      <c r="J494" t="s">
        <v>20</v>
      </c>
      <c r="K494" t="s">
        <v>21</v>
      </c>
      <c r="L494">
        <v>1275886800</v>
      </c>
      <c r="M494">
        <v>1278910800</v>
      </c>
      <c r="N494" s="9">
        <f t="shared" si="30"/>
        <v>40336</v>
      </c>
      <c r="O494" s="9">
        <f t="shared" si="31"/>
        <v>40371.208333333336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s="4" t="s">
        <v>1033</v>
      </c>
      <c r="C495" s="3" t="s">
        <v>1034</v>
      </c>
      <c r="D495">
        <v>900</v>
      </c>
      <c r="E495">
        <v>6514</v>
      </c>
      <c r="F495" s="5">
        <f t="shared" si="28"/>
        <v>7.2377777777777776</v>
      </c>
      <c r="G495" t="s">
        <v>19</v>
      </c>
      <c r="H495">
        <v>64</v>
      </c>
      <c r="I495">
        <f t="shared" si="29"/>
        <v>101.78</v>
      </c>
      <c r="J495" t="s">
        <v>20</v>
      </c>
      <c r="K495" t="s">
        <v>21</v>
      </c>
      <c r="L495">
        <v>1561784400</v>
      </c>
      <c r="M495">
        <v>1562907600</v>
      </c>
      <c r="N495" s="9">
        <f t="shared" si="30"/>
        <v>43645</v>
      </c>
      <c r="O495" s="9">
        <f t="shared" si="31"/>
        <v>43658.208333333328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s="4" t="s">
        <v>1035</v>
      </c>
      <c r="C496" s="3" t="s">
        <v>1036</v>
      </c>
      <c r="D496">
        <v>2500</v>
      </c>
      <c r="E496">
        <v>13684</v>
      </c>
      <c r="F496" s="5">
        <f t="shared" si="28"/>
        <v>5.4736000000000002</v>
      </c>
      <c r="G496" t="s">
        <v>19</v>
      </c>
      <c r="H496">
        <v>268</v>
      </c>
      <c r="I496">
        <f t="shared" si="29"/>
        <v>51.06</v>
      </c>
      <c r="J496" t="s">
        <v>20</v>
      </c>
      <c r="K496" t="s">
        <v>21</v>
      </c>
      <c r="L496">
        <v>1332392400</v>
      </c>
      <c r="M496">
        <v>1332478800</v>
      </c>
      <c r="N496" s="9">
        <f t="shared" si="30"/>
        <v>40990</v>
      </c>
      <c r="O496" s="9">
        <f t="shared" si="31"/>
        <v>40991.208333333336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s="4" t="s">
        <v>1037</v>
      </c>
      <c r="C497" s="3" t="s">
        <v>1038</v>
      </c>
      <c r="D497">
        <v>3200</v>
      </c>
      <c r="E497">
        <v>13264</v>
      </c>
      <c r="F497" s="5">
        <f t="shared" si="28"/>
        <v>4.1449999999999996</v>
      </c>
      <c r="G497" t="s">
        <v>19</v>
      </c>
      <c r="H497">
        <v>195</v>
      </c>
      <c r="I497">
        <f t="shared" si="29"/>
        <v>68.02</v>
      </c>
      <c r="J497" t="s">
        <v>35</v>
      </c>
      <c r="K497" t="s">
        <v>36</v>
      </c>
      <c r="L497">
        <v>1402376400</v>
      </c>
      <c r="M497">
        <v>1402722000</v>
      </c>
      <c r="N497" s="9">
        <f t="shared" si="30"/>
        <v>41800</v>
      </c>
      <c r="O497" s="9">
        <f t="shared" si="31"/>
        <v>41804.208333333336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hidden="1" x14ac:dyDescent="0.25">
      <c r="A498">
        <v>496</v>
      </c>
      <c r="B498" s="4" t="s">
        <v>1039</v>
      </c>
      <c r="C498" s="3" t="s">
        <v>1040</v>
      </c>
      <c r="D498">
        <v>183800</v>
      </c>
      <c r="E498">
        <v>1667</v>
      </c>
      <c r="F498" s="5">
        <f t="shared" si="28"/>
        <v>9.0696409140369975E-3</v>
      </c>
      <c r="G498" t="s">
        <v>13</v>
      </c>
      <c r="H498">
        <v>54</v>
      </c>
      <c r="I498">
        <f t="shared" si="29"/>
        <v>30.87</v>
      </c>
      <c r="J498" t="s">
        <v>20</v>
      </c>
      <c r="K498" t="s">
        <v>21</v>
      </c>
      <c r="L498">
        <v>1495342800</v>
      </c>
      <c r="M498">
        <v>1496811600</v>
      </c>
      <c r="N498" s="9">
        <f t="shared" si="30"/>
        <v>42876</v>
      </c>
      <c r="O498" s="9">
        <f t="shared" si="31"/>
        <v>42893.208333333328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hidden="1" x14ac:dyDescent="0.25">
      <c r="A499">
        <v>497</v>
      </c>
      <c r="B499" s="4" t="s">
        <v>1041</v>
      </c>
      <c r="C499" s="3" t="s">
        <v>1042</v>
      </c>
      <c r="D499">
        <v>9800</v>
      </c>
      <c r="E499">
        <v>3349</v>
      </c>
      <c r="F499" s="5">
        <f t="shared" si="28"/>
        <v>0.34173469387755101</v>
      </c>
      <c r="G499" t="s">
        <v>13</v>
      </c>
      <c r="H499">
        <v>120</v>
      </c>
      <c r="I499">
        <f t="shared" si="29"/>
        <v>27.91</v>
      </c>
      <c r="J499" t="s">
        <v>20</v>
      </c>
      <c r="K499" t="s">
        <v>21</v>
      </c>
      <c r="L499">
        <v>1482213600</v>
      </c>
      <c r="M499">
        <v>1482213600</v>
      </c>
      <c r="N499" s="9">
        <f t="shared" si="30"/>
        <v>42724</v>
      </c>
      <c r="O499" s="9">
        <f t="shared" si="31"/>
        <v>42724.25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hidden="1" x14ac:dyDescent="0.25">
      <c r="A500">
        <v>498</v>
      </c>
      <c r="B500" s="4" t="s">
        <v>1043</v>
      </c>
      <c r="C500" s="3" t="s">
        <v>1044</v>
      </c>
      <c r="D500">
        <v>193400</v>
      </c>
      <c r="E500">
        <v>46317</v>
      </c>
      <c r="F500" s="5">
        <f t="shared" si="28"/>
        <v>0.239488107549121</v>
      </c>
      <c r="G500" t="s">
        <v>13</v>
      </c>
      <c r="H500">
        <v>579</v>
      </c>
      <c r="I500">
        <f t="shared" si="29"/>
        <v>79.989999999999995</v>
      </c>
      <c r="J500" t="s">
        <v>35</v>
      </c>
      <c r="K500" t="s">
        <v>36</v>
      </c>
      <c r="L500">
        <v>1420092000</v>
      </c>
      <c r="M500">
        <v>1420264800</v>
      </c>
      <c r="N500" s="9">
        <f t="shared" si="30"/>
        <v>42005</v>
      </c>
      <c r="O500" s="9">
        <f t="shared" si="31"/>
        <v>42007.25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hidden="1" x14ac:dyDescent="0.25">
      <c r="A501">
        <v>499</v>
      </c>
      <c r="B501" s="4" t="s">
        <v>1045</v>
      </c>
      <c r="C501" s="3" t="s">
        <v>1046</v>
      </c>
      <c r="D501">
        <v>163800</v>
      </c>
      <c r="E501">
        <v>78743</v>
      </c>
      <c r="F501" s="5">
        <f t="shared" si="28"/>
        <v>0.48072649572649573</v>
      </c>
      <c r="G501" t="s">
        <v>13</v>
      </c>
      <c r="H501">
        <v>2072</v>
      </c>
      <c r="I501">
        <f t="shared" si="29"/>
        <v>38</v>
      </c>
      <c r="J501" t="s">
        <v>20</v>
      </c>
      <c r="K501" t="s">
        <v>21</v>
      </c>
      <c r="L501">
        <v>1458018000</v>
      </c>
      <c r="M501">
        <v>1458450000</v>
      </c>
      <c r="N501" s="9">
        <f t="shared" si="30"/>
        <v>42444</v>
      </c>
      <c r="O501" s="9">
        <f t="shared" si="31"/>
        <v>42449.208333333328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hidden="1" x14ac:dyDescent="0.25">
      <c r="A502">
        <v>500</v>
      </c>
      <c r="B502" s="4" t="s">
        <v>1047</v>
      </c>
      <c r="C502" s="3" t="s">
        <v>1048</v>
      </c>
      <c r="D502">
        <v>100</v>
      </c>
      <c r="E502">
        <v>0</v>
      </c>
      <c r="F502" s="5">
        <f t="shared" si="28"/>
        <v>0</v>
      </c>
      <c r="G502" t="s">
        <v>13</v>
      </c>
      <c r="H502">
        <v>0</v>
      </c>
      <c r="I502">
        <f t="shared" si="29"/>
        <v>0</v>
      </c>
      <c r="J502" t="s">
        <v>20</v>
      </c>
      <c r="K502" t="s">
        <v>21</v>
      </c>
      <c r="L502">
        <v>1367384400</v>
      </c>
      <c r="M502">
        <v>1369803600</v>
      </c>
      <c r="N502" s="9">
        <f t="shared" si="30"/>
        <v>41395</v>
      </c>
      <c r="O502" s="9">
        <f t="shared" si="31"/>
        <v>41423.208333333336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hidden="1" x14ac:dyDescent="0.25">
      <c r="A503">
        <v>501</v>
      </c>
      <c r="B503" s="4" t="s">
        <v>1049</v>
      </c>
      <c r="C503" s="3" t="s">
        <v>1050</v>
      </c>
      <c r="D503">
        <v>153600</v>
      </c>
      <c r="E503">
        <v>107743</v>
      </c>
      <c r="F503" s="5">
        <f t="shared" si="28"/>
        <v>0.70145182291666663</v>
      </c>
      <c r="G503" t="s">
        <v>13</v>
      </c>
      <c r="H503">
        <v>1796</v>
      </c>
      <c r="I503">
        <f t="shared" si="29"/>
        <v>59.99</v>
      </c>
      <c r="J503" t="s">
        <v>20</v>
      </c>
      <c r="K503" t="s">
        <v>21</v>
      </c>
      <c r="L503">
        <v>1363064400</v>
      </c>
      <c r="M503">
        <v>1363237200</v>
      </c>
      <c r="N503" s="9">
        <f t="shared" si="30"/>
        <v>41345</v>
      </c>
      <c r="O503" s="9">
        <f t="shared" si="31"/>
        <v>41347.208333333336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s="4" t="s">
        <v>476</v>
      </c>
      <c r="C504" s="3" t="s">
        <v>1051</v>
      </c>
      <c r="D504">
        <v>1300</v>
      </c>
      <c r="E504">
        <v>6889</v>
      </c>
      <c r="F504" s="5">
        <f t="shared" si="28"/>
        <v>5.2992307692307694</v>
      </c>
      <c r="G504" t="s">
        <v>19</v>
      </c>
      <c r="H504">
        <v>186</v>
      </c>
      <c r="I504">
        <f t="shared" si="29"/>
        <v>37.04</v>
      </c>
      <c r="J504" t="s">
        <v>25</v>
      </c>
      <c r="K504" t="s">
        <v>26</v>
      </c>
      <c r="L504">
        <v>1343365200</v>
      </c>
      <c r="M504">
        <v>1345870800</v>
      </c>
      <c r="N504" s="9">
        <f t="shared" si="30"/>
        <v>41117</v>
      </c>
      <c r="O504" s="9">
        <f t="shared" si="31"/>
        <v>41146.208333333336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x14ac:dyDescent="0.25">
      <c r="A505">
        <v>503</v>
      </c>
      <c r="B505" s="4" t="s">
        <v>1052</v>
      </c>
      <c r="C505" s="3" t="s">
        <v>1053</v>
      </c>
      <c r="D505">
        <v>25500</v>
      </c>
      <c r="E505">
        <v>45983</v>
      </c>
      <c r="F505" s="5">
        <f t="shared" si="28"/>
        <v>1.8032549019607844</v>
      </c>
      <c r="G505" t="s">
        <v>19</v>
      </c>
      <c r="H505">
        <v>460</v>
      </c>
      <c r="I505">
        <f t="shared" si="29"/>
        <v>99.96</v>
      </c>
      <c r="J505" t="s">
        <v>20</v>
      </c>
      <c r="K505" t="s">
        <v>21</v>
      </c>
      <c r="L505">
        <v>1435726800</v>
      </c>
      <c r="M505">
        <v>1437454800</v>
      </c>
      <c r="N505" s="9">
        <f t="shared" si="30"/>
        <v>42186</v>
      </c>
      <c r="O505" s="9">
        <f t="shared" si="31"/>
        <v>42206.208333333328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hidden="1" x14ac:dyDescent="0.25">
      <c r="A506">
        <v>504</v>
      </c>
      <c r="B506" s="4" t="s">
        <v>1054</v>
      </c>
      <c r="C506" s="3" t="s">
        <v>1055</v>
      </c>
      <c r="D506">
        <v>7500</v>
      </c>
      <c r="E506">
        <v>6924</v>
      </c>
      <c r="F506" s="5">
        <f t="shared" si="28"/>
        <v>0.92320000000000002</v>
      </c>
      <c r="G506" t="s">
        <v>13</v>
      </c>
      <c r="H506">
        <v>62</v>
      </c>
      <c r="I506">
        <f t="shared" si="29"/>
        <v>111.68</v>
      </c>
      <c r="J506" t="s">
        <v>106</v>
      </c>
      <c r="K506" t="s">
        <v>107</v>
      </c>
      <c r="L506">
        <v>1431925200</v>
      </c>
      <c r="M506">
        <v>1432011600</v>
      </c>
      <c r="N506" s="9">
        <f t="shared" si="30"/>
        <v>42142</v>
      </c>
      <c r="O506" s="9">
        <f t="shared" si="31"/>
        <v>42143.208333333328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hidden="1" x14ac:dyDescent="0.25">
      <c r="A507">
        <v>505</v>
      </c>
      <c r="B507" s="4" t="s">
        <v>1056</v>
      </c>
      <c r="C507" s="3" t="s">
        <v>1057</v>
      </c>
      <c r="D507">
        <v>89900</v>
      </c>
      <c r="E507">
        <v>12497</v>
      </c>
      <c r="F507" s="5">
        <f t="shared" si="28"/>
        <v>0.13901001112347053</v>
      </c>
      <c r="G507" t="s">
        <v>13</v>
      </c>
      <c r="H507">
        <v>347</v>
      </c>
      <c r="I507">
        <f t="shared" si="29"/>
        <v>36.01</v>
      </c>
      <c r="J507" t="s">
        <v>20</v>
      </c>
      <c r="K507" t="s">
        <v>21</v>
      </c>
      <c r="L507">
        <v>1362722400</v>
      </c>
      <c r="M507">
        <v>1366347600</v>
      </c>
      <c r="N507" s="9">
        <f t="shared" si="30"/>
        <v>41341</v>
      </c>
      <c r="O507" s="9">
        <f t="shared" si="31"/>
        <v>41383.208333333336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s="4" t="s">
        <v>1058</v>
      </c>
      <c r="C508" s="3" t="s">
        <v>1059</v>
      </c>
      <c r="D508">
        <v>18000</v>
      </c>
      <c r="E508">
        <v>166874</v>
      </c>
      <c r="F508" s="5">
        <f t="shared" si="28"/>
        <v>9.2707777777777771</v>
      </c>
      <c r="G508" t="s">
        <v>19</v>
      </c>
      <c r="H508">
        <v>2528</v>
      </c>
      <c r="I508">
        <f t="shared" si="29"/>
        <v>66.010000000000005</v>
      </c>
      <c r="J508" t="s">
        <v>20</v>
      </c>
      <c r="K508" t="s">
        <v>21</v>
      </c>
      <c r="L508">
        <v>1511416800</v>
      </c>
      <c r="M508">
        <v>1512885600</v>
      </c>
      <c r="N508" s="9">
        <f t="shared" si="30"/>
        <v>43062</v>
      </c>
      <c r="O508" s="9">
        <f t="shared" si="31"/>
        <v>43079.25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ht="31.5" hidden="1" x14ac:dyDescent="0.25">
      <c r="A509">
        <v>507</v>
      </c>
      <c r="B509" s="4" t="s">
        <v>1060</v>
      </c>
      <c r="C509" s="3" t="s">
        <v>1061</v>
      </c>
      <c r="D509">
        <v>2100</v>
      </c>
      <c r="E509">
        <v>837</v>
      </c>
      <c r="F509" s="5">
        <f t="shared" si="28"/>
        <v>0.39857142857142858</v>
      </c>
      <c r="G509" t="s">
        <v>13</v>
      </c>
      <c r="H509">
        <v>19</v>
      </c>
      <c r="I509">
        <f t="shared" si="29"/>
        <v>44.05</v>
      </c>
      <c r="J509" t="s">
        <v>20</v>
      </c>
      <c r="K509" t="s">
        <v>21</v>
      </c>
      <c r="L509">
        <v>1365483600</v>
      </c>
      <c r="M509">
        <v>1369717200</v>
      </c>
      <c r="N509" s="9">
        <f t="shared" si="30"/>
        <v>41373</v>
      </c>
      <c r="O509" s="9">
        <f t="shared" si="31"/>
        <v>41422.208333333336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s="4" t="s">
        <v>1062</v>
      </c>
      <c r="C510" s="3" t="s">
        <v>1063</v>
      </c>
      <c r="D510">
        <v>172700</v>
      </c>
      <c r="E510">
        <v>193820</v>
      </c>
      <c r="F510" s="5">
        <f t="shared" si="28"/>
        <v>1.1222929936305732</v>
      </c>
      <c r="G510" t="s">
        <v>19</v>
      </c>
      <c r="H510">
        <v>3657</v>
      </c>
      <c r="I510">
        <f t="shared" si="29"/>
        <v>53</v>
      </c>
      <c r="J510" t="s">
        <v>20</v>
      </c>
      <c r="K510" t="s">
        <v>21</v>
      </c>
      <c r="L510">
        <v>1532840400</v>
      </c>
      <c r="M510">
        <v>1534654800</v>
      </c>
      <c r="N510" s="9">
        <f t="shared" si="30"/>
        <v>43310</v>
      </c>
      <c r="O510" s="9">
        <f t="shared" si="31"/>
        <v>43331.208333333328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hidden="1" x14ac:dyDescent="0.25">
      <c r="A511">
        <v>509</v>
      </c>
      <c r="B511" s="4" t="s">
        <v>397</v>
      </c>
      <c r="C511" s="3" t="s">
        <v>1064</v>
      </c>
      <c r="D511">
        <v>168500</v>
      </c>
      <c r="E511">
        <v>119510</v>
      </c>
      <c r="F511" s="5">
        <f t="shared" si="28"/>
        <v>0.70925816023738875</v>
      </c>
      <c r="G511" t="s">
        <v>13</v>
      </c>
      <c r="H511">
        <v>1258</v>
      </c>
      <c r="I511">
        <f t="shared" si="29"/>
        <v>95</v>
      </c>
      <c r="J511" t="s">
        <v>20</v>
      </c>
      <c r="K511" t="s">
        <v>21</v>
      </c>
      <c r="L511">
        <v>1336194000</v>
      </c>
      <c r="M511">
        <v>1337058000</v>
      </c>
      <c r="N511" s="9">
        <f t="shared" si="30"/>
        <v>41034</v>
      </c>
      <c r="O511" s="9">
        <f t="shared" si="31"/>
        <v>41044.208333333336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s="4" t="s">
        <v>1065</v>
      </c>
      <c r="C512" s="3" t="s">
        <v>1066</v>
      </c>
      <c r="D512">
        <v>7800</v>
      </c>
      <c r="E512">
        <v>9289</v>
      </c>
      <c r="F512" s="5">
        <f t="shared" si="28"/>
        <v>1.1908974358974358</v>
      </c>
      <c r="G512" t="s">
        <v>19</v>
      </c>
      <c r="H512">
        <v>131</v>
      </c>
      <c r="I512">
        <f t="shared" si="29"/>
        <v>70.91</v>
      </c>
      <c r="J512" t="s">
        <v>25</v>
      </c>
      <c r="K512" t="s">
        <v>26</v>
      </c>
      <c r="L512">
        <v>1527742800</v>
      </c>
      <c r="M512">
        <v>1529816400</v>
      </c>
      <c r="N512" s="9">
        <f t="shared" si="30"/>
        <v>43251</v>
      </c>
      <c r="O512" s="9">
        <f t="shared" si="31"/>
        <v>43275.208333333328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hidden="1" x14ac:dyDescent="0.25">
      <c r="A513">
        <v>511</v>
      </c>
      <c r="B513" s="4" t="s">
        <v>1067</v>
      </c>
      <c r="C513" s="3" t="s">
        <v>1068</v>
      </c>
      <c r="D513">
        <v>147800</v>
      </c>
      <c r="E513">
        <v>35498</v>
      </c>
      <c r="F513" s="5">
        <f t="shared" si="28"/>
        <v>0.24017591339648173</v>
      </c>
      <c r="G513" t="s">
        <v>13</v>
      </c>
      <c r="H513">
        <v>362</v>
      </c>
      <c r="I513">
        <f t="shared" si="29"/>
        <v>98.06</v>
      </c>
      <c r="J513" t="s">
        <v>20</v>
      </c>
      <c r="K513" t="s">
        <v>21</v>
      </c>
      <c r="L513">
        <v>1564030800</v>
      </c>
      <c r="M513">
        <v>1564894800</v>
      </c>
      <c r="N513" s="9">
        <f t="shared" si="30"/>
        <v>43671</v>
      </c>
      <c r="O513" s="9">
        <f t="shared" si="31"/>
        <v>43681.208333333328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s="4" t="s">
        <v>1069</v>
      </c>
      <c r="C514" s="3" t="s">
        <v>1070</v>
      </c>
      <c r="D514">
        <v>9100</v>
      </c>
      <c r="E514">
        <v>12678</v>
      </c>
      <c r="F514" s="5">
        <f t="shared" si="28"/>
        <v>1.3931868131868133</v>
      </c>
      <c r="G514" t="s">
        <v>19</v>
      </c>
      <c r="H514">
        <v>239</v>
      </c>
      <c r="I514">
        <f t="shared" si="29"/>
        <v>53.05</v>
      </c>
      <c r="J514" t="s">
        <v>20</v>
      </c>
      <c r="K514" t="s">
        <v>21</v>
      </c>
      <c r="L514">
        <v>1404536400</v>
      </c>
      <c r="M514">
        <v>1404622800</v>
      </c>
      <c r="N514" s="9">
        <f t="shared" si="30"/>
        <v>41825</v>
      </c>
      <c r="O514" s="9">
        <f t="shared" si="31"/>
        <v>41826.208333333336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hidden="1" x14ac:dyDescent="0.25">
      <c r="A515">
        <v>513</v>
      </c>
      <c r="B515" s="4" t="s">
        <v>1071</v>
      </c>
      <c r="C515" s="3" t="s">
        <v>1072</v>
      </c>
      <c r="D515">
        <v>8300</v>
      </c>
      <c r="E515">
        <v>3260</v>
      </c>
      <c r="F515" s="5">
        <f t="shared" ref="F515:F578" si="32">IFERROR(E515/D515,0)</f>
        <v>0.39277108433734942</v>
      </c>
      <c r="G515" t="s">
        <v>73</v>
      </c>
      <c r="H515">
        <v>35</v>
      </c>
      <c r="I515">
        <f t="shared" ref="I515:I578" si="33">ROUND(IFERROR(E515/H515,0),2)</f>
        <v>93.14</v>
      </c>
      <c r="J515" t="s">
        <v>20</v>
      </c>
      <c r="K515" t="s">
        <v>21</v>
      </c>
      <c r="L515">
        <v>1284008400</v>
      </c>
      <c r="M515">
        <v>1284181200</v>
      </c>
      <c r="N515" s="9">
        <f t="shared" ref="N515:N578" si="34">DATE(YEAR((((L515/60)/60)/24)+DATE(1970,1,1)),MONTH((((L515/60)/60)/24)+DATE(1970,1,1)),DAY((((L515/60)/60)/24)+DATE(1970,1,1)))</f>
        <v>40430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hidden="1" x14ac:dyDescent="0.25">
      <c r="A516">
        <v>514</v>
      </c>
      <c r="B516" s="4" t="s">
        <v>1073</v>
      </c>
      <c r="C516" s="3" t="s">
        <v>1074</v>
      </c>
      <c r="D516">
        <v>138700</v>
      </c>
      <c r="E516">
        <v>31123</v>
      </c>
      <c r="F516" s="5">
        <f t="shared" si="32"/>
        <v>0.22439077144917088</v>
      </c>
      <c r="G516" t="s">
        <v>73</v>
      </c>
      <c r="H516">
        <v>528</v>
      </c>
      <c r="I516">
        <f t="shared" si="33"/>
        <v>58.95</v>
      </c>
      <c r="J516" t="s">
        <v>97</v>
      </c>
      <c r="K516" t="s">
        <v>98</v>
      </c>
      <c r="L516">
        <v>1386309600</v>
      </c>
      <c r="M516">
        <v>1386741600</v>
      </c>
      <c r="N516" s="9">
        <f t="shared" si="34"/>
        <v>41614</v>
      </c>
      <c r="O516" s="9">
        <f t="shared" si="35"/>
        <v>41619.25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hidden="1" x14ac:dyDescent="0.25">
      <c r="A517">
        <v>515</v>
      </c>
      <c r="B517" s="4" t="s">
        <v>1075</v>
      </c>
      <c r="C517" s="3" t="s">
        <v>1076</v>
      </c>
      <c r="D517">
        <v>8600</v>
      </c>
      <c r="E517">
        <v>4797</v>
      </c>
      <c r="F517" s="5">
        <f t="shared" si="32"/>
        <v>0.55779069767441858</v>
      </c>
      <c r="G517" t="s">
        <v>13</v>
      </c>
      <c r="H517">
        <v>133</v>
      </c>
      <c r="I517">
        <f t="shared" si="33"/>
        <v>36.07</v>
      </c>
      <c r="J517" t="s">
        <v>14</v>
      </c>
      <c r="K517" t="s">
        <v>15</v>
      </c>
      <c r="L517">
        <v>1324620000</v>
      </c>
      <c r="M517">
        <v>1324792800</v>
      </c>
      <c r="N517" s="9">
        <f t="shared" si="34"/>
        <v>40900</v>
      </c>
      <c r="O517" s="9">
        <f t="shared" si="35"/>
        <v>40902.25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hidden="1" x14ac:dyDescent="0.25">
      <c r="A518">
        <v>516</v>
      </c>
      <c r="B518" s="4" t="s">
        <v>1077</v>
      </c>
      <c r="C518" s="3" t="s">
        <v>1078</v>
      </c>
      <c r="D518">
        <v>125400</v>
      </c>
      <c r="E518">
        <v>53324</v>
      </c>
      <c r="F518" s="5">
        <f t="shared" si="32"/>
        <v>0.42523125996810207</v>
      </c>
      <c r="G518" t="s">
        <v>13</v>
      </c>
      <c r="H518">
        <v>846</v>
      </c>
      <c r="I518">
        <f t="shared" si="33"/>
        <v>63.03</v>
      </c>
      <c r="J518" t="s">
        <v>20</v>
      </c>
      <c r="K518" t="s">
        <v>21</v>
      </c>
      <c r="L518">
        <v>1281070800</v>
      </c>
      <c r="M518">
        <v>1284354000</v>
      </c>
      <c r="N518" s="9">
        <f t="shared" si="34"/>
        <v>40396</v>
      </c>
      <c r="O518" s="9">
        <f t="shared" si="35"/>
        <v>40434.208333333336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s="4" t="s">
        <v>1079</v>
      </c>
      <c r="C519" s="3" t="s">
        <v>1080</v>
      </c>
      <c r="D519">
        <v>5900</v>
      </c>
      <c r="E519">
        <v>6608</v>
      </c>
      <c r="F519" s="5">
        <f t="shared" si="32"/>
        <v>1.1200000000000001</v>
      </c>
      <c r="G519" t="s">
        <v>19</v>
      </c>
      <c r="H519">
        <v>78</v>
      </c>
      <c r="I519">
        <f t="shared" si="33"/>
        <v>84.72</v>
      </c>
      <c r="J519" t="s">
        <v>20</v>
      </c>
      <c r="K519" t="s">
        <v>21</v>
      </c>
      <c r="L519">
        <v>1493960400</v>
      </c>
      <c r="M519">
        <v>1494392400</v>
      </c>
      <c r="N519" s="9">
        <f t="shared" si="34"/>
        <v>42860</v>
      </c>
      <c r="O519" s="9">
        <f t="shared" si="35"/>
        <v>42865.208333333328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hidden="1" x14ac:dyDescent="0.25">
      <c r="A520">
        <v>518</v>
      </c>
      <c r="B520" s="4" t="s">
        <v>1081</v>
      </c>
      <c r="C520" s="3" t="s">
        <v>1082</v>
      </c>
      <c r="D520">
        <v>8800</v>
      </c>
      <c r="E520">
        <v>622</v>
      </c>
      <c r="F520" s="5">
        <f t="shared" si="32"/>
        <v>7.0681818181818179E-2</v>
      </c>
      <c r="G520" t="s">
        <v>13</v>
      </c>
      <c r="H520">
        <v>10</v>
      </c>
      <c r="I520">
        <f t="shared" si="33"/>
        <v>62.2</v>
      </c>
      <c r="J520" t="s">
        <v>20</v>
      </c>
      <c r="K520" t="s">
        <v>21</v>
      </c>
      <c r="L520">
        <v>1519365600</v>
      </c>
      <c r="M520">
        <v>1519538400</v>
      </c>
      <c r="N520" s="9">
        <f t="shared" si="34"/>
        <v>43154</v>
      </c>
      <c r="O520" s="9">
        <f t="shared" si="35"/>
        <v>43156.25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s="4" t="s">
        <v>1083</v>
      </c>
      <c r="C521" s="3" t="s">
        <v>1084</v>
      </c>
      <c r="D521">
        <v>177700</v>
      </c>
      <c r="E521">
        <v>180802</v>
      </c>
      <c r="F521" s="5">
        <f t="shared" si="32"/>
        <v>1.0174563871693867</v>
      </c>
      <c r="G521" t="s">
        <v>19</v>
      </c>
      <c r="H521">
        <v>1773</v>
      </c>
      <c r="I521">
        <f t="shared" si="33"/>
        <v>101.98</v>
      </c>
      <c r="J521" t="s">
        <v>20</v>
      </c>
      <c r="K521" t="s">
        <v>21</v>
      </c>
      <c r="L521">
        <v>1420696800</v>
      </c>
      <c r="M521">
        <v>1421906400</v>
      </c>
      <c r="N521" s="9">
        <f t="shared" si="34"/>
        <v>42012</v>
      </c>
      <c r="O521" s="9">
        <f t="shared" si="35"/>
        <v>42026.25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s="4" t="s">
        <v>1085</v>
      </c>
      <c r="C522" s="3" t="s">
        <v>1086</v>
      </c>
      <c r="D522">
        <v>800</v>
      </c>
      <c r="E522">
        <v>3406</v>
      </c>
      <c r="F522" s="5">
        <f t="shared" si="32"/>
        <v>4.2575000000000003</v>
      </c>
      <c r="G522" t="s">
        <v>19</v>
      </c>
      <c r="H522">
        <v>32</v>
      </c>
      <c r="I522">
        <f t="shared" si="33"/>
        <v>106.44</v>
      </c>
      <c r="J522" t="s">
        <v>20</v>
      </c>
      <c r="K522" t="s">
        <v>21</v>
      </c>
      <c r="L522">
        <v>1555650000</v>
      </c>
      <c r="M522">
        <v>1555909200</v>
      </c>
      <c r="N522" s="9">
        <f t="shared" si="34"/>
        <v>43574</v>
      </c>
      <c r="O522" s="9">
        <f t="shared" si="35"/>
        <v>43577.208333333328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s="4" t="s">
        <v>1087</v>
      </c>
      <c r="C523" s="3" t="s">
        <v>140</v>
      </c>
      <c r="D523">
        <v>7600</v>
      </c>
      <c r="E523">
        <v>11061</v>
      </c>
      <c r="F523" s="5">
        <f t="shared" si="32"/>
        <v>1.4553947368421052</v>
      </c>
      <c r="G523" t="s">
        <v>19</v>
      </c>
      <c r="H523">
        <v>369</v>
      </c>
      <c r="I523">
        <f t="shared" si="33"/>
        <v>29.98</v>
      </c>
      <c r="J523" t="s">
        <v>20</v>
      </c>
      <c r="K523" t="s">
        <v>21</v>
      </c>
      <c r="L523">
        <v>1471928400</v>
      </c>
      <c r="M523">
        <v>1472446800</v>
      </c>
      <c r="N523" s="9">
        <f t="shared" si="34"/>
        <v>42605</v>
      </c>
      <c r="O523" s="9">
        <f t="shared" si="35"/>
        <v>42611.208333333328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hidden="1" x14ac:dyDescent="0.25">
      <c r="A524">
        <v>522</v>
      </c>
      <c r="B524" s="4" t="s">
        <v>1088</v>
      </c>
      <c r="C524" s="3" t="s">
        <v>1089</v>
      </c>
      <c r="D524">
        <v>50500</v>
      </c>
      <c r="E524">
        <v>16389</v>
      </c>
      <c r="F524" s="5">
        <f t="shared" si="32"/>
        <v>0.32453465346534655</v>
      </c>
      <c r="G524" t="s">
        <v>13</v>
      </c>
      <c r="H524">
        <v>191</v>
      </c>
      <c r="I524">
        <f t="shared" si="33"/>
        <v>85.81</v>
      </c>
      <c r="J524" t="s">
        <v>20</v>
      </c>
      <c r="K524" t="s">
        <v>21</v>
      </c>
      <c r="L524">
        <v>1341291600</v>
      </c>
      <c r="M524">
        <v>1342328400</v>
      </c>
      <c r="N524" s="9">
        <f t="shared" si="34"/>
        <v>41093</v>
      </c>
      <c r="O524" s="9">
        <f t="shared" si="35"/>
        <v>41105.208333333336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s="4" t="s">
        <v>1090</v>
      </c>
      <c r="C525" s="3" t="s">
        <v>1091</v>
      </c>
      <c r="D525">
        <v>900</v>
      </c>
      <c r="E525">
        <v>6303</v>
      </c>
      <c r="F525" s="5">
        <f t="shared" si="32"/>
        <v>7.003333333333333</v>
      </c>
      <c r="G525" t="s">
        <v>19</v>
      </c>
      <c r="H525">
        <v>89</v>
      </c>
      <c r="I525">
        <f t="shared" si="33"/>
        <v>70.819999999999993</v>
      </c>
      <c r="J525" t="s">
        <v>20</v>
      </c>
      <c r="K525" t="s">
        <v>21</v>
      </c>
      <c r="L525">
        <v>1267682400</v>
      </c>
      <c r="M525">
        <v>1268114400</v>
      </c>
      <c r="N525" s="9">
        <f t="shared" si="34"/>
        <v>40241</v>
      </c>
      <c r="O525" s="9">
        <f t="shared" si="35"/>
        <v>40246.25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hidden="1" x14ac:dyDescent="0.25">
      <c r="A526">
        <v>524</v>
      </c>
      <c r="B526" s="4" t="s">
        <v>1092</v>
      </c>
      <c r="C526" s="3" t="s">
        <v>1093</v>
      </c>
      <c r="D526">
        <v>96700</v>
      </c>
      <c r="E526">
        <v>81136</v>
      </c>
      <c r="F526" s="5">
        <f t="shared" si="32"/>
        <v>0.83904860392967939</v>
      </c>
      <c r="G526" t="s">
        <v>13</v>
      </c>
      <c r="H526">
        <v>1979</v>
      </c>
      <c r="I526">
        <f t="shared" si="33"/>
        <v>41</v>
      </c>
      <c r="J526" t="s">
        <v>20</v>
      </c>
      <c r="K526" t="s">
        <v>21</v>
      </c>
      <c r="L526">
        <v>1272258000</v>
      </c>
      <c r="M526">
        <v>1273381200</v>
      </c>
      <c r="N526" s="9">
        <f t="shared" si="34"/>
        <v>40294</v>
      </c>
      <c r="O526" s="9">
        <f t="shared" si="35"/>
        <v>40307.208333333336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hidden="1" x14ac:dyDescent="0.25">
      <c r="A527">
        <v>525</v>
      </c>
      <c r="B527" s="4" t="s">
        <v>1094</v>
      </c>
      <c r="C527" s="3" t="s">
        <v>1095</v>
      </c>
      <c r="D527">
        <v>2100</v>
      </c>
      <c r="E527">
        <v>1768</v>
      </c>
      <c r="F527" s="5">
        <f t="shared" si="32"/>
        <v>0.84190476190476193</v>
      </c>
      <c r="G527" t="s">
        <v>13</v>
      </c>
      <c r="H527">
        <v>63</v>
      </c>
      <c r="I527">
        <f t="shared" si="33"/>
        <v>28.06</v>
      </c>
      <c r="J527" t="s">
        <v>20</v>
      </c>
      <c r="K527" t="s">
        <v>21</v>
      </c>
      <c r="L527">
        <v>1290492000</v>
      </c>
      <c r="M527">
        <v>1290837600</v>
      </c>
      <c r="N527" s="9">
        <f t="shared" si="34"/>
        <v>40505</v>
      </c>
      <c r="O527" s="9">
        <f t="shared" si="35"/>
        <v>40509.25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s="4" t="s">
        <v>1096</v>
      </c>
      <c r="C528" s="3" t="s">
        <v>1097</v>
      </c>
      <c r="D528">
        <v>8300</v>
      </c>
      <c r="E528">
        <v>12944</v>
      </c>
      <c r="F528" s="5">
        <f t="shared" si="32"/>
        <v>1.5595180722891566</v>
      </c>
      <c r="G528" t="s">
        <v>19</v>
      </c>
      <c r="H528">
        <v>147</v>
      </c>
      <c r="I528">
        <f t="shared" si="33"/>
        <v>88.05</v>
      </c>
      <c r="J528" t="s">
        <v>20</v>
      </c>
      <c r="K528" t="s">
        <v>21</v>
      </c>
      <c r="L528">
        <v>1451109600</v>
      </c>
      <c r="M528">
        <v>1454306400</v>
      </c>
      <c r="N528" s="9">
        <f t="shared" si="34"/>
        <v>42364</v>
      </c>
      <c r="O528" s="9">
        <f t="shared" si="35"/>
        <v>42401.25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hidden="1" x14ac:dyDescent="0.25">
      <c r="A529">
        <v>527</v>
      </c>
      <c r="B529" s="4" t="s">
        <v>1098</v>
      </c>
      <c r="C529" s="3" t="s">
        <v>1099</v>
      </c>
      <c r="D529">
        <v>189200</v>
      </c>
      <c r="E529">
        <v>188480</v>
      </c>
      <c r="F529" s="5">
        <f t="shared" si="32"/>
        <v>0.99619450317124736</v>
      </c>
      <c r="G529" t="s">
        <v>13</v>
      </c>
      <c r="H529">
        <v>6080</v>
      </c>
      <c r="I529">
        <f t="shared" si="33"/>
        <v>31</v>
      </c>
      <c r="J529" t="s">
        <v>14</v>
      </c>
      <c r="K529" t="s">
        <v>15</v>
      </c>
      <c r="L529">
        <v>1454652000</v>
      </c>
      <c r="M529">
        <v>1457762400</v>
      </c>
      <c r="N529" s="9">
        <f t="shared" si="34"/>
        <v>42405</v>
      </c>
      <c r="O529" s="9">
        <f t="shared" si="35"/>
        <v>42441.25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hidden="1" x14ac:dyDescent="0.25">
      <c r="A530">
        <v>528</v>
      </c>
      <c r="B530" s="4" t="s">
        <v>1100</v>
      </c>
      <c r="C530" s="3" t="s">
        <v>1101</v>
      </c>
      <c r="D530">
        <v>9000</v>
      </c>
      <c r="E530">
        <v>7227</v>
      </c>
      <c r="F530" s="5">
        <f t="shared" si="32"/>
        <v>0.80300000000000005</v>
      </c>
      <c r="G530" t="s">
        <v>13</v>
      </c>
      <c r="H530">
        <v>80</v>
      </c>
      <c r="I530">
        <f t="shared" si="33"/>
        <v>90.34</v>
      </c>
      <c r="J530" t="s">
        <v>39</v>
      </c>
      <c r="K530" t="s">
        <v>40</v>
      </c>
      <c r="L530">
        <v>1385186400</v>
      </c>
      <c r="M530">
        <v>1389074400</v>
      </c>
      <c r="N530" s="9">
        <f t="shared" si="34"/>
        <v>41601</v>
      </c>
      <c r="O530" s="9">
        <f t="shared" si="35"/>
        <v>41646.25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hidden="1" x14ac:dyDescent="0.25">
      <c r="A531">
        <v>529</v>
      </c>
      <c r="B531" s="4" t="s">
        <v>1102</v>
      </c>
      <c r="C531" s="3" t="s">
        <v>1103</v>
      </c>
      <c r="D531">
        <v>5100</v>
      </c>
      <c r="E531">
        <v>574</v>
      </c>
      <c r="F531" s="5">
        <f t="shared" si="32"/>
        <v>0.11254901960784314</v>
      </c>
      <c r="G531" t="s">
        <v>13</v>
      </c>
      <c r="H531">
        <v>9</v>
      </c>
      <c r="I531">
        <f t="shared" si="33"/>
        <v>63.78</v>
      </c>
      <c r="J531" t="s">
        <v>20</v>
      </c>
      <c r="K531" t="s">
        <v>21</v>
      </c>
      <c r="L531">
        <v>1399698000</v>
      </c>
      <c r="M531">
        <v>1402117200</v>
      </c>
      <c r="N531" s="9">
        <f t="shared" si="34"/>
        <v>41769</v>
      </c>
      <c r="O531" s="9">
        <f t="shared" si="35"/>
        <v>41797.208333333336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hidden="1" x14ac:dyDescent="0.25">
      <c r="A532">
        <v>530</v>
      </c>
      <c r="B532" s="4" t="s">
        <v>1104</v>
      </c>
      <c r="C532" s="3" t="s">
        <v>1105</v>
      </c>
      <c r="D532">
        <v>105000</v>
      </c>
      <c r="E532">
        <v>96328</v>
      </c>
      <c r="F532" s="5">
        <f t="shared" si="32"/>
        <v>0.91740952380952379</v>
      </c>
      <c r="G532" t="s">
        <v>13</v>
      </c>
      <c r="H532">
        <v>1784</v>
      </c>
      <c r="I532">
        <f t="shared" si="33"/>
        <v>54</v>
      </c>
      <c r="J532" t="s">
        <v>20</v>
      </c>
      <c r="K532" t="s">
        <v>21</v>
      </c>
      <c r="L532">
        <v>1283230800</v>
      </c>
      <c r="M532">
        <v>1284440400</v>
      </c>
      <c r="N532" s="9">
        <f t="shared" si="34"/>
        <v>40421</v>
      </c>
      <c r="O532" s="9">
        <f t="shared" si="35"/>
        <v>40435.208333333336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hidden="1" x14ac:dyDescent="0.25">
      <c r="A533">
        <v>531</v>
      </c>
      <c r="B533" s="4" t="s">
        <v>1106</v>
      </c>
      <c r="C533" s="3" t="s">
        <v>1107</v>
      </c>
      <c r="D533">
        <v>186700</v>
      </c>
      <c r="E533">
        <v>178338</v>
      </c>
      <c r="F533" s="5">
        <f t="shared" si="32"/>
        <v>0.95521156936261387</v>
      </c>
      <c r="G533" t="s">
        <v>46</v>
      </c>
      <c r="H533">
        <v>3640</v>
      </c>
      <c r="I533">
        <f t="shared" si="33"/>
        <v>48.99</v>
      </c>
      <c r="J533" t="s">
        <v>97</v>
      </c>
      <c r="K533" t="s">
        <v>98</v>
      </c>
      <c r="L533">
        <v>1384149600</v>
      </c>
      <c r="M533">
        <v>1388988000</v>
      </c>
      <c r="N533" s="9">
        <f t="shared" si="34"/>
        <v>41589</v>
      </c>
      <c r="O533" s="9">
        <f t="shared" si="35"/>
        <v>41645.25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s="4" t="s">
        <v>1108</v>
      </c>
      <c r="C534" s="3" t="s">
        <v>1109</v>
      </c>
      <c r="D534">
        <v>1600</v>
      </c>
      <c r="E534">
        <v>8046</v>
      </c>
      <c r="F534" s="5">
        <f t="shared" si="32"/>
        <v>5.0287499999999996</v>
      </c>
      <c r="G534" t="s">
        <v>19</v>
      </c>
      <c r="H534">
        <v>126</v>
      </c>
      <c r="I534">
        <f t="shared" si="33"/>
        <v>63.86</v>
      </c>
      <c r="J534" t="s">
        <v>14</v>
      </c>
      <c r="K534" t="s">
        <v>15</v>
      </c>
      <c r="L534">
        <v>1516860000</v>
      </c>
      <c r="M534">
        <v>1516946400</v>
      </c>
      <c r="N534" s="9">
        <f t="shared" si="34"/>
        <v>43125</v>
      </c>
      <c r="O534" s="9">
        <f t="shared" si="35"/>
        <v>43126.25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s="4" t="s">
        <v>1110</v>
      </c>
      <c r="C535" s="3" t="s">
        <v>1111</v>
      </c>
      <c r="D535">
        <v>115600</v>
      </c>
      <c r="E535">
        <v>184086</v>
      </c>
      <c r="F535" s="5">
        <f t="shared" si="32"/>
        <v>1.5924394463667819</v>
      </c>
      <c r="G535" t="s">
        <v>19</v>
      </c>
      <c r="H535">
        <v>2218</v>
      </c>
      <c r="I535">
        <f t="shared" si="33"/>
        <v>83</v>
      </c>
      <c r="J535" t="s">
        <v>39</v>
      </c>
      <c r="K535" t="s">
        <v>40</v>
      </c>
      <c r="L535">
        <v>1374642000</v>
      </c>
      <c r="M535">
        <v>1377752400</v>
      </c>
      <c r="N535" s="9">
        <f t="shared" si="34"/>
        <v>41479</v>
      </c>
      <c r="O535" s="9">
        <f t="shared" si="35"/>
        <v>41515.208333333336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hidden="1" x14ac:dyDescent="0.25">
      <c r="A536">
        <v>534</v>
      </c>
      <c r="B536" s="4" t="s">
        <v>1112</v>
      </c>
      <c r="C536" s="3" t="s">
        <v>1113</v>
      </c>
      <c r="D536">
        <v>89100</v>
      </c>
      <c r="E536">
        <v>13385</v>
      </c>
      <c r="F536" s="5">
        <f t="shared" si="32"/>
        <v>0.15022446689113356</v>
      </c>
      <c r="G536" t="s">
        <v>13</v>
      </c>
      <c r="H536">
        <v>243</v>
      </c>
      <c r="I536">
        <f t="shared" si="33"/>
        <v>55.08</v>
      </c>
      <c r="J536" t="s">
        <v>20</v>
      </c>
      <c r="K536" t="s">
        <v>21</v>
      </c>
      <c r="L536">
        <v>1534482000</v>
      </c>
      <c r="M536">
        <v>1534568400</v>
      </c>
      <c r="N536" s="9">
        <f t="shared" si="34"/>
        <v>43329</v>
      </c>
      <c r="O536" s="9">
        <f t="shared" si="35"/>
        <v>43330.208333333328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s="4" t="s">
        <v>1114</v>
      </c>
      <c r="C537" s="3" t="s">
        <v>1115</v>
      </c>
      <c r="D537">
        <v>2600</v>
      </c>
      <c r="E537">
        <v>12533</v>
      </c>
      <c r="F537" s="5">
        <f t="shared" si="32"/>
        <v>4.820384615384615</v>
      </c>
      <c r="G537" t="s">
        <v>19</v>
      </c>
      <c r="H537">
        <v>202</v>
      </c>
      <c r="I537">
        <f t="shared" si="33"/>
        <v>62.04</v>
      </c>
      <c r="J537" t="s">
        <v>106</v>
      </c>
      <c r="K537" t="s">
        <v>107</v>
      </c>
      <c r="L537">
        <v>1528434000</v>
      </c>
      <c r="M537">
        <v>1528606800</v>
      </c>
      <c r="N537" s="9">
        <f t="shared" si="34"/>
        <v>43259</v>
      </c>
      <c r="O537" s="9">
        <f t="shared" si="35"/>
        <v>43261.208333333328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s="4" t="s">
        <v>1116</v>
      </c>
      <c r="C538" s="3" t="s">
        <v>1117</v>
      </c>
      <c r="D538">
        <v>9800</v>
      </c>
      <c r="E538">
        <v>14697</v>
      </c>
      <c r="F538" s="5">
        <f t="shared" si="32"/>
        <v>1.4996938775510205</v>
      </c>
      <c r="G538" t="s">
        <v>19</v>
      </c>
      <c r="H538">
        <v>140</v>
      </c>
      <c r="I538">
        <f t="shared" si="33"/>
        <v>104.98</v>
      </c>
      <c r="J538" t="s">
        <v>106</v>
      </c>
      <c r="K538" t="s">
        <v>107</v>
      </c>
      <c r="L538">
        <v>1282626000</v>
      </c>
      <c r="M538">
        <v>1284872400</v>
      </c>
      <c r="N538" s="9">
        <f t="shared" si="34"/>
        <v>40414</v>
      </c>
      <c r="O538" s="9">
        <f t="shared" si="35"/>
        <v>40440.208333333336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s="4" t="s">
        <v>1118</v>
      </c>
      <c r="C539" s="3" t="s">
        <v>1119</v>
      </c>
      <c r="D539">
        <v>84400</v>
      </c>
      <c r="E539">
        <v>98935</v>
      </c>
      <c r="F539" s="5">
        <f t="shared" si="32"/>
        <v>1.1722156398104266</v>
      </c>
      <c r="G539" t="s">
        <v>19</v>
      </c>
      <c r="H539">
        <v>1052</v>
      </c>
      <c r="I539">
        <f t="shared" si="33"/>
        <v>94.04</v>
      </c>
      <c r="J539" t="s">
        <v>35</v>
      </c>
      <c r="K539" t="s">
        <v>36</v>
      </c>
      <c r="L539">
        <v>1535605200</v>
      </c>
      <c r="M539">
        <v>1537592400</v>
      </c>
      <c r="N539" s="9">
        <f t="shared" si="34"/>
        <v>43342</v>
      </c>
      <c r="O539" s="9">
        <f t="shared" si="35"/>
        <v>43365.208333333328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hidden="1" x14ac:dyDescent="0.25">
      <c r="A540">
        <v>538</v>
      </c>
      <c r="B540" s="4" t="s">
        <v>1120</v>
      </c>
      <c r="C540" s="3" t="s">
        <v>1121</v>
      </c>
      <c r="D540">
        <v>151300</v>
      </c>
      <c r="E540">
        <v>57034</v>
      </c>
      <c r="F540" s="5">
        <f t="shared" si="32"/>
        <v>0.37695968274950431</v>
      </c>
      <c r="G540" t="s">
        <v>13</v>
      </c>
      <c r="H540">
        <v>1296</v>
      </c>
      <c r="I540">
        <f t="shared" si="33"/>
        <v>44.01</v>
      </c>
      <c r="J540" t="s">
        <v>20</v>
      </c>
      <c r="K540" t="s">
        <v>21</v>
      </c>
      <c r="L540">
        <v>1379826000</v>
      </c>
      <c r="M540">
        <v>1381208400</v>
      </c>
      <c r="N540" s="9">
        <f t="shared" si="34"/>
        <v>41539</v>
      </c>
      <c r="O540" s="9">
        <f t="shared" si="35"/>
        <v>41555.208333333336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hidden="1" x14ac:dyDescent="0.25">
      <c r="A541">
        <v>539</v>
      </c>
      <c r="B541" s="4" t="s">
        <v>1122</v>
      </c>
      <c r="C541" s="3" t="s">
        <v>1123</v>
      </c>
      <c r="D541">
        <v>9800</v>
      </c>
      <c r="E541">
        <v>7120</v>
      </c>
      <c r="F541" s="5">
        <f t="shared" si="32"/>
        <v>0.72653061224489801</v>
      </c>
      <c r="G541" t="s">
        <v>13</v>
      </c>
      <c r="H541">
        <v>77</v>
      </c>
      <c r="I541">
        <f t="shared" si="33"/>
        <v>92.47</v>
      </c>
      <c r="J541" t="s">
        <v>20</v>
      </c>
      <c r="K541" t="s">
        <v>21</v>
      </c>
      <c r="L541">
        <v>1561957200</v>
      </c>
      <c r="M541">
        <v>1562475600</v>
      </c>
      <c r="N541" s="9">
        <f t="shared" si="34"/>
        <v>43647</v>
      </c>
      <c r="O541" s="9">
        <f t="shared" si="35"/>
        <v>43653.208333333328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s="4" t="s">
        <v>1124</v>
      </c>
      <c r="C542" s="3" t="s">
        <v>1125</v>
      </c>
      <c r="D542">
        <v>5300</v>
      </c>
      <c r="E542">
        <v>14097</v>
      </c>
      <c r="F542" s="5">
        <f t="shared" si="32"/>
        <v>2.6598113207547169</v>
      </c>
      <c r="G542" t="s">
        <v>19</v>
      </c>
      <c r="H542">
        <v>247</v>
      </c>
      <c r="I542">
        <f t="shared" si="33"/>
        <v>57.07</v>
      </c>
      <c r="J542" t="s">
        <v>20</v>
      </c>
      <c r="K542" t="s">
        <v>21</v>
      </c>
      <c r="L542">
        <v>1525496400</v>
      </c>
      <c r="M542">
        <v>1527397200</v>
      </c>
      <c r="N542" s="9">
        <f t="shared" si="34"/>
        <v>43225</v>
      </c>
      <c r="O542" s="9">
        <f t="shared" si="35"/>
        <v>43247.208333333328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hidden="1" x14ac:dyDescent="0.25">
      <c r="A543">
        <v>541</v>
      </c>
      <c r="B543" s="4" t="s">
        <v>1126</v>
      </c>
      <c r="C543" s="3" t="s">
        <v>1127</v>
      </c>
      <c r="D543">
        <v>178000</v>
      </c>
      <c r="E543">
        <v>43086</v>
      </c>
      <c r="F543" s="5">
        <f t="shared" si="32"/>
        <v>0.24205617977528091</v>
      </c>
      <c r="G543" t="s">
        <v>13</v>
      </c>
      <c r="H543">
        <v>395</v>
      </c>
      <c r="I543">
        <f t="shared" si="33"/>
        <v>109.08</v>
      </c>
      <c r="J543" t="s">
        <v>106</v>
      </c>
      <c r="K543" t="s">
        <v>107</v>
      </c>
      <c r="L543">
        <v>1433912400</v>
      </c>
      <c r="M543">
        <v>1436158800</v>
      </c>
      <c r="N543" s="9">
        <f t="shared" si="34"/>
        <v>42165</v>
      </c>
      <c r="O543" s="9">
        <f t="shared" si="35"/>
        <v>42191.208333333328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hidden="1" x14ac:dyDescent="0.25">
      <c r="A544">
        <v>542</v>
      </c>
      <c r="B544" s="4" t="s">
        <v>1128</v>
      </c>
      <c r="C544" s="3" t="s">
        <v>1129</v>
      </c>
      <c r="D544">
        <v>77000</v>
      </c>
      <c r="E544">
        <v>1930</v>
      </c>
      <c r="F544" s="5">
        <f t="shared" si="32"/>
        <v>2.5064935064935064E-2</v>
      </c>
      <c r="G544" t="s">
        <v>13</v>
      </c>
      <c r="H544">
        <v>49</v>
      </c>
      <c r="I544">
        <f t="shared" si="33"/>
        <v>39.39</v>
      </c>
      <c r="J544" t="s">
        <v>39</v>
      </c>
      <c r="K544" t="s">
        <v>40</v>
      </c>
      <c r="L544">
        <v>1453442400</v>
      </c>
      <c r="M544">
        <v>1456034400</v>
      </c>
      <c r="N544" s="9">
        <f t="shared" si="34"/>
        <v>42391</v>
      </c>
      <c r="O544" s="9">
        <f t="shared" si="35"/>
        <v>42421.25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hidden="1" x14ac:dyDescent="0.25">
      <c r="A545">
        <v>543</v>
      </c>
      <c r="B545" s="4" t="s">
        <v>1130</v>
      </c>
      <c r="C545" s="3" t="s">
        <v>1131</v>
      </c>
      <c r="D545">
        <v>84900</v>
      </c>
      <c r="E545">
        <v>13864</v>
      </c>
      <c r="F545" s="5">
        <f t="shared" si="32"/>
        <v>0.1632979976442874</v>
      </c>
      <c r="G545" t="s">
        <v>13</v>
      </c>
      <c r="H545">
        <v>180</v>
      </c>
      <c r="I545">
        <f t="shared" si="33"/>
        <v>77.02</v>
      </c>
      <c r="J545" t="s">
        <v>20</v>
      </c>
      <c r="K545" t="s">
        <v>21</v>
      </c>
      <c r="L545">
        <v>1378875600</v>
      </c>
      <c r="M545">
        <v>1380171600</v>
      </c>
      <c r="N545" s="9">
        <f t="shared" si="34"/>
        <v>41528</v>
      </c>
      <c r="O545" s="9">
        <f t="shared" si="35"/>
        <v>41543.208333333336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x14ac:dyDescent="0.25">
      <c r="A546">
        <v>544</v>
      </c>
      <c r="B546" s="4" t="s">
        <v>1132</v>
      </c>
      <c r="C546" s="3" t="s">
        <v>1133</v>
      </c>
      <c r="D546">
        <v>2800</v>
      </c>
      <c r="E546">
        <v>7742</v>
      </c>
      <c r="F546" s="5">
        <f t="shared" si="32"/>
        <v>2.7650000000000001</v>
      </c>
      <c r="G546" t="s">
        <v>19</v>
      </c>
      <c r="H546">
        <v>84</v>
      </c>
      <c r="I546">
        <f t="shared" si="33"/>
        <v>92.17</v>
      </c>
      <c r="J546" t="s">
        <v>20</v>
      </c>
      <c r="K546" t="s">
        <v>21</v>
      </c>
      <c r="L546">
        <v>1452232800</v>
      </c>
      <c r="M546">
        <v>1453356000</v>
      </c>
      <c r="N546" s="9">
        <f t="shared" si="34"/>
        <v>42377</v>
      </c>
      <c r="O546" s="9">
        <f t="shared" si="35"/>
        <v>42390.25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hidden="1" x14ac:dyDescent="0.25">
      <c r="A547">
        <v>545</v>
      </c>
      <c r="B547" s="4" t="s">
        <v>1134</v>
      </c>
      <c r="C547" s="3" t="s">
        <v>1135</v>
      </c>
      <c r="D547">
        <v>184800</v>
      </c>
      <c r="E547">
        <v>164109</v>
      </c>
      <c r="F547" s="5">
        <f t="shared" si="32"/>
        <v>0.88803571428571426</v>
      </c>
      <c r="G547" t="s">
        <v>13</v>
      </c>
      <c r="H547">
        <v>2690</v>
      </c>
      <c r="I547">
        <f t="shared" si="33"/>
        <v>61.01</v>
      </c>
      <c r="J547" t="s">
        <v>20</v>
      </c>
      <c r="K547" t="s">
        <v>21</v>
      </c>
      <c r="L547">
        <v>1577253600</v>
      </c>
      <c r="M547">
        <v>1578981600</v>
      </c>
      <c r="N547" s="9">
        <f t="shared" si="34"/>
        <v>43824</v>
      </c>
      <c r="O547" s="9">
        <f t="shared" si="35"/>
        <v>43844.25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s="4" t="s">
        <v>1136</v>
      </c>
      <c r="C548" s="3" t="s">
        <v>1137</v>
      </c>
      <c r="D548">
        <v>4200</v>
      </c>
      <c r="E548">
        <v>6870</v>
      </c>
      <c r="F548" s="5">
        <f t="shared" si="32"/>
        <v>1.6357142857142857</v>
      </c>
      <c r="G548" t="s">
        <v>19</v>
      </c>
      <c r="H548">
        <v>88</v>
      </c>
      <c r="I548">
        <f t="shared" si="33"/>
        <v>78.069999999999993</v>
      </c>
      <c r="J548" t="s">
        <v>20</v>
      </c>
      <c r="K548" t="s">
        <v>21</v>
      </c>
      <c r="L548">
        <v>1537160400</v>
      </c>
      <c r="M548">
        <v>1537419600</v>
      </c>
      <c r="N548" s="9">
        <f t="shared" si="34"/>
        <v>43360</v>
      </c>
      <c r="O548" s="9">
        <f t="shared" si="35"/>
        <v>43363.208333333328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s="4" t="s">
        <v>1138</v>
      </c>
      <c r="C549" s="3" t="s">
        <v>1139</v>
      </c>
      <c r="D549">
        <v>1300</v>
      </c>
      <c r="E549">
        <v>12597</v>
      </c>
      <c r="F549" s="5">
        <f t="shared" si="32"/>
        <v>9.69</v>
      </c>
      <c r="G549" t="s">
        <v>19</v>
      </c>
      <c r="H549">
        <v>156</v>
      </c>
      <c r="I549">
        <f t="shared" si="33"/>
        <v>80.75</v>
      </c>
      <c r="J549" t="s">
        <v>20</v>
      </c>
      <c r="K549" t="s">
        <v>21</v>
      </c>
      <c r="L549">
        <v>1422165600</v>
      </c>
      <c r="M549">
        <v>1423202400</v>
      </c>
      <c r="N549" s="9">
        <f t="shared" si="34"/>
        <v>42029</v>
      </c>
      <c r="O549" s="9">
        <f t="shared" si="35"/>
        <v>42041.25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s="4" t="s">
        <v>1140</v>
      </c>
      <c r="C550" s="3" t="s">
        <v>1141</v>
      </c>
      <c r="D550">
        <v>66100</v>
      </c>
      <c r="E550">
        <v>179074</v>
      </c>
      <c r="F550" s="5">
        <f t="shared" si="32"/>
        <v>2.7091376701966716</v>
      </c>
      <c r="G550" t="s">
        <v>19</v>
      </c>
      <c r="H550">
        <v>2985</v>
      </c>
      <c r="I550">
        <f t="shared" si="33"/>
        <v>59.99</v>
      </c>
      <c r="J550" t="s">
        <v>20</v>
      </c>
      <c r="K550" t="s">
        <v>21</v>
      </c>
      <c r="L550">
        <v>1459486800</v>
      </c>
      <c r="M550">
        <v>1460610000</v>
      </c>
      <c r="N550" s="9">
        <f t="shared" si="34"/>
        <v>42461</v>
      </c>
      <c r="O550" s="9">
        <f t="shared" si="35"/>
        <v>42474.208333333328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s="4" t="s">
        <v>1142</v>
      </c>
      <c r="C551" s="3" t="s">
        <v>1143</v>
      </c>
      <c r="D551">
        <v>29500</v>
      </c>
      <c r="E551">
        <v>83843</v>
      </c>
      <c r="F551" s="5">
        <f t="shared" si="32"/>
        <v>2.8421355932203389</v>
      </c>
      <c r="G551" t="s">
        <v>19</v>
      </c>
      <c r="H551">
        <v>762</v>
      </c>
      <c r="I551">
        <f t="shared" si="33"/>
        <v>110.03</v>
      </c>
      <c r="J551" t="s">
        <v>20</v>
      </c>
      <c r="K551" t="s">
        <v>21</v>
      </c>
      <c r="L551">
        <v>1369717200</v>
      </c>
      <c r="M551">
        <v>1370494800</v>
      </c>
      <c r="N551" s="9">
        <f t="shared" si="34"/>
        <v>41422</v>
      </c>
      <c r="O551" s="9">
        <f t="shared" si="35"/>
        <v>41431.208333333336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hidden="1" x14ac:dyDescent="0.25">
      <c r="A552">
        <v>550</v>
      </c>
      <c r="B552" s="4" t="s">
        <v>1144</v>
      </c>
      <c r="C552" s="3" t="s">
        <v>1145</v>
      </c>
      <c r="D552">
        <v>100</v>
      </c>
      <c r="E552">
        <v>4</v>
      </c>
      <c r="F552" s="5">
        <f t="shared" si="32"/>
        <v>0.04</v>
      </c>
      <c r="G552" t="s">
        <v>73</v>
      </c>
      <c r="H552">
        <v>1</v>
      </c>
      <c r="I552">
        <f t="shared" si="33"/>
        <v>4</v>
      </c>
      <c r="J552" t="s">
        <v>97</v>
      </c>
      <c r="K552" t="s">
        <v>98</v>
      </c>
      <c r="L552">
        <v>1330495200</v>
      </c>
      <c r="M552">
        <v>1332306000</v>
      </c>
      <c r="N552" s="9">
        <f t="shared" si="34"/>
        <v>40968</v>
      </c>
      <c r="O552" s="9">
        <f t="shared" si="35"/>
        <v>40989.208333333336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hidden="1" x14ac:dyDescent="0.25">
      <c r="A553">
        <v>551</v>
      </c>
      <c r="B553" s="4" t="s">
        <v>1146</v>
      </c>
      <c r="C553" s="3" t="s">
        <v>1147</v>
      </c>
      <c r="D553">
        <v>180100</v>
      </c>
      <c r="E553">
        <v>105598</v>
      </c>
      <c r="F553" s="5">
        <f t="shared" si="32"/>
        <v>0.58632981676846196</v>
      </c>
      <c r="G553" t="s">
        <v>13</v>
      </c>
      <c r="H553">
        <v>2779</v>
      </c>
      <c r="I553">
        <f t="shared" si="33"/>
        <v>38</v>
      </c>
      <c r="J553" t="s">
        <v>25</v>
      </c>
      <c r="K553" t="s">
        <v>26</v>
      </c>
      <c r="L553">
        <v>1419055200</v>
      </c>
      <c r="M553">
        <v>1422511200</v>
      </c>
      <c r="N553" s="9">
        <f t="shared" si="34"/>
        <v>41993</v>
      </c>
      <c r="O553" s="9">
        <f t="shared" si="35"/>
        <v>42033.25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hidden="1" x14ac:dyDescent="0.25">
      <c r="A554">
        <v>552</v>
      </c>
      <c r="B554" s="4" t="s">
        <v>1148</v>
      </c>
      <c r="C554" s="3" t="s">
        <v>1149</v>
      </c>
      <c r="D554">
        <v>9000</v>
      </c>
      <c r="E554">
        <v>8866</v>
      </c>
      <c r="F554" s="5">
        <f t="shared" si="32"/>
        <v>0.98511111111111116</v>
      </c>
      <c r="G554" t="s">
        <v>13</v>
      </c>
      <c r="H554">
        <v>92</v>
      </c>
      <c r="I554">
        <f t="shared" si="33"/>
        <v>96.37</v>
      </c>
      <c r="J554" t="s">
        <v>20</v>
      </c>
      <c r="K554" t="s">
        <v>21</v>
      </c>
      <c r="L554">
        <v>1480140000</v>
      </c>
      <c r="M554">
        <v>1480312800</v>
      </c>
      <c r="N554" s="9">
        <f t="shared" si="34"/>
        <v>42700</v>
      </c>
      <c r="O554" s="9">
        <f t="shared" si="35"/>
        <v>42702.25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hidden="1" x14ac:dyDescent="0.25">
      <c r="A555">
        <v>553</v>
      </c>
      <c r="B555" s="4" t="s">
        <v>1150</v>
      </c>
      <c r="C555" s="3" t="s">
        <v>1151</v>
      </c>
      <c r="D555">
        <v>170600</v>
      </c>
      <c r="E555">
        <v>75022</v>
      </c>
      <c r="F555" s="5">
        <f t="shared" si="32"/>
        <v>0.43975381008206332</v>
      </c>
      <c r="G555" t="s">
        <v>13</v>
      </c>
      <c r="H555">
        <v>1028</v>
      </c>
      <c r="I555">
        <f t="shared" si="33"/>
        <v>72.98</v>
      </c>
      <c r="J555" t="s">
        <v>20</v>
      </c>
      <c r="K555" t="s">
        <v>21</v>
      </c>
      <c r="L555">
        <v>1293948000</v>
      </c>
      <c r="M555">
        <v>1294034400</v>
      </c>
      <c r="N555" s="9">
        <f t="shared" si="34"/>
        <v>40545</v>
      </c>
      <c r="O555" s="9">
        <f t="shared" si="35"/>
        <v>40546.25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x14ac:dyDescent="0.25">
      <c r="A556">
        <v>554</v>
      </c>
      <c r="B556" s="4" t="s">
        <v>1152</v>
      </c>
      <c r="C556" s="3" t="s">
        <v>1153</v>
      </c>
      <c r="D556">
        <v>9500</v>
      </c>
      <c r="E556">
        <v>14408</v>
      </c>
      <c r="F556" s="5">
        <f t="shared" si="32"/>
        <v>1.5166315789473683</v>
      </c>
      <c r="G556" t="s">
        <v>19</v>
      </c>
      <c r="H556">
        <v>554</v>
      </c>
      <c r="I556">
        <f t="shared" si="33"/>
        <v>26.01</v>
      </c>
      <c r="J556" t="s">
        <v>14</v>
      </c>
      <c r="K556" t="s">
        <v>15</v>
      </c>
      <c r="L556">
        <v>1482127200</v>
      </c>
      <c r="M556">
        <v>1482645600</v>
      </c>
      <c r="N556" s="9">
        <f t="shared" si="34"/>
        <v>42723</v>
      </c>
      <c r="O556" s="9">
        <f t="shared" si="35"/>
        <v>42729.25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s="4" t="s">
        <v>1154</v>
      </c>
      <c r="C557" s="3" t="s">
        <v>1155</v>
      </c>
      <c r="D557">
        <v>6300</v>
      </c>
      <c r="E557">
        <v>14089</v>
      </c>
      <c r="F557" s="5">
        <f t="shared" si="32"/>
        <v>2.2363492063492063</v>
      </c>
      <c r="G557" t="s">
        <v>19</v>
      </c>
      <c r="H557">
        <v>135</v>
      </c>
      <c r="I557">
        <f t="shared" si="33"/>
        <v>104.36</v>
      </c>
      <c r="J557" t="s">
        <v>35</v>
      </c>
      <c r="K557" t="s">
        <v>36</v>
      </c>
      <c r="L557">
        <v>1396414800</v>
      </c>
      <c r="M557">
        <v>1399093200</v>
      </c>
      <c r="N557" s="9">
        <f t="shared" si="34"/>
        <v>41731</v>
      </c>
      <c r="O557" s="9">
        <f t="shared" si="35"/>
        <v>41762.208333333336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s="4" t="s">
        <v>441</v>
      </c>
      <c r="C558" s="3" t="s">
        <v>1156</v>
      </c>
      <c r="D558">
        <v>5200</v>
      </c>
      <c r="E558">
        <v>12467</v>
      </c>
      <c r="F558" s="5">
        <f t="shared" si="32"/>
        <v>2.3975</v>
      </c>
      <c r="G558" t="s">
        <v>19</v>
      </c>
      <c r="H558">
        <v>122</v>
      </c>
      <c r="I558">
        <f t="shared" si="33"/>
        <v>102.19</v>
      </c>
      <c r="J558" t="s">
        <v>20</v>
      </c>
      <c r="K558" t="s">
        <v>21</v>
      </c>
      <c r="L558">
        <v>1315285200</v>
      </c>
      <c r="M558">
        <v>1315890000</v>
      </c>
      <c r="N558" s="9">
        <f t="shared" si="34"/>
        <v>40792</v>
      </c>
      <c r="O558" s="9">
        <f t="shared" si="35"/>
        <v>40799.208333333336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s="4" t="s">
        <v>1157</v>
      </c>
      <c r="C559" s="3" t="s">
        <v>1158</v>
      </c>
      <c r="D559">
        <v>6000</v>
      </c>
      <c r="E559">
        <v>11960</v>
      </c>
      <c r="F559" s="5">
        <f t="shared" si="32"/>
        <v>1.9933333333333334</v>
      </c>
      <c r="G559" t="s">
        <v>19</v>
      </c>
      <c r="H559">
        <v>221</v>
      </c>
      <c r="I559">
        <f t="shared" si="33"/>
        <v>54.12</v>
      </c>
      <c r="J559" t="s">
        <v>20</v>
      </c>
      <c r="K559" t="s">
        <v>21</v>
      </c>
      <c r="L559">
        <v>1443762000</v>
      </c>
      <c r="M559">
        <v>1444021200</v>
      </c>
      <c r="N559" s="9">
        <f t="shared" si="34"/>
        <v>42279</v>
      </c>
      <c r="O559" s="9">
        <f t="shared" si="35"/>
        <v>42282.208333333328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s="4" t="s">
        <v>1159</v>
      </c>
      <c r="C560" s="3" t="s">
        <v>1160</v>
      </c>
      <c r="D560">
        <v>5800</v>
      </c>
      <c r="E560">
        <v>7966</v>
      </c>
      <c r="F560" s="5">
        <f t="shared" si="32"/>
        <v>1.373448275862069</v>
      </c>
      <c r="G560" t="s">
        <v>19</v>
      </c>
      <c r="H560">
        <v>126</v>
      </c>
      <c r="I560">
        <f t="shared" si="33"/>
        <v>63.22</v>
      </c>
      <c r="J560" t="s">
        <v>20</v>
      </c>
      <c r="K560" t="s">
        <v>21</v>
      </c>
      <c r="L560">
        <v>1456293600</v>
      </c>
      <c r="M560">
        <v>1460005200</v>
      </c>
      <c r="N560" s="9">
        <f t="shared" si="34"/>
        <v>42424</v>
      </c>
      <c r="O560" s="9">
        <f t="shared" si="35"/>
        <v>42467.208333333328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s="4" t="s">
        <v>1161</v>
      </c>
      <c r="C561" s="3" t="s">
        <v>1162</v>
      </c>
      <c r="D561">
        <v>105300</v>
      </c>
      <c r="E561">
        <v>106321</v>
      </c>
      <c r="F561" s="5">
        <f t="shared" si="32"/>
        <v>1.009696106362773</v>
      </c>
      <c r="G561" t="s">
        <v>19</v>
      </c>
      <c r="H561">
        <v>1022</v>
      </c>
      <c r="I561">
        <f t="shared" si="33"/>
        <v>104.03</v>
      </c>
      <c r="J561" t="s">
        <v>20</v>
      </c>
      <c r="K561" t="s">
        <v>21</v>
      </c>
      <c r="L561">
        <v>1470114000</v>
      </c>
      <c r="M561">
        <v>1470718800</v>
      </c>
      <c r="N561" s="9">
        <f t="shared" si="34"/>
        <v>42584</v>
      </c>
      <c r="O561" s="9">
        <f t="shared" si="35"/>
        <v>42591.208333333328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s="4" t="s">
        <v>1163</v>
      </c>
      <c r="C562" s="3" t="s">
        <v>1164</v>
      </c>
      <c r="D562">
        <v>20000</v>
      </c>
      <c r="E562">
        <v>158832</v>
      </c>
      <c r="F562" s="5">
        <f t="shared" si="32"/>
        <v>7.9416000000000002</v>
      </c>
      <c r="G562" t="s">
        <v>19</v>
      </c>
      <c r="H562">
        <v>3177</v>
      </c>
      <c r="I562">
        <f t="shared" si="33"/>
        <v>49.99</v>
      </c>
      <c r="J562" t="s">
        <v>20</v>
      </c>
      <c r="K562" t="s">
        <v>21</v>
      </c>
      <c r="L562">
        <v>1321596000</v>
      </c>
      <c r="M562">
        <v>1325052000</v>
      </c>
      <c r="N562" s="9">
        <f t="shared" si="34"/>
        <v>40865</v>
      </c>
      <c r="O562" s="9">
        <f t="shared" si="35"/>
        <v>40905.25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s="4" t="s">
        <v>1165</v>
      </c>
      <c r="C563" s="3" t="s">
        <v>1166</v>
      </c>
      <c r="D563">
        <v>3000</v>
      </c>
      <c r="E563">
        <v>11091</v>
      </c>
      <c r="F563" s="5">
        <f t="shared" si="32"/>
        <v>3.6970000000000001</v>
      </c>
      <c r="G563" t="s">
        <v>19</v>
      </c>
      <c r="H563">
        <v>198</v>
      </c>
      <c r="I563">
        <f t="shared" si="33"/>
        <v>56.02</v>
      </c>
      <c r="J563" t="s">
        <v>97</v>
      </c>
      <c r="K563" t="s">
        <v>98</v>
      </c>
      <c r="L563">
        <v>1318827600</v>
      </c>
      <c r="M563">
        <v>1319000400</v>
      </c>
      <c r="N563" s="9">
        <f t="shared" si="34"/>
        <v>40833</v>
      </c>
      <c r="O563" s="9">
        <f t="shared" si="35"/>
        <v>40835.208333333336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ht="31.5" hidden="1" x14ac:dyDescent="0.25">
      <c r="A564">
        <v>562</v>
      </c>
      <c r="B564" s="4" t="s">
        <v>1167</v>
      </c>
      <c r="C564" s="3" t="s">
        <v>1168</v>
      </c>
      <c r="D564">
        <v>9900</v>
      </c>
      <c r="E564">
        <v>1269</v>
      </c>
      <c r="F564" s="5">
        <f t="shared" si="32"/>
        <v>0.12818181818181817</v>
      </c>
      <c r="G564" t="s">
        <v>13</v>
      </c>
      <c r="H564">
        <v>26</v>
      </c>
      <c r="I564">
        <f t="shared" si="33"/>
        <v>48.81</v>
      </c>
      <c r="J564" t="s">
        <v>97</v>
      </c>
      <c r="K564" t="s">
        <v>98</v>
      </c>
      <c r="L564">
        <v>1552366800</v>
      </c>
      <c r="M564">
        <v>1552539600</v>
      </c>
      <c r="N564" s="9">
        <f t="shared" si="34"/>
        <v>43536</v>
      </c>
      <c r="O564" s="9">
        <f t="shared" si="35"/>
        <v>43538.208333333328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s="4" t="s">
        <v>1169</v>
      </c>
      <c r="C565" s="3" t="s">
        <v>1170</v>
      </c>
      <c r="D565">
        <v>3700</v>
      </c>
      <c r="E565">
        <v>5107</v>
      </c>
      <c r="F565" s="5">
        <f t="shared" si="32"/>
        <v>1.3802702702702703</v>
      </c>
      <c r="G565" t="s">
        <v>19</v>
      </c>
      <c r="H565">
        <v>85</v>
      </c>
      <c r="I565">
        <f t="shared" si="33"/>
        <v>60.08</v>
      </c>
      <c r="J565" t="s">
        <v>25</v>
      </c>
      <c r="K565" t="s">
        <v>26</v>
      </c>
      <c r="L565">
        <v>1542088800</v>
      </c>
      <c r="M565">
        <v>1543816800</v>
      </c>
      <c r="N565" s="9">
        <f t="shared" si="34"/>
        <v>43417</v>
      </c>
      <c r="O565" s="9">
        <f t="shared" si="35"/>
        <v>43437.25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hidden="1" x14ac:dyDescent="0.25">
      <c r="A566">
        <v>564</v>
      </c>
      <c r="B566" s="4" t="s">
        <v>1171</v>
      </c>
      <c r="C566" s="3" t="s">
        <v>1172</v>
      </c>
      <c r="D566">
        <v>168700</v>
      </c>
      <c r="E566">
        <v>141393</v>
      </c>
      <c r="F566" s="5">
        <f t="shared" si="32"/>
        <v>0.83813278008298753</v>
      </c>
      <c r="G566" t="s">
        <v>13</v>
      </c>
      <c r="H566">
        <v>1790</v>
      </c>
      <c r="I566">
        <f t="shared" si="33"/>
        <v>78.989999999999995</v>
      </c>
      <c r="J566" t="s">
        <v>20</v>
      </c>
      <c r="K566" t="s">
        <v>21</v>
      </c>
      <c r="L566">
        <v>1426395600</v>
      </c>
      <c r="M566">
        <v>1427086800</v>
      </c>
      <c r="N566" s="9">
        <f t="shared" si="34"/>
        <v>42078</v>
      </c>
      <c r="O566" s="9">
        <f t="shared" si="35"/>
        <v>42086.208333333328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s="4" t="s">
        <v>1173</v>
      </c>
      <c r="C567" s="3" t="s">
        <v>1174</v>
      </c>
      <c r="D567">
        <v>94900</v>
      </c>
      <c r="E567">
        <v>194166</v>
      </c>
      <c r="F567" s="5">
        <f t="shared" si="32"/>
        <v>2.0460063224446787</v>
      </c>
      <c r="G567" t="s">
        <v>19</v>
      </c>
      <c r="H567">
        <v>3596</v>
      </c>
      <c r="I567">
        <f t="shared" si="33"/>
        <v>53.99</v>
      </c>
      <c r="J567" t="s">
        <v>20</v>
      </c>
      <c r="K567" t="s">
        <v>21</v>
      </c>
      <c r="L567">
        <v>1321336800</v>
      </c>
      <c r="M567">
        <v>1323064800</v>
      </c>
      <c r="N567" s="9">
        <f t="shared" si="34"/>
        <v>40862</v>
      </c>
      <c r="O567" s="9">
        <f t="shared" si="35"/>
        <v>40882.25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hidden="1" x14ac:dyDescent="0.25">
      <c r="A568">
        <v>566</v>
      </c>
      <c r="B568" s="4" t="s">
        <v>1175</v>
      </c>
      <c r="C568" s="3" t="s">
        <v>1176</v>
      </c>
      <c r="D568">
        <v>9300</v>
      </c>
      <c r="E568">
        <v>4124</v>
      </c>
      <c r="F568" s="5">
        <f t="shared" si="32"/>
        <v>0.44344086021505374</v>
      </c>
      <c r="G568" t="s">
        <v>13</v>
      </c>
      <c r="H568">
        <v>37</v>
      </c>
      <c r="I568">
        <f t="shared" si="33"/>
        <v>111.46</v>
      </c>
      <c r="J568" t="s">
        <v>20</v>
      </c>
      <c r="K568" t="s">
        <v>21</v>
      </c>
      <c r="L568">
        <v>1456293600</v>
      </c>
      <c r="M568">
        <v>1458277200</v>
      </c>
      <c r="N568" s="9">
        <f t="shared" si="34"/>
        <v>42424</v>
      </c>
      <c r="O568" s="9">
        <f t="shared" si="35"/>
        <v>42447.208333333328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x14ac:dyDescent="0.25">
      <c r="A569">
        <v>567</v>
      </c>
      <c r="B569" s="4" t="s">
        <v>1177</v>
      </c>
      <c r="C569" s="3" t="s">
        <v>1178</v>
      </c>
      <c r="D569">
        <v>6800</v>
      </c>
      <c r="E569">
        <v>14865</v>
      </c>
      <c r="F569" s="5">
        <f t="shared" si="32"/>
        <v>2.1860294117647059</v>
      </c>
      <c r="G569" t="s">
        <v>19</v>
      </c>
      <c r="H569">
        <v>244</v>
      </c>
      <c r="I569">
        <f t="shared" si="33"/>
        <v>60.92</v>
      </c>
      <c r="J569" t="s">
        <v>20</v>
      </c>
      <c r="K569" t="s">
        <v>21</v>
      </c>
      <c r="L569">
        <v>1404968400</v>
      </c>
      <c r="M569">
        <v>1405141200</v>
      </c>
      <c r="N569" s="9">
        <f t="shared" si="34"/>
        <v>41830</v>
      </c>
      <c r="O569" s="9">
        <f t="shared" si="35"/>
        <v>41832.208333333336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s="4" t="s">
        <v>1179</v>
      </c>
      <c r="C570" s="3" t="s">
        <v>1180</v>
      </c>
      <c r="D570">
        <v>72400</v>
      </c>
      <c r="E570">
        <v>134688</v>
      </c>
      <c r="F570" s="5">
        <f t="shared" si="32"/>
        <v>1.8603314917127072</v>
      </c>
      <c r="G570" t="s">
        <v>19</v>
      </c>
      <c r="H570">
        <v>5180</v>
      </c>
      <c r="I570">
        <f t="shared" si="33"/>
        <v>26</v>
      </c>
      <c r="J570" t="s">
        <v>20</v>
      </c>
      <c r="K570" t="s">
        <v>21</v>
      </c>
      <c r="L570">
        <v>1279170000</v>
      </c>
      <c r="M570">
        <v>1283058000</v>
      </c>
      <c r="N570" s="9">
        <f t="shared" si="34"/>
        <v>40374</v>
      </c>
      <c r="O570" s="9">
        <f t="shared" si="35"/>
        <v>40419.208333333336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s="4" t="s">
        <v>1181</v>
      </c>
      <c r="C571" s="3" t="s">
        <v>1182</v>
      </c>
      <c r="D571">
        <v>20100</v>
      </c>
      <c r="E571">
        <v>47705</v>
      </c>
      <c r="F571" s="5">
        <f t="shared" si="32"/>
        <v>2.3733830845771142</v>
      </c>
      <c r="G571" t="s">
        <v>19</v>
      </c>
      <c r="H571">
        <v>589</v>
      </c>
      <c r="I571">
        <f t="shared" si="33"/>
        <v>80.989999999999995</v>
      </c>
      <c r="J571" t="s">
        <v>106</v>
      </c>
      <c r="K571" t="s">
        <v>107</v>
      </c>
      <c r="L571">
        <v>1294725600</v>
      </c>
      <c r="M571">
        <v>1295762400</v>
      </c>
      <c r="N571" s="9">
        <f t="shared" si="34"/>
        <v>40554</v>
      </c>
      <c r="O571" s="9">
        <f t="shared" si="35"/>
        <v>40566.25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s="4" t="s">
        <v>1183</v>
      </c>
      <c r="C572" s="3" t="s">
        <v>1184</v>
      </c>
      <c r="D572">
        <v>31200</v>
      </c>
      <c r="E572">
        <v>95364</v>
      </c>
      <c r="F572" s="5">
        <f t="shared" si="32"/>
        <v>3.0565384615384614</v>
      </c>
      <c r="G572" t="s">
        <v>19</v>
      </c>
      <c r="H572">
        <v>2725</v>
      </c>
      <c r="I572">
        <f t="shared" si="33"/>
        <v>35</v>
      </c>
      <c r="J572" t="s">
        <v>20</v>
      </c>
      <c r="K572" t="s">
        <v>21</v>
      </c>
      <c r="L572">
        <v>1419055200</v>
      </c>
      <c r="M572">
        <v>1419573600</v>
      </c>
      <c r="N572" s="9">
        <f t="shared" si="34"/>
        <v>41993</v>
      </c>
      <c r="O572" s="9">
        <f t="shared" si="35"/>
        <v>41999.25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hidden="1" x14ac:dyDescent="0.25">
      <c r="A573">
        <v>571</v>
      </c>
      <c r="B573" s="4" t="s">
        <v>1185</v>
      </c>
      <c r="C573" s="3" t="s">
        <v>1186</v>
      </c>
      <c r="D573">
        <v>3500</v>
      </c>
      <c r="E573">
        <v>3295</v>
      </c>
      <c r="F573" s="5">
        <f t="shared" si="32"/>
        <v>0.94142857142857139</v>
      </c>
      <c r="G573" t="s">
        <v>13</v>
      </c>
      <c r="H573">
        <v>35</v>
      </c>
      <c r="I573">
        <f t="shared" si="33"/>
        <v>94.14</v>
      </c>
      <c r="J573" t="s">
        <v>106</v>
      </c>
      <c r="K573" t="s">
        <v>107</v>
      </c>
      <c r="L573">
        <v>1434690000</v>
      </c>
      <c r="M573">
        <v>1438750800</v>
      </c>
      <c r="N573" s="9">
        <f t="shared" si="34"/>
        <v>42174</v>
      </c>
      <c r="O573" s="9">
        <f t="shared" si="35"/>
        <v>42221.208333333328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hidden="1" x14ac:dyDescent="0.25">
      <c r="A574">
        <v>572</v>
      </c>
      <c r="B574" s="4" t="s">
        <v>1187</v>
      </c>
      <c r="C574" s="3" t="s">
        <v>1188</v>
      </c>
      <c r="D574">
        <v>9000</v>
      </c>
      <c r="E574">
        <v>4896</v>
      </c>
      <c r="F574" s="5">
        <f t="shared" si="32"/>
        <v>0.54400000000000004</v>
      </c>
      <c r="G574" t="s">
        <v>73</v>
      </c>
      <c r="H574">
        <v>94</v>
      </c>
      <c r="I574">
        <f t="shared" si="33"/>
        <v>52.09</v>
      </c>
      <c r="J574" t="s">
        <v>20</v>
      </c>
      <c r="K574" t="s">
        <v>21</v>
      </c>
      <c r="L574">
        <v>1443416400</v>
      </c>
      <c r="M574">
        <v>1444798800</v>
      </c>
      <c r="N574" s="9">
        <f t="shared" si="34"/>
        <v>42275</v>
      </c>
      <c r="O574" s="9">
        <f t="shared" si="35"/>
        <v>42291.208333333328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s="4" t="s">
        <v>1189</v>
      </c>
      <c r="C575" s="3" t="s">
        <v>1190</v>
      </c>
      <c r="D575">
        <v>6700</v>
      </c>
      <c r="E575">
        <v>7496</v>
      </c>
      <c r="F575" s="5">
        <f t="shared" si="32"/>
        <v>1.1188059701492536</v>
      </c>
      <c r="G575" t="s">
        <v>19</v>
      </c>
      <c r="H575">
        <v>300</v>
      </c>
      <c r="I575">
        <f t="shared" si="33"/>
        <v>24.99</v>
      </c>
      <c r="J575" t="s">
        <v>20</v>
      </c>
      <c r="K575" t="s">
        <v>21</v>
      </c>
      <c r="L575">
        <v>1399006800</v>
      </c>
      <c r="M575">
        <v>1399179600</v>
      </c>
      <c r="N575" s="9">
        <f t="shared" si="34"/>
        <v>41761</v>
      </c>
      <c r="O575" s="9">
        <f t="shared" si="35"/>
        <v>41763.208333333336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s="4" t="s">
        <v>1191</v>
      </c>
      <c r="C576" s="3" t="s">
        <v>1192</v>
      </c>
      <c r="D576">
        <v>2700</v>
      </c>
      <c r="E576">
        <v>9967</v>
      </c>
      <c r="F576" s="5">
        <f t="shared" si="32"/>
        <v>3.6914814814814814</v>
      </c>
      <c r="G576" t="s">
        <v>19</v>
      </c>
      <c r="H576">
        <v>144</v>
      </c>
      <c r="I576">
        <f t="shared" si="33"/>
        <v>69.22</v>
      </c>
      <c r="J576" t="s">
        <v>20</v>
      </c>
      <c r="K576" t="s">
        <v>21</v>
      </c>
      <c r="L576">
        <v>1575698400</v>
      </c>
      <c r="M576">
        <v>1576562400</v>
      </c>
      <c r="N576" s="9">
        <f t="shared" si="34"/>
        <v>43806</v>
      </c>
      <c r="O576" s="9">
        <f t="shared" si="35"/>
        <v>43816.25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hidden="1" x14ac:dyDescent="0.25">
      <c r="A577">
        <v>575</v>
      </c>
      <c r="B577" s="4" t="s">
        <v>1193</v>
      </c>
      <c r="C577" s="3" t="s">
        <v>1194</v>
      </c>
      <c r="D577">
        <v>83300</v>
      </c>
      <c r="E577">
        <v>52421</v>
      </c>
      <c r="F577" s="5">
        <f t="shared" si="32"/>
        <v>0.62930372148859548</v>
      </c>
      <c r="G577" t="s">
        <v>13</v>
      </c>
      <c r="H577">
        <v>558</v>
      </c>
      <c r="I577">
        <f t="shared" si="33"/>
        <v>93.94</v>
      </c>
      <c r="J577" t="s">
        <v>20</v>
      </c>
      <c r="K577" t="s">
        <v>21</v>
      </c>
      <c r="L577">
        <v>1400562000</v>
      </c>
      <c r="M577">
        <v>1400821200</v>
      </c>
      <c r="N577" s="9">
        <f t="shared" si="34"/>
        <v>41779</v>
      </c>
      <c r="O577" s="9">
        <f t="shared" si="35"/>
        <v>41782.208333333336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hidden="1" x14ac:dyDescent="0.25">
      <c r="A578">
        <v>576</v>
      </c>
      <c r="B578" s="4" t="s">
        <v>1195</v>
      </c>
      <c r="C578" s="3" t="s">
        <v>1196</v>
      </c>
      <c r="D578">
        <v>9700</v>
      </c>
      <c r="E578">
        <v>6298</v>
      </c>
      <c r="F578" s="5">
        <f t="shared" si="32"/>
        <v>0.6492783505154639</v>
      </c>
      <c r="G578" t="s">
        <v>13</v>
      </c>
      <c r="H578">
        <v>64</v>
      </c>
      <c r="I578">
        <f t="shared" si="33"/>
        <v>98.41</v>
      </c>
      <c r="J578" t="s">
        <v>20</v>
      </c>
      <c r="K578" t="s">
        <v>21</v>
      </c>
      <c r="L578">
        <v>1509512400</v>
      </c>
      <c r="M578">
        <v>1510984800</v>
      </c>
      <c r="N578" s="9">
        <f t="shared" si="34"/>
        <v>43040</v>
      </c>
      <c r="O578" s="9">
        <f t="shared" si="35"/>
        <v>43057.25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hidden="1" x14ac:dyDescent="0.25">
      <c r="A579">
        <v>577</v>
      </c>
      <c r="B579" s="4" t="s">
        <v>1197</v>
      </c>
      <c r="C579" s="3" t="s">
        <v>1198</v>
      </c>
      <c r="D579">
        <v>8200</v>
      </c>
      <c r="E579">
        <v>1546</v>
      </c>
      <c r="F579" s="5">
        <f t="shared" ref="F579:F642" si="36">IFERROR(E579/D579,0)</f>
        <v>0.18853658536585366</v>
      </c>
      <c r="G579" t="s">
        <v>73</v>
      </c>
      <c r="H579">
        <v>37</v>
      </c>
      <c r="I579">
        <f t="shared" ref="I579:I642" si="37">ROUND(IFERROR(E579/H579,0),2)</f>
        <v>41.78</v>
      </c>
      <c r="J579" t="s">
        <v>20</v>
      </c>
      <c r="K579" t="s">
        <v>21</v>
      </c>
      <c r="L579">
        <v>1299823200</v>
      </c>
      <c r="M579">
        <v>1302066000</v>
      </c>
      <c r="N579" s="9">
        <f t="shared" ref="N579:N642" si="38">DATE(YEAR((((L579/60)/60)/24)+DATE(1970,1,1)),MONTH((((L579/60)/60)/24)+DATE(1970,1,1)),DAY((((L579/60)/60)/24)+DATE(1970,1,1)))</f>
        <v>40613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hidden="1" x14ac:dyDescent="0.25">
      <c r="A580">
        <v>578</v>
      </c>
      <c r="B580" s="4" t="s">
        <v>1199</v>
      </c>
      <c r="C580" s="3" t="s">
        <v>1200</v>
      </c>
      <c r="D580">
        <v>96500</v>
      </c>
      <c r="E580">
        <v>16168</v>
      </c>
      <c r="F580" s="5">
        <f t="shared" si="36"/>
        <v>0.1675440414507772</v>
      </c>
      <c r="G580" t="s">
        <v>13</v>
      </c>
      <c r="H580">
        <v>245</v>
      </c>
      <c r="I580">
        <f t="shared" si="37"/>
        <v>65.989999999999995</v>
      </c>
      <c r="J580" t="s">
        <v>20</v>
      </c>
      <c r="K580" t="s">
        <v>21</v>
      </c>
      <c r="L580">
        <v>1322719200</v>
      </c>
      <c r="M580">
        <v>1322978400</v>
      </c>
      <c r="N580" s="9">
        <f t="shared" si="38"/>
        <v>40878</v>
      </c>
      <c r="O580" s="9">
        <f t="shared" si="39"/>
        <v>40881.25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s="4" t="s">
        <v>1201</v>
      </c>
      <c r="C581" s="3" t="s">
        <v>1202</v>
      </c>
      <c r="D581">
        <v>6200</v>
      </c>
      <c r="E581">
        <v>6269</v>
      </c>
      <c r="F581" s="5">
        <f t="shared" si="36"/>
        <v>1.0111290322580646</v>
      </c>
      <c r="G581" t="s">
        <v>19</v>
      </c>
      <c r="H581">
        <v>87</v>
      </c>
      <c r="I581">
        <f t="shared" si="37"/>
        <v>72.06</v>
      </c>
      <c r="J581" t="s">
        <v>20</v>
      </c>
      <c r="K581" t="s">
        <v>21</v>
      </c>
      <c r="L581">
        <v>1312693200</v>
      </c>
      <c r="M581">
        <v>1313730000</v>
      </c>
      <c r="N581" s="9">
        <f t="shared" si="38"/>
        <v>40762</v>
      </c>
      <c r="O581" s="9">
        <f t="shared" si="39"/>
        <v>40774.208333333336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s="4" t="s">
        <v>555</v>
      </c>
      <c r="C582" s="3" t="s">
        <v>1203</v>
      </c>
      <c r="D582">
        <v>43800</v>
      </c>
      <c r="E582">
        <v>149578</v>
      </c>
      <c r="F582" s="5">
        <f t="shared" si="36"/>
        <v>3.4150228310502282</v>
      </c>
      <c r="G582" t="s">
        <v>19</v>
      </c>
      <c r="H582">
        <v>3116</v>
      </c>
      <c r="I582">
        <f t="shared" si="37"/>
        <v>48</v>
      </c>
      <c r="J582" t="s">
        <v>20</v>
      </c>
      <c r="K582" t="s">
        <v>21</v>
      </c>
      <c r="L582">
        <v>1393394400</v>
      </c>
      <c r="M582">
        <v>1394085600</v>
      </c>
      <c r="N582" s="9">
        <f t="shared" si="38"/>
        <v>41696</v>
      </c>
      <c r="O582" s="9">
        <f t="shared" si="39"/>
        <v>41704.25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hidden="1" x14ac:dyDescent="0.25">
      <c r="A583">
        <v>581</v>
      </c>
      <c r="B583" s="4" t="s">
        <v>1204</v>
      </c>
      <c r="C583" s="3" t="s">
        <v>1205</v>
      </c>
      <c r="D583">
        <v>6000</v>
      </c>
      <c r="E583">
        <v>3841</v>
      </c>
      <c r="F583" s="5">
        <f t="shared" si="36"/>
        <v>0.64016666666666666</v>
      </c>
      <c r="G583" t="s">
        <v>13</v>
      </c>
      <c r="H583">
        <v>71</v>
      </c>
      <c r="I583">
        <f t="shared" si="37"/>
        <v>54.1</v>
      </c>
      <c r="J583" t="s">
        <v>20</v>
      </c>
      <c r="K583" t="s">
        <v>21</v>
      </c>
      <c r="L583">
        <v>1304053200</v>
      </c>
      <c r="M583">
        <v>1305349200</v>
      </c>
      <c r="N583" s="9">
        <f t="shared" si="38"/>
        <v>40662</v>
      </c>
      <c r="O583" s="9">
        <f t="shared" si="39"/>
        <v>40677.208333333336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hidden="1" x14ac:dyDescent="0.25">
      <c r="A584">
        <v>582</v>
      </c>
      <c r="B584" s="4" t="s">
        <v>1206</v>
      </c>
      <c r="C584" s="3" t="s">
        <v>1207</v>
      </c>
      <c r="D584">
        <v>8700</v>
      </c>
      <c r="E584">
        <v>4531</v>
      </c>
      <c r="F584" s="5">
        <f t="shared" si="36"/>
        <v>0.5208045977011494</v>
      </c>
      <c r="G584" t="s">
        <v>13</v>
      </c>
      <c r="H584">
        <v>42</v>
      </c>
      <c r="I584">
        <f t="shared" si="37"/>
        <v>107.88</v>
      </c>
      <c r="J584" t="s">
        <v>20</v>
      </c>
      <c r="K584" t="s">
        <v>21</v>
      </c>
      <c r="L584">
        <v>1433912400</v>
      </c>
      <c r="M584">
        <v>1434344400</v>
      </c>
      <c r="N584" s="9">
        <f t="shared" si="38"/>
        <v>42165</v>
      </c>
      <c r="O584" s="9">
        <f t="shared" si="39"/>
        <v>42170.208333333328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x14ac:dyDescent="0.25">
      <c r="A585">
        <v>583</v>
      </c>
      <c r="B585" s="4" t="s">
        <v>1208</v>
      </c>
      <c r="C585" s="3" t="s">
        <v>1209</v>
      </c>
      <c r="D585">
        <v>18900</v>
      </c>
      <c r="E585">
        <v>60934</v>
      </c>
      <c r="F585" s="5">
        <f t="shared" si="36"/>
        <v>3.2240211640211642</v>
      </c>
      <c r="G585" t="s">
        <v>19</v>
      </c>
      <c r="H585">
        <v>909</v>
      </c>
      <c r="I585">
        <f t="shared" si="37"/>
        <v>67.03</v>
      </c>
      <c r="J585" t="s">
        <v>20</v>
      </c>
      <c r="K585" t="s">
        <v>21</v>
      </c>
      <c r="L585">
        <v>1329717600</v>
      </c>
      <c r="M585">
        <v>1331186400</v>
      </c>
      <c r="N585" s="9">
        <f t="shared" si="38"/>
        <v>40959</v>
      </c>
      <c r="O585" s="9">
        <f t="shared" si="39"/>
        <v>40976.25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s="4" t="s">
        <v>44</v>
      </c>
      <c r="C586" s="3" t="s">
        <v>1210</v>
      </c>
      <c r="D586">
        <v>86400</v>
      </c>
      <c r="E586">
        <v>103255</v>
      </c>
      <c r="F586" s="5">
        <f t="shared" si="36"/>
        <v>1.1950810185185186</v>
      </c>
      <c r="G586" t="s">
        <v>19</v>
      </c>
      <c r="H586">
        <v>1613</v>
      </c>
      <c r="I586">
        <f t="shared" si="37"/>
        <v>64.010000000000005</v>
      </c>
      <c r="J586" t="s">
        <v>20</v>
      </c>
      <c r="K586" t="s">
        <v>21</v>
      </c>
      <c r="L586">
        <v>1335330000</v>
      </c>
      <c r="M586">
        <v>1336539600</v>
      </c>
      <c r="N586" s="9">
        <f t="shared" si="38"/>
        <v>41024</v>
      </c>
      <c r="O586" s="9">
        <f t="shared" si="39"/>
        <v>41038.208333333336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s="4" t="s">
        <v>1211</v>
      </c>
      <c r="C587" s="3" t="s">
        <v>1212</v>
      </c>
      <c r="D587">
        <v>8900</v>
      </c>
      <c r="E587">
        <v>13065</v>
      </c>
      <c r="F587" s="5">
        <f t="shared" si="36"/>
        <v>1.4679775280898877</v>
      </c>
      <c r="G587" t="s">
        <v>19</v>
      </c>
      <c r="H587">
        <v>136</v>
      </c>
      <c r="I587">
        <f t="shared" si="37"/>
        <v>96.07</v>
      </c>
      <c r="J587" t="s">
        <v>20</v>
      </c>
      <c r="K587" t="s">
        <v>21</v>
      </c>
      <c r="L587">
        <v>1268888400</v>
      </c>
      <c r="M587">
        <v>1269752400</v>
      </c>
      <c r="N587" s="9">
        <f t="shared" si="38"/>
        <v>40255</v>
      </c>
      <c r="O587" s="9">
        <f t="shared" si="39"/>
        <v>40265.208333333336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s="4" t="s">
        <v>1213</v>
      </c>
      <c r="C588" s="3" t="s">
        <v>1214</v>
      </c>
      <c r="D588">
        <v>700</v>
      </c>
      <c r="E588">
        <v>6654</v>
      </c>
      <c r="F588" s="5">
        <f t="shared" si="36"/>
        <v>9.5057142857142853</v>
      </c>
      <c r="G588" t="s">
        <v>19</v>
      </c>
      <c r="H588">
        <v>130</v>
      </c>
      <c r="I588">
        <f t="shared" si="37"/>
        <v>51.18</v>
      </c>
      <c r="J588" t="s">
        <v>20</v>
      </c>
      <c r="K588" t="s">
        <v>21</v>
      </c>
      <c r="L588">
        <v>1289973600</v>
      </c>
      <c r="M588">
        <v>1291615200</v>
      </c>
      <c r="N588" s="9">
        <f t="shared" si="38"/>
        <v>40499</v>
      </c>
      <c r="O588" s="9">
        <f t="shared" si="39"/>
        <v>40518.25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hidden="1" x14ac:dyDescent="0.25">
      <c r="A589">
        <v>587</v>
      </c>
      <c r="B589" s="4" t="s">
        <v>1215</v>
      </c>
      <c r="C589" s="3" t="s">
        <v>1216</v>
      </c>
      <c r="D589">
        <v>9400</v>
      </c>
      <c r="E589">
        <v>6852</v>
      </c>
      <c r="F589" s="5">
        <f t="shared" si="36"/>
        <v>0.72893617021276591</v>
      </c>
      <c r="G589" t="s">
        <v>13</v>
      </c>
      <c r="H589">
        <v>156</v>
      </c>
      <c r="I589">
        <f t="shared" si="37"/>
        <v>43.92</v>
      </c>
      <c r="J589" t="s">
        <v>14</v>
      </c>
      <c r="K589" t="s">
        <v>15</v>
      </c>
      <c r="L589">
        <v>1547877600</v>
      </c>
      <c r="M589">
        <v>1552366800</v>
      </c>
      <c r="N589" s="9">
        <f t="shared" si="38"/>
        <v>43484</v>
      </c>
      <c r="O589" s="9">
        <f t="shared" si="39"/>
        <v>43536.208333333328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hidden="1" x14ac:dyDescent="0.25">
      <c r="A590">
        <v>588</v>
      </c>
      <c r="B590" s="4" t="s">
        <v>1217</v>
      </c>
      <c r="C590" s="3" t="s">
        <v>1218</v>
      </c>
      <c r="D590">
        <v>157600</v>
      </c>
      <c r="E590">
        <v>124517</v>
      </c>
      <c r="F590" s="5">
        <f t="shared" si="36"/>
        <v>0.7900824873096447</v>
      </c>
      <c r="G590" t="s">
        <v>13</v>
      </c>
      <c r="H590">
        <v>1368</v>
      </c>
      <c r="I590">
        <f t="shared" si="37"/>
        <v>91.02</v>
      </c>
      <c r="J590" t="s">
        <v>39</v>
      </c>
      <c r="K590" t="s">
        <v>40</v>
      </c>
      <c r="L590">
        <v>1269493200</v>
      </c>
      <c r="M590">
        <v>1272171600</v>
      </c>
      <c r="N590" s="9">
        <f t="shared" si="38"/>
        <v>40262</v>
      </c>
      <c r="O590" s="9">
        <f t="shared" si="39"/>
        <v>40293.208333333336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hidden="1" x14ac:dyDescent="0.25">
      <c r="A591">
        <v>589</v>
      </c>
      <c r="B591" s="4" t="s">
        <v>1219</v>
      </c>
      <c r="C591" s="3" t="s">
        <v>1220</v>
      </c>
      <c r="D591">
        <v>7900</v>
      </c>
      <c r="E591">
        <v>5113</v>
      </c>
      <c r="F591" s="5">
        <f t="shared" si="36"/>
        <v>0.64721518987341775</v>
      </c>
      <c r="G591" t="s">
        <v>13</v>
      </c>
      <c r="H591">
        <v>102</v>
      </c>
      <c r="I591">
        <f t="shared" si="37"/>
        <v>50.13</v>
      </c>
      <c r="J591" t="s">
        <v>20</v>
      </c>
      <c r="K591" t="s">
        <v>21</v>
      </c>
      <c r="L591">
        <v>1436072400</v>
      </c>
      <c r="M591">
        <v>1436677200</v>
      </c>
      <c r="N591" s="9">
        <f t="shared" si="38"/>
        <v>42190</v>
      </c>
      <c r="O591" s="9">
        <f t="shared" si="39"/>
        <v>42197.208333333328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hidden="1" x14ac:dyDescent="0.25">
      <c r="A592">
        <v>590</v>
      </c>
      <c r="B592" s="4" t="s">
        <v>1221</v>
      </c>
      <c r="C592" s="3" t="s">
        <v>1222</v>
      </c>
      <c r="D592">
        <v>7100</v>
      </c>
      <c r="E592">
        <v>5824</v>
      </c>
      <c r="F592" s="5">
        <f t="shared" si="36"/>
        <v>0.82028169014084507</v>
      </c>
      <c r="G592" t="s">
        <v>13</v>
      </c>
      <c r="H592">
        <v>86</v>
      </c>
      <c r="I592">
        <f t="shared" si="37"/>
        <v>67.72</v>
      </c>
      <c r="J592" t="s">
        <v>25</v>
      </c>
      <c r="K592" t="s">
        <v>26</v>
      </c>
      <c r="L592">
        <v>1419141600</v>
      </c>
      <c r="M592">
        <v>1420092000</v>
      </c>
      <c r="N592" s="9">
        <f t="shared" si="38"/>
        <v>41994</v>
      </c>
      <c r="O592" s="9">
        <f t="shared" si="39"/>
        <v>42005.25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s="4" t="s">
        <v>1223</v>
      </c>
      <c r="C593" s="3" t="s">
        <v>1224</v>
      </c>
      <c r="D593">
        <v>600</v>
      </c>
      <c r="E593">
        <v>6226</v>
      </c>
      <c r="F593" s="5">
        <f t="shared" si="36"/>
        <v>10.376666666666667</v>
      </c>
      <c r="G593" t="s">
        <v>19</v>
      </c>
      <c r="H593">
        <v>102</v>
      </c>
      <c r="I593">
        <f t="shared" si="37"/>
        <v>61.04</v>
      </c>
      <c r="J593" t="s">
        <v>20</v>
      </c>
      <c r="K593" t="s">
        <v>21</v>
      </c>
      <c r="L593">
        <v>1279083600</v>
      </c>
      <c r="M593">
        <v>1279947600</v>
      </c>
      <c r="N593" s="9">
        <f t="shared" si="38"/>
        <v>40373</v>
      </c>
      <c r="O593" s="9">
        <f t="shared" si="39"/>
        <v>40383.208333333336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hidden="1" x14ac:dyDescent="0.25">
      <c r="A594">
        <v>592</v>
      </c>
      <c r="B594" s="4" t="s">
        <v>1225</v>
      </c>
      <c r="C594" s="3" t="s">
        <v>1226</v>
      </c>
      <c r="D594">
        <v>156800</v>
      </c>
      <c r="E594">
        <v>20243</v>
      </c>
      <c r="F594" s="5">
        <f t="shared" si="36"/>
        <v>0.12910076530612244</v>
      </c>
      <c r="G594" t="s">
        <v>13</v>
      </c>
      <c r="H594">
        <v>253</v>
      </c>
      <c r="I594">
        <f t="shared" si="37"/>
        <v>80.010000000000005</v>
      </c>
      <c r="J594" t="s">
        <v>20</v>
      </c>
      <c r="K594" t="s">
        <v>21</v>
      </c>
      <c r="L594">
        <v>1401426000</v>
      </c>
      <c r="M594">
        <v>1402203600</v>
      </c>
      <c r="N594" s="9">
        <f t="shared" si="38"/>
        <v>41789</v>
      </c>
      <c r="O594" s="9">
        <f t="shared" si="39"/>
        <v>41798.208333333336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s="4" t="s">
        <v>1227</v>
      </c>
      <c r="C595" s="3" t="s">
        <v>1228</v>
      </c>
      <c r="D595">
        <v>121600</v>
      </c>
      <c r="E595">
        <v>188288</v>
      </c>
      <c r="F595" s="5">
        <f t="shared" si="36"/>
        <v>1.5484210526315789</v>
      </c>
      <c r="G595" t="s">
        <v>19</v>
      </c>
      <c r="H595">
        <v>4006</v>
      </c>
      <c r="I595">
        <f t="shared" si="37"/>
        <v>47</v>
      </c>
      <c r="J595" t="s">
        <v>20</v>
      </c>
      <c r="K595" t="s">
        <v>21</v>
      </c>
      <c r="L595">
        <v>1395810000</v>
      </c>
      <c r="M595">
        <v>1396933200</v>
      </c>
      <c r="N595" s="9">
        <f t="shared" si="38"/>
        <v>41724</v>
      </c>
      <c r="O595" s="9">
        <f t="shared" si="39"/>
        <v>41737.208333333336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hidden="1" x14ac:dyDescent="0.25">
      <c r="A596">
        <v>594</v>
      </c>
      <c r="B596" s="4" t="s">
        <v>1229</v>
      </c>
      <c r="C596" s="3" t="s">
        <v>1230</v>
      </c>
      <c r="D596">
        <v>157300</v>
      </c>
      <c r="E596">
        <v>11167</v>
      </c>
      <c r="F596" s="5">
        <f t="shared" si="36"/>
        <v>7.0991735537190084E-2</v>
      </c>
      <c r="G596" t="s">
        <v>13</v>
      </c>
      <c r="H596">
        <v>157</v>
      </c>
      <c r="I596">
        <f t="shared" si="37"/>
        <v>71.13</v>
      </c>
      <c r="J596" t="s">
        <v>20</v>
      </c>
      <c r="K596" t="s">
        <v>21</v>
      </c>
      <c r="L596">
        <v>1467003600</v>
      </c>
      <c r="M596">
        <v>1467262800</v>
      </c>
      <c r="N596" s="9">
        <f t="shared" si="38"/>
        <v>42548</v>
      </c>
      <c r="O596" s="9">
        <f t="shared" si="39"/>
        <v>42551.208333333328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x14ac:dyDescent="0.25">
      <c r="A597">
        <v>595</v>
      </c>
      <c r="B597" s="4" t="s">
        <v>1231</v>
      </c>
      <c r="C597" s="3" t="s">
        <v>1232</v>
      </c>
      <c r="D597">
        <v>70300</v>
      </c>
      <c r="E597">
        <v>146595</v>
      </c>
      <c r="F597" s="5">
        <f t="shared" si="36"/>
        <v>2.0852773826458035</v>
      </c>
      <c r="G597" t="s">
        <v>19</v>
      </c>
      <c r="H597">
        <v>1629</v>
      </c>
      <c r="I597">
        <f t="shared" si="37"/>
        <v>89.99</v>
      </c>
      <c r="J597" t="s">
        <v>20</v>
      </c>
      <c r="K597" t="s">
        <v>21</v>
      </c>
      <c r="L597">
        <v>1268715600</v>
      </c>
      <c r="M597">
        <v>1270530000</v>
      </c>
      <c r="N597" s="9">
        <f t="shared" si="38"/>
        <v>40253</v>
      </c>
      <c r="O597" s="9">
        <f t="shared" si="39"/>
        <v>40274.208333333336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hidden="1" x14ac:dyDescent="0.25">
      <c r="A598">
        <v>596</v>
      </c>
      <c r="B598" s="4" t="s">
        <v>1233</v>
      </c>
      <c r="C598" s="3" t="s">
        <v>1234</v>
      </c>
      <c r="D598">
        <v>7900</v>
      </c>
      <c r="E598">
        <v>7875</v>
      </c>
      <c r="F598" s="5">
        <f t="shared" si="36"/>
        <v>0.99683544303797467</v>
      </c>
      <c r="G598" t="s">
        <v>13</v>
      </c>
      <c r="H598">
        <v>183</v>
      </c>
      <c r="I598">
        <f t="shared" si="37"/>
        <v>43.03</v>
      </c>
      <c r="J598" t="s">
        <v>20</v>
      </c>
      <c r="K598" t="s">
        <v>21</v>
      </c>
      <c r="L598">
        <v>1457157600</v>
      </c>
      <c r="M598">
        <v>1457762400</v>
      </c>
      <c r="N598" s="9">
        <f t="shared" si="38"/>
        <v>42434</v>
      </c>
      <c r="O598" s="9">
        <f t="shared" si="39"/>
        <v>42441.25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s="4" t="s">
        <v>1235</v>
      </c>
      <c r="C599" s="3" t="s">
        <v>1236</v>
      </c>
      <c r="D599">
        <v>73800</v>
      </c>
      <c r="E599">
        <v>148779</v>
      </c>
      <c r="F599" s="5">
        <f t="shared" si="36"/>
        <v>2.0159756097560977</v>
      </c>
      <c r="G599" t="s">
        <v>19</v>
      </c>
      <c r="H599">
        <v>2188</v>
      </c>
      <c r="I599">
        <f t="shared" si="37"/>
        <v>68</v>
      </c>
      <c r="J599" t="s">
        <v>20</v>
      </c>
      <c r="K599" t="s">
        <v>21</v>
      </c>
      <c r="L599">
        <v>1573970400</v>
      </c>
      <c r="M599">
        <v>1575525600</v>
      </c>
      <c r="N599" s="9">
        <f t="shared" si="38"/>
        <v>43786</v>
      </c>
      <c r="O599" s="9">
        <f t="shared" si="39"/>
        <v>43804.25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s="4" t="s">
        <v>1237</v>
      </c>
      <c r="C600" s="3" t="s">
        <v>1238</v>
      </c>
      <c r="D600">
        <v>108500</v>
      </c>
      <c r="E600">
        <v>175868</v>
      </c>
      <c r="F600" s="5">
        <f t="shared" si="36"/>
        <v>1.6209032258064515</v>
      </c>
      <c r="G600" t="s">
        <v>19</v>
      </c>
      <c r="H600">
        <v>2409</v>
      </c>
      <c r="I600">
        <f t="shared" si="37"/>
        <v>73</v>
      </c>
      <c r="J600" t="s">
        <v>106</v>
      </c>
      <c r="K600" t="s">
        <v>107</v>
      </c>
      <c r="L600">
        <v>1276578000</v>
      </c>
      <c r="M600">
        <v>1279083600</v>
      </c>
      <c r="N600" s="9">
        <f t="shared" si="38"/>
        <v>40344</v>
      </c>
      <c r="O600" s="9">
        <f t="shared" si="39"/>
        <v>40373.208333333336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ht="31.5" hidden="1" x14ac:dyDescent="0.25">
      <c r="A601">
        <v>599</v>
      </c>
      <c r="B601" s="4" t="s">
        <v>1239</v>
      </c>
      <c r="C601" s="3" t="s">
        <v>1240</v>
      </c>
      <c r="D601">
        <v>140300</v>
      </c>
      <c r="E601">
        <v>5112</v>
      </c>
      <c r="F601" s="5">
        <f t="shared" si="36"/>
        <v>3.6436208125445471E-2</v>
      </c>
      <c r="G601" t="s">
        <v>13</v>
      </c>
      <c r="H601">
        <v>82</v>
      </c>
      <c r="I601">
        <f t="shared" si="37"/>
        <v>62.34</v>
      </c>
      <c r="J601" t="s">
        <v>35</v>
      </c>
      <c r="K601" t="s">
        <v>36</v>
      </c>
      <c r="L601">
        <v>1423720800</v>
      </c>
      <c r="M601">
        <v>1424412000</v>
      </c>
      <c r="N601" s="9">
        <f t="shared" si="38"/>
        <v>42047</v>
      </c>
      <c r="O601" s="9">
        <f t="shared" si="39"/>
        <v>42055.25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hidden="1" x14ac:dyDescent="0.25">
      <c r="A602">
        <v>600</v>
      </c>
      <c r="B602" s="4" t="s">
        <v>1241</v>
      </c>
      <c r="C602" s="3" t="s">
        <v>1242</v>
      </c>
      <c r="D602">
        <v>100</v>
      </c>
      <c r="E602">
        <v>5</v>
      </c>
      <c r="F602" s="5">
        <f t="shared" si="36"/>
        <v>0.05</v>
      </c>
      <c r="G602" t="s">
        <v>13</v>
      </c>
      <c r="H602">
        <v>1</v>
      </c>
      <c r="I602">
        <f t="shared" si="37"/>
        <v>5</v>
      </c>
      <c r="J602" t="s">
        <v>39</v>
      </c>
      <c r="K602" t="s">
        <v>40</v>
      </c>
      <c r="L602">
        <v>1375160400</v>
      </c>
      <c r="M602">
        <v>1376197200</v>
      </c>
      <c r="N602" s="9">
        <f t="shared" si="38"/>
        <v>41485</v>
      </c>
      <c r="O602" s="9">
        <f t="shared" si="39"/>
        <v>41497.208333333336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s="4" t="s">
        <v>1243</v>
      </c>
      <c r="C603" s="3" t="s">
        <v>1244</v>
      </c>
      <c r="D603">
        <v>6300</v>
      </c>
      <c r="E603">
        <v>13018</v>
      </c>
      <c r="F603" s="5">
        <f t="shared" si="36"/>
        <v>2.0663492063492064</v>
      </c>
      <c r="G603" t="s">
        <v>19</v>
      </c>
      <c r="H603">
        <v>194</v>
      </c>
      <c r="I603">
        <f t="shared" si="37"/>
        <v>67.099999999999994</v>
      </c>
      <c r="J603" t="s">
        <v>20</v>
      </c>
      <c r="K603" t="s">
        <v>21</v>
      </c>
      <c r="L603">
        <v>1401426000</v>
      </c>
      <c r="M603">
        <v>1402894800</v>
      </c>
      <c r="N603" s="9">
        <f t="shared" si="38"/>
        <v>41789</v>
      </c>
      <c r="O603" s="9">
        <f t="shared" si="39"/>
        <v>41806.208333333336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s="4" t="s">
        <v>1245</v>
      </c>
      <c r="C604" s="3" t="s">
        <v>1246</v>
      </c>
      <c r="D604">
        <v>71100</v>
      </c>
      <c r="E604">
        <v>91176</v>
      </c>
      <c r="F604" s="5">
        <f t="shared" si="36"/>
        <v>1.2823628691983122</v>
      </c>
      <c r="G604" t="s">
        <v>19</v>
      </c>
      <c r="H604">
        <v>1140</v>
      </c>
      <c r="I604">
        <f t="shared" si="37"/>
        <v>79.98</v>
      </c>
      <c r="J604" t="s">
        <v>20</v>
      </c>
      <c r="K604" t="s">
        <v>21</v>
      </c>
      <c r="L604">
        <v>1433480400</v>
      </c>
      <c r="M604">
        <v>1434430800</v>
      </c>
      <c r="N604" s="9">
        <f t="shared" si="38"/>
        <v>42160</v>
      </c>
      <c r="O604" s="9">
        <f t="shared" si="39"/>
        <v>42171.208333333328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s="4" t="s">
        <v>1247</v>
      </c>
      <c r="C605" s="3" t="s">
        <v>1248</v>
      </c>
      <c r="D605">
        <v>5300</v>
      </c>
      <c r="E605">
        <v>6342</v>
      </c>
      <c r="F605" s="5">
        <f t="shared" si="36"/>
        <v>1.1966037735849056</v>
      </c>
      <c r="G605" t="s">
        <v>19</v>
      </c>
      <c r="H605">
        <v>102</v>
      </c>
      <c r="I605">
        <f t="shared" si="37"/>
        <v>62.18</v>
      </c>
      <c r="J605" t="s">
        <v>20</v>
      </c>
      <c r="K605" t="s">
        <v>21</v>
      </c>
      <c r="L605">
        <v>1555563600</v>
      </c>
      <c r="M605">
        <v>1557896400</v>
      </c>
      <c r="N605" s="9">
        <f t="shared" si="38"/>
        <v>43573</v>
      </c>
      <c r="O605" s="9">
        <f t="shared" si="39"/>
        <v>43600.208333333328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s="4" t="s">
        <v>1249</v>
      </c>
      <c r="C606" s="3" t="s">
        <v>1250</v>
      </c>
      <c r="D606">
        <v>88700</v>
      </c>
      <c r="E606">
        <v>151438</v>
      </c>
      <c r="F606" s="5">
        <f t="shared" si="36"/>
        <v>1.7073055242390078</v>
      </c>
      <c r="G606" t="s">
        <v>19</v>
      </c>
      <c r="H606">
        <v>2857</v>
      </c>
      <c r="I606">
        <f t="shared" si="37"/>
        <v>53.01</v>
      </c>
      <c r="J606" t="s">
        <v>20</v>
      </c>
      <c r="K606" t="s">
        <v>21</v>
      </c>
      <c r="L606">
        <v>1295676000</v>
      </c>
      <c r="M606">
        <v>1297490400</v>
      </c>
      <c r="N606" s="9">
        <f t="shared" si="38"/>
        <v>40565</v>
      </c>
      <c r="O606" s="9">
        <f t="shared" si="39"/>
        <v>40586.25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s="4" t="s">
        <v>1251</v>
      </c>
      <c r="C607" s="3" t="s">
        <v>1252</v>
      </c>
      <c r="D607">
        <v>3300</v>
      </c>
      <c r="E607">
        <v>6178</v>
      </c>
      <c r="F607" s="5">
        <f t="shared" si="36"/>
        <v>1.8721212121212121</v>
      </c>
      <c r="G607" t="s">
        <v>19</v>
      </c>
      <c r="H607">
        <v>107</v>
      </c>
      <c r="I607">
        <f t="shared" si="37"/>
        <v>57.74</v>
      </c>
      <c r="J607" t="s">
        <v>20</v>
      </c>
      <c r="K607" t="s">
        <v>21</v>
      </c>
      <c r="L607">
        <v>1443848400</v>
      </c>
      <c r="M607">
        <v>1447394400</v>
      </c>
      <c r="N607" s="9">
        <f t="shared" si="38"/>
        <v>42280</v>
      </c>
      <c r="O607" s="9">
        <f t="shared" si="39"/>
        <v>42321.25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s="4" t="s">
        <v>1253</v>
      </c>
      <c r="C608" s="3" t="s">
        <v>1254</v>
      </c>
      <c r="D608">
        <v>3400</v>
      </c>
      <c r="E608">
        <v>6405</v>
      </c>
      <c r="F608" s="5">
        <f t="shared" si="36"/>
        <v>1.8838235294117647</v>
      </c>
      <c r="G608" t="s">
        <v>19</v>
      </c>
      <c r="H608">
        <v>160</v>
      </c>
      <c r="I608">
        <f t="shared" si="37"/>
        <v>40.03</v>
      </c>
      <c r="J608" t="s">
        <v>39</v>
      </c>
      <c r="K608" t="s">
        <v>40</v>
      </c>
      <c r="L608">
        <v>1457330400</v>
      </c>
      <c r="M608">
        <v>1458277200</v>
      </c>
      <c r="N608" s="9">
        <f t="shared" si="38"/>
        <v>42436</v>
      </c>
      <c r="O608" s="9">
        <f t="shared" si="39"/>
        <v>42447.208333333328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s="4" t="s">
        <v>1255</v>
      </c>
      <c r="C609" s="3" t="s">
        <v>1256</v>
      </c>
      <c r="D609">
        <v>137600</v>
      </c>
      <c r="E609">
        <v>180667</v>
      </c>
      <c r="F609" s="5">
        <f t="shared" si="36"/>
        <v>1.3129869186046512</v>
      </c>
      <c r="G609" t="s">
        <v>19</v>
      </c>
      <c r="H609">
        <v>2230</v>
      </c>
      <c r="I609">
        <f t="shared" si="37"/>
        <v>81.02</v>
      </c>
      <c r="J609" t="s">
        <v>20</v>
      </c>
      <c r="K609" t="s">
        <v>21</v>
      </c>
      <c r="L609">
        <v>1395550800</v>
      </c>
      <c r="M609">
        <v>1395723600</v>
      </c>
      <c r="N609" s="9">
        <f t="shared" si="38"/>
        <v>41721</v>
      </c>
      <c r="O609" s="9">
        <f t="shared" si="39"/>
        <v>41723.208333333336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s="4" t="s">
        <v>1257</v>
      </c>
      <c r="C610" s="3" t="s">
        <v>1258</v>
      </c>
      <c r="D610">
        <v>3900</v>
      </c>
      <c r="E610">
        <v>11075</v>
      </c>
      <c r="F610" s="5">
        <f t="shared" si="36"/>
        <v>2.8397435897435899</v>
      </c>
      <c r="G610" t="s">
        <v>19</v>
      </c>
      <c r="H610">
        <v>316</v>
      </c>
      <c r="I610">
        <f t="shared" si="37"/>
        <v>35.049999999999997</v>
      </c>
      <c r="J610" t="s">
        <v>20</v>
      </c>
      <c r="K610" t="s">
        <v>21</v>
      </c>
      <c r="L610">
        <v>1551852000</v>
      </c>
      <c r="M610">
        <v>1552197600</v>
      </c>
      <c r="N610" s="9">
        <f t="shared" si="38"/>
        <v>43530</v>
      </c>
      <c r="O610" s="9">
        <f t="shared" si="39"/>
        <v>43534.25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s="4" t="s">
        <v>1259</v>
      </c>
      <c r="C611" s="3" t="s">
        <v>1260</v>
      </c>
      <c r="D611">
        <v>10000</v>
      </c>
      <c r="E611">
        <v>12042</v>
      </c>
      <c r="F611" s="5">
        <f t="shared" si="36"/>
        <v>1.2041999999999999</v>
      </c>
      <c r="G611" t="s">
        <v>19</v>
      </c>
      <c r="H611">
        <v>117</v>
      </c>
      <c r="I611">
        <f t="shared" si="37"/>
        <v>102.92</v>
      </c>
      <c r="J611" t="s">
        <v>20</v>
      </c>
      <c r="K611" t="s">
        <v>21</v>
      </c>
      <c r="L611">
        <v>1547618400</v>
      </c>
      <c r="M611">
        <v>1549087200</v>
      </c>
      <c r="N611" s="9">
        <f t="shared" si="38"/>
        <v>43481</v>
      </c>
      <c r="O611" s="9">
        <f t="shared" si="39"/>
        <v>43498.25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25">
      <c r="A612">
        <v>610</v>
      </c>
      <c r="B612" s="4" t="s">
        <v>1261</v>
      </c>
      <c r="C612" s="3" t="s">
        <v>1262</v>
      </c>
      <c r="D612">
        <v>42800</v>
      </c>
      <c r="E612">
        <v>179356</v>
      </c>
      <c r="F612" s="5">
        <f t="shared" si="36"/>
        <v>4.1905607476635511</v>
      </c>
      <c r="G612" t="s">
        <v>19</v>
      </c>
      <c r="H612">
        <v>6406</v>
      </c>
      <c r="I612">
        <f t="shared" si="37"/>
        <v>28</v>
      </c>
      <c r="J612" t="s">
        <v>20</v>
      </c>
      <c r="K612" t="s">
        <v>21</v>
      </c>
      <c r="L612">
        <v>1355637600</v>
      </c>
      <c r="M612">
        <v>1356847200</v>
      </c>
      <c r="N612" s="9">
        <f t="shared" si="38"/>
        <v>41259</v>
      </c>
      <c r="O612" s="9">
        <f t="shared" si="39"/>
        <v>41273.25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hidden="1" x14ac:dyDescent="0.25">
      <c r="A613">
        <v>611</v>
      </c>
      <c r="B613" s="4" t="s">
        <v>1263</v>
      </c>
      <c r="C613" s="3" t="s">
        <v>1264</v>
      </c>
      <c r="D613">
        <v>8200</v>
      </c>
      <c r="E613">
        <v>1136</v>
      </c>
      <c r="F613" s="5">
        <f t="shared" si="36"/>
        <v>0.13853658536585367</v>
      </c>
      <c r="G613" t="s">
        <v>73</v>
      </c>
      <c r="H613">
        <v>15</v>
      </c>
      <c r="I613">
        <f t="shared" si="37"/>
        <v>75.73</v>
      </c>
      <c r="J613" t="s">
        <v>20</v>
      </c>
      <c r="K613" t="s">
        <v>21</v>
      </c>
      <c r="L613">
        <v>1374728400</v>
      </c>
      <c r="M613">
        <v>1375765200</v>
      </c>
      <c r="N613" s="9">
        <f t="shared" si="38"/>
        <v>41480</v>
      </c>
      <c r="O613" s="9">
        <f t="shared" si="39"/>
        <v>41492.208333333336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s="4" t="s">
        <v>1265</v>
      </c>
      <c r="C614" s="3" t="s">
        <v>1266</v>
      </c>
      <c r="D614">
        <v>6200</v>
      </c>
      <c r="E614">
        <v>8645</v>
      </c>
      <c r="F614" s="5">
        <f t="shared" si="36"/>
        <v>1.3943548387096774</v>
      </c>
      <c r="G614" t="s">
        <v>19</v>
      </c>
      <c r="H614">
        <v>192</v>
      </c>
      <c r="I614">
        <f t="shared" si="37"/>
        <v>45.03</v>
      </c>
      <c r="J614" t="s">
        <v>20</v>
      </c>
      <c r="K614" t="s">
        <v>21</v>
      </c>
      <c r="L614">
        <v>1287810000</v>
      </c>
      <c r="M614">
        <v>1289800800</v>
      </c>
      <c r="N614" s="9">
        <f t="shared" si="38"/>
        <v>40474</v>
      </c>
      <c r="O614" s="9">
        <f t="shared" si="39"/>
        <v>40497.25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s="4" t="s">
        <v>1267</v>
      </c>
      <c r="C615" s="3" t="s">
        <v>1268</v>
      </c>
      <c r="D615">
        <v>1100</v>
      </c>
      <c r="E615">
        <v>1914</v>
      </c>
      <c r="F615" s="5">
        <f t="shared" si="36"/>
        <v>1.74</v>
      </c>
      <c r="G615" t="s">
        <v>19</v>
      </c>
      <c r="H615">
        <v>26</v>
      </c>
      <c r="I615">
        <f t="shared" si="37"/>
        <v>73.62</v>
      </c>
      <c r="J615" t="s">
        <v>14</v>
      </c>
      <c r="K615" t="s">
        <v>15</v>
      </c>
      <c r="L615">
        <v>1503723600</v>
      </c>
      <c r="M615">
        <v>1504501200</v>
      </c>
      <c r="N615" s="9">
        <f t="shared" si="38"/>
        <v>42973</v>
      </c>
      <c r="O615" s="9">
        <f t="shared" si="39"/>
        <v>42982.208333333328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x14ac:dyDescent="0.25">
      <c r="A616">
        <v>614</v>
      </c>
      <c r="B616" s="4" t="s">
        <v>1269</v>
      </c>
      <c r="C616" s="3" t="s">
        <v>1270</v>
      </c>
      <c r="D616">
        <v>26500</v>
      </c>
      <c r="E616">
        <v>41205</v>
      </c>
      <c r="F616" s="5">
        <f t="shared" si="36"/>
        <v>1.5549056603773586</v>
      </c>
      <c r="G616" t="s">
        <v>19</v>
      </c>
      <c r="H616">
        <v>723</v>
      </c>
      <c r="I616">
        <f t="shared" si="37"/>
        <v>56.99</v>
      </c>
      <c r="J616" t="s">
        <v>20</v>
      </c>
      <c r="K616" t="s">
        <v>21</v>
      </c>
      <c r="L616">
        <v>1484114400</v>
      </c>
      <c r="M616">
        <v>1485669600</v>
      </c>
      <c r="N616" s="9">
        <f t="shared" si="38"/>
        <v>42746</v>
      </c>
      <c r="O616" s="9">
        <f t="shared" si="39"/>
        <v>42764.25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s="4" t="s">
        <v>1271</v>
      </c>
      <c r="C617" s="3" t="s">
        <v>1272</v>
      </c>
      <c r="D617">
        <v>8500</v>
      </c>
      <c r="E617">
        <v>14488</v>
      </c>
      <c r="F617" s="5">
        <f t="shared" si="36"/>
        <v>1.7044705882352942</v>
      </c>
      <c r="G617" t="s">
        <v>19</v>
      </c>
      <c r="H617">
        <v>170</v>
      </c>
      <c r="I617">
        <f t="shared" si="37"/>
        <v>85.22</v>
      </c>
      <c r="J617" t="s">
        <v>106</v>
      </c>
      <c r="K617" t="s">
        <v>107</v>
      </c>
      <c r="L617">
        <v>1461906000</v>
      </c>
      <c r="M617">
        <v>1462770000</v>
      </c>
      <c r="N617" s="9">
        <f t="shared" si="38"/>
        <v>42489</v>
      </c>
      <c r="O617" s="9">
        <f t="shared" si="39"/>
        <v>42499.208333333328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s="4" t="s">
        <v>1273</v>
      </c>
      <c r="C618" s="3" t="s">
        <v>1274</v>
      </c>
      <c r="D618">
        <v>6400</v>
      </c>
      <c r="E618">
        <v>12129</v>
      </c>
      <c r="F618" s="5">
        <f t="shared" si="36"/>
        <v>1.8951562500000001</v>
      </c>
      <c r="G618" t="s">
        <v>19</v>
      </c>
      <c r="H618">
        <v>238</v>
      </c>
      <c r="I618">
        <f t="shared" si="37"/>
        <v>50.96</v>
      </c>
      <c r="J618" t="s">
        <v>39</v>
      </c>
      <c r="K618" t="s">
        <v>40</v>
      </c>
      <c r="L618">
        <v>1379653200</v>
      </c>
      <c r="M618">
        <v>1379739600</v>
      </c>
      <c r="N618" s="9">
        <f t="shared" si="38"/>
        <v>41537</v>
      </c>
      <c r="O618" s="9">
        <f t="shared" si="39"/>
        <v>41538.208333333336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s="4" t="s">
        <v>1275</v>
      </c>
      <c r="C619" s="3" t="s">
        <v>1276</v>
      </c>
      <c r="D619">
        <v>1400</v>
      </c>
      <c r="E619">
        <v>3496</v>
      </c>
      <c r="F619" s="5">
        <f t="shared" si="36"/>
        <v>2.4971428571428573</v>
      </c>
      <c r="G619" t="s">
        <v>19</v>
      </c>
      <c r="H619">
        <v>55</v>
      </c>
      <c r="I619">
        <f t="shared" si="37"/>
        <v>63.56</v>
      </c>
      <c r="J619" t="s">
        <v>20</v>
      </c>
      <c r="K619" t="s">
        <v>21</v>
      </c>
      <c r="L619">
        <v>1401858000</v>
      </c>
      <c r="M619">
        <v>1402722000</v>
      </c>
      <c r="N619" s="9">
        <f t="shared" si="38"/>
        <v>41794</v>
      </c>
      <c r="O619" s="9">
        <f t="shared" si="39"/>
        <v>41804.208333333336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hidden="1" x14ac:dyDescent="0.25">
      <c r="A620">
        <v>618</v>
      </c>
      <c r="B620" s="4" t="s">
        <v>1277</v>
      </c>
      <c r="C620" s="3" t="s">
        <v>1278</v>
      </c>
      <c r="D620">
        <v>198600</v>
      </c>
      <c r="E620">
        <v>97037</v>
      </c>
      <c r="F620" s="5">
        <f t="shared" si="36"/>
        <v>0.48860523665659616</v>
      </c>
      <c r="G620" t="s">
        <v>13</v>
      </c>
      <c r="H620">
        <v>1198</v>
      </c>
      <c r="I620">
        <f t="shared" si="37"/>
        <v>81</v>
      </c>
      <c r="J620" t="s">
        <v>20</v>
      </c>
      <c r="K620" t="s">
        <v>21</v>
      </c>
      <c r="L620">
        <v>1367470800</v>
      </c>
      <c r="M620">
        <v>1369285200</v>
      </c>
      <c r="N620" s="9">
        <f t="shared" si="38"/>
        <v>41396</v>
      </c>
      <c r="O620" s="9">
        <f t="shared" si="39"/>
        <v>41417.208333333336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hidden="1" x14ac:dyDescent="0.25">
      <c r="A621">
        <v>619</v>
      </c>
      <c r="B621" s="4" t="s">
        <v>1279</v>
      </c>
      <c r="C621" s="3" t="s">
        <v>1280</v>
      </c>
      <c r="D621">
        <v>195900</v>
      </c>
      <c r="E621">
        <v>55757</v>
      </c>
      <c r="F621" s="5">
        <f t="shared" si="36"/>
        <v>0.28461970393057684</v>
      </c>
      <c r="G621" t="s">
        <v>13</v>
      </c>
      <c r="H621">
        <v>648</v>
      </c>
      <c r="I621">
        <f t="shared" si="37"/>
        <v>86.04</v>
      </c>
      <c r="J621" t="s">
        <v>20</v>
      </c>
      <c r="K621" t="s">
        <v>21</v>
      </c>
      <c r="L621">
        <v>1304658000</v>
      </c>
      <c r="M621">
        <v>1304744400</v>
      </c>
      <c r="N621" s="9">
        <f t="shared" si="38"/>
        <v>40669</v>
      </c>
      <c r="O621" s="9">
        <f t="shared" si="39"/>
        <v>40670.208333333336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s="4" t="s">
        <v>1281</v>
      </c>
      <c r="C622" s="3" t="s">
        <v>1282</v>
      </c>
      <c r="D622">
        <v>4300</v>
      </c>
      <c r="E622">
        <v>11525</v>
      </c>
      <c r="F622" s="5">
        <f t="shared" si="36"/>
        <v>2.6802325581395348</v>
      </c>
      <c r="G622" t="s">
        <v>19</v>
      </c>
      <c r="H622">
        <v>128</v>
      </c>
      <c r="I622">
        <f t="shared" si="37"/>
        <v>90.04</v>
      </c>
      <c r="J622" t="s">
        <v>25</v>
      </c>
      <c r="K622" t="s">
        <v>26</v>
      </c>
      <c r="L622">
        <v>1467954000</v>
      </c>
      <c r="M622">
        <v>1468299600</v>
      </c>
      <c r="N622" s="9">
        <f t="shared" si="38"/>
        <v>42559</v>
      </c>
      <c r="O622" s="9">
        <f t="shared" si="39"/>
        <v>42563.208333333328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s="4" t="s">
        <v>1283</v>
      </c>
      <c r="C623" s="3" t="s">
        <v>1284</v>
      </c>
      <c r="D623">
        <v>25600</v>
      </c>
      <c r="E623">
        <v>158669</v>
      </c>
      <c r="F623" s="5">
        <f t="shared" si="36"/>
        <v>6.1980078125000002</v>
      </c>
      <c r="G623" t="s">
        <v>19</v>
      </c>
      <c r="H623">
        <v>2144</v>
      </c>
      <c r="I623">
        <f t="shared" si="37"/>
        <v>74.010000000000005</v>
      </c>
      <c r="J623" t="s">
        <v>20</v>
      </c>
      <c r="K623" t="s">
        <v>21</v>
      </c>
      <c r="L623">
        <v>1473742800</v>
      </c>
      <c r="M623">
        <v>1474174800</v>
      </c>
      <c r="N623" s="9">
        <f t="shared" si="38"/>
        <v>42626</v>
      </c>
      <c r="O623" s="9">
        <f t="shared" si="39"/>
        <v>42631.208333333328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hidden="1" x14ac:dyDescent="0.25">
      <c r="A624">
        <v>622</v>
      </c>
      <c r="B624" s="4" t="s">
        <v>1285</v>
      </c>
      <c r="C624" s="3" t="s">
        <v>1286</v>
      </c>
      <c r="D624">
        <v>189000</v>
      </c>
      <c r="E624">
        <v>5916</v>
      </c>
      <c r="F624" s="5">
        <f t="shared" si="36"/>
        <v>3.1301587301587303E-2</v>
      </c>
      <c r="G624" t="s">
        <v>13</v>
      </c>
      <c r="H624">
        <v>64</v>
      </c>
      <c r="I624">
        <f t="shared" si="37"/>
        <v>92.44</v>
      </c>
      <c r="J624" t="s">
        <v>20</v>
      </c>
      <c r="K624" t="s">
        <v>21</v>
      </c>
      <c r="L624">
        <v>1523768400</v>
      </c>
      <c r="M624">
        <v>1526014800</v>
      </c>
      <c r="N624" s="9">
        <f t="shared" si="38"/>
        <v>43205</v>
      </c>
      <c r="O624" s="9">
        <f t="shared" si="39"/>
        <v>43231.208333333328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s="4" t="s">
        <v>1287</v>
      </c>
      <c r="C625" s="3" t="s">
        <v>1288</v>
      </c>
      <c r="D625">
        <v>94300</v>
      </c>
      <c r="E625">
        <v>150806</v>
      </c>
      <c r="F625" s="5">
        <f t="shared" si="36"/>
        <v>1.5992152704135738</v>
      </c>
      <c r="G625" t="s">
        <v>19</v>
      </c>
      <c r="H625">
        <v>2693</v>
      </c>
      <c r="I625">
        <f t="shared" si="37"/>
        <v>56</v>
      </c>
      <c r="J625" t="s">
        <v>39</v>
      </c>
      <c r="K625" t="s">
        <v>40</v>
      </c>
      <c r="L625">
        <v>1437022800</v>
      </c>
      <c r="M625">
        <v>1437454800</v>
      </c>
      <c r="N625" s="9">
        <f t="shared" si="38"/>
        <v>42201</v>
      </c>
      <c r="O625" s="9">
        <f t="shared" si="39"/>
        <v>42206.208333333328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s="4" t="s">
        <v>1289</v>
      </c>
      <c r="C626" s="3" t="s">
        <v>1290</v>
      </c>
      <c r="D626">
        <v>5100</v>
      </c>
      <c r="E626">
        <v>14249</v>
      </c>
      <c r="F626" s="5">
        <f t="shared" si="36"/>
        <v>2.793921568627451</v>
      </c>
      <c r="G626" t="s">
        <v>19</v>
      </c>
      <c r="H626">
        <v>432</v>
      </c>
      <c r="I626">
        <f t="shared" si="37"/>
        <v>32.979999999999997</v>
      </c>
      <c r="J626" t="s">
        <v>20</v>
      </c>
      <c r="K626" t="s">
        <v>21</v>
      </c>
      <c r="L626">
        <v>1422165600</v>
      </c>
      <c r="M626">
        <v>1422684000</v>
      </c>
      <c r="N626" s="9">
        <f t="shared" si="38"/>
        <v>42029</v>
      </c>
      <c r="O626" s="9">
        <f t="shared" si="39"/>
        <v>42035.25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1.5" hidden="1" x14ac:dyDescent="0.25">
      <c r="A627">
        <v>625</v>
      </c>
      <c r="B627" s="4" t="s">
        <v>1291</v>
      </c>
      <c r="C627" s="3" t="s">
        <v>1292</v>
      </c>
      <c r="D627">
        <v>7500</v>
      </c>
      <c r="E627">
        <v>5803</v>
      </c>
      <c r="F627" s="5">
        <f t="shared" si="36"/>
        <v>0.77373333333333338</v>
      </c>
      <c r="G627" t="s">
        <v>13</v>
      </c>
      <c r="H627">
        <v>62</v>
      </c>
      <c r="I627">
        <f t="shared" si="37"/>
        <v>93.6</v>
      </c>
      <c r="J627" t="s">
        <v>20</v>
      </c>
      <c r="K627" t="s">
        <v>21</v>
      </c>
      <c r="L627">
        <v>1580104800</v>
      </c>
      <c r="M627">
        <v>1581314400</v>
      </c>
      <c r="N627" s="9">
        <f t="shared" si="38"/>
        <v>43857</v>
      </c>
      <c r="O627" s="9">
        <f t="shared" si="39"/>
        <v>43871.25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626</v>
      </c>
      <c r="B628" s="4" t="s">
        <v>1293</v>
      </c>
      <c r="C628" s="3" t="s">
        <v>1294</v>
      </c>
      <c r="D628">
        <v>6400</v>
      </c>
      <c r="E628">
        <v>13205</v>
      </c>
      <c r="F628" s="5">
        <f t="shared" si="36"/>
        <v>2.0632812500000002</v>
      </c>
      <c r="G628" t="s">
        <v>19</v>
      </c>
      <c r="H628">
        <v>189</v>
      </c>
      <c r="I628">
        <f t="shared" si="37"/>
        <v>69.87</v>
      </c>
      <c r="J628" t="s">
        <v>20</v>
      </c>
      <c r="K628" t="s">
        <v>21</v>
      </c>
      <c r="L628">
        <v>1285650000</v>
      </c>
      <c r="M628">
        <v>1286427600</v>
      </c>
      <c r="N628" s="9">
        <f t="shared" si="38"/>
        <v>40449</v>
      </c>
      <c r="O628" s="9">
        <f t="shared" si="39"/>
        <v>40458.208333333336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s="4" t="s">
        <v>1295</v>
      </c>
      <c r="C629" s="3" t="s">
        <v>1296</v>
      </c>
      <c r="D629">
        <v>1600</v>
      </c>
      <c r="E629">
        <v>11108</v>
      </c>
      <c r="F629" s="5">
        <f t="shared" si="36"/>
        <v>6.9424999999999999</v>
      </c>
      <c r="G629" t="s">
        <v>19</v>
      </c>
      <c r="H629">
        <v>154</v>
      </c>
      <c r="I629">
        <f t="shared" si="37"/>
        <v>72.13</v>
      </c>
      <c r="J629" t="s">
        <v>39</v>
      </c>
      <c r="K629" t="s">
        <v>40</v>
      </c>
      <c r="L629">
        <v>1276664400</v>
      </c>
      <c r="M629">
        <v>1278738000</v>
      </c>
      <c r="N629" s="9">
        <f t="shared" si="38"/>
        <v>40345</v>
      </c>
      <c r="O629" s="9">
        <f t="shared" si="39"/>
        <v>40369.208333333336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s="4" t="s">
        <v>1297</v>
      </c>
      <c r="C630" s="3" t="s">
        <v>1298</v>
      </c>
      <c r="D630">
        <v>1900</v>
      </c>
      <c r="E630">
        <v>2884</v>
      </c>
      <c r="F630" s="5">
        <f t="shared" si="36"/>
        <v>1.5178947368421052</v>
      </c>
      <c r="G630" t="s">
        <v>19</v>
      </c>
      <c r="H630">
        <v>96</v>
      </c>
      <c r="I630">
        <f t="shared" si="37"/>
        <v>30.04</v>
      </c>
      <c r="J630" t="s">
        <v>20</v>
      </c>
      <c r="K630" t="s">
        <v>21</v>
      </c>
      <c r="L630">
        <v>1286168400</v>
      </c>
      <c r="M630">
        <v>1286427600</v>
      </c>
      <c r="N630" s="9">
        <f t="shared" si="38"/>
        <v>40455</v>
      </c>
      <c r="O630" s="9">
        <f t="shared" si="39"/>
        <v>40458.208333333336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hidden="1" x14ac:dyDescent="0.25">
      <c r="A631">
        <v>629</v>
      </c>
      <c r="B631" s="4" t="s">
        <v>1299</v>
      </c>
      <c r="C631" s="3" t="s">
        <v>1300</v>
      </c>
      <c r="D631">
        <v>85900</v>
      </c>
      <c r="E631">
        <v>55476</v>
      </c>
      <c r="F631" s="5">
        <f t="shared" si="36"/>
        <v>0.64582072176949945</v>
      </c>
      <c r="G631" t="s">
        <v>13</v>
      </c>
      <c r="H631">
        <v>750</v>
      </c>
      <c r="I631">
        <f t="shared" si="37"/>
        <v>73.97</v>
      </c>
      <c r="J631" t="s">
        <v>20</v>
      </c>
      <c r="K631" t="s">
        <v>21</v>
      </c>
      <c r="L631">
        <v>1467781200</v>
      </c>
      <c r="M631">
        <v>1467954000</v>
      </c>
      <c r="N631" s="9">
        <f t="shared" si="38"/>
        <v>42557</v>
      </c>
      <c r="O631" s="9">
        <f t="shared" si="39"/>
        <v>42559.208333333328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hidden="1" x14ac:dyDescent="0.25">
      <c r="A632">
        <v>630</v>
      </c>
      <c r="B632" s="4" t="s">
        <v>1301</v>
      </c>
      <c r="C632" s="3" t="s">
        <v>1302</v>
      </c>
      <c r="D632">
        <v>9500</v>
      </c>
      <c r="E632">
        <v>5973</v>
      </c>
      <c r="F632" s="5">
        <f t="shared" si="36"/>
        <v>0.62873684210526315</v>
      </c>
      <c r="G632" t="s">
        <v>73</v>
      </c>
      <c r="H632">
        <v>87</v>
      </c>
      <c r="I632">
        <f t="shared" si="37"/>
        <v>68.66</v>
      </c>
      <c r="J632" t="s">
        <v>20</v>
      </c>
      <c r="K632" t="s">
        <v>21</v>
      </c>
      <c r="L632">
        <v>1556686800</v>
      </c>
      <c r="M632">
        <v>1557637200</v>
      </c>
      <c r="N632" s="9">
        <f t="shared" si="38"/>
        <v>43586</v>
      </c>
      <c r="O632" s="9">
        <f t="shared" si="39"/>
        <v>43597.208333333328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s="4" t="s">
        <v>1303</v>
      </c>
      <c r="C633" s="3" t="s">
        <v>1304</v>
      </c>
      <c r="D633">
        <v>59200</v>
      </c>
      <c r="E633">
        <v>183756</v>
      </c>
      <c r="F633" s="5">
        <f t="shared" si="36"/>
        <v>3.1039864864864866</v>
      </c>
      <c r="G633" t="s">
        <v>19</v>
      </c>
      <c r="H633">
        <v>3063</v>
      </c>
      <c r="I633">
        <f t="shared" si="37"/>
        <v>59.99</v>
      </c>
      <c r="J633" t="s">
        <v>20</v>
      </c>
      <c r="K633" t="s">
        <v>21</v>
      </c>
      <c r="L633">
        <v>1553576400</v>
      </c>
      <c r="M633">
        <v>1553922000</v>
      </c>
      <c r="N633" s="9">
        <f t="shared" si="38"/>
        <v>43550</v>
      </c>
      <c r="O633" s="9">
        <f t="shared" si="39"/>
        <v>43554.208333333328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hidden="1" x14ac:dyDescent="0.25">
      <c r="A634">
        <v>632</v>
      </c>
      <c r="B634" s="4" t="s">
        <v>1305</v>
      </c>
      <c r="C634" s="3" t="s">
        <v>1306</v>
      </c>
      <c r="D634">
        <v>72100</v>
      </c>
      <c r="E634">
        <v>30902</v>
      </c>
      <c r="F634" s="5">
        <f t="shared" si="36"/>
        <v>0.42859916782246882</v>
      </c>
      <c r="G634" t="s">
        <v>46</v>
      </c>
      <c r="H634">
        <v>278</v>
      </c>
      <c r="I634">
        <f t="shared" si="37"/>
        <v>111.16</v>
      </c>
      <c r="J634" t="s">
        <v>20</v>
      </c>
      <c r="K634" t="s">
        <v>21</v>
      </c>
      <c r="L634">
        <v>1414904400</v>
      </c>
      <c r="M634">
        <v>1416463200</v>
      </c>
      <c r="N634" s="9">
        <f t="shared" si="38"/>
        <v>41945</v>
      </c>
      <c r="O634" s="9">
        <f t="shared" si="39"/>
        <v>41963.25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hidden="1" x14ac:dyDescent="0.25">
      <c r="A635">
        <v>633</v>
      </c>
      <c r="B635" s="4" t="s">
        <v>1307</v>
      </c>
      <c r="C635" s="3" t="s">
        <v>1308</v>
      </c>
      <c r="D635">
        <v>6700</v>
      </c>
      <c r="E635">
        <v>5569</v>
      </c>
      <c r="F635" s="5">
        <f t="shared" si="36"/>
        <v>0.83119402985074631</v>
      </c>
      <c r="G635" t="s">
        <v>13</v>
      </c>
      <c r="H635">
        <v>105</v>
      </c>
      <c r="I635">
        <f t="shared" si="37"/>
        <v>53.04</v>
      </c>
      <c r="J635" t="s">
        <v>20</v>
      </c>
      <c r="K635" t="s">
        <v>21</v>
      </c>
      <c r="L635">
        <v>1446876000</v>
      </c>
      <c r="M635">
        <v>1447221600</v>
      </c>
      <c r="N635" s="9">
        <f t="shared" si="38"/>
        <v>42315</v>
      </c>
      <c r="O635" s="9">
        <f t="shared" si="39"/>
        <v>42319.25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hidden="1" x14ac:dyDescent="0.25">
      <c r="A636">
        <v>634</v>
      </c>
      <c r="B636" s="4" t="s">
        <v>1309</v>
      </c>
      <c r="C636" s="3" t="s">
        <v>1310</v>
      </c>
      <c r="D636">
        <v>118200</v>
      </c>
      <c r="E636">
        <v>92824</v>
      </c>
      <c r="F636" s="5">
        <f t="shared" si="36"/>
        <v>0.78531302876480547</v>
      </c>
      <c r="G636" t="s">
        <v>73</v>
      </c>
      <c r="H636">
        <v>1658</v>
      </c>
      <c r="I636">
        <f t="shared" si="37"/>
        <v>55.99</v>
      </c>
      <c r="J636" t="s">
        <v>20</v>
      </c>
      <c r="K636" t="s">
        <v>21</v>
      </c>
      <c r="L636">
        <v>1490418000</v>
      </c>
      <c r="M636">
        <v>1491627600</v>
      </c>
      <c r="N636" s="9">
        <f t="shared" si="38"/>
        <v>42819</v>
      </c>
      <c r="O636" s="9">
        <f t="shared" si="39"/>
        <v>42833.208333333328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s="4" t="s">
        <v>1311</v>
      </c>
      <c r="C637" s="3" t="s">
        <v>1312</v>
      </c>
      <c r="D637">
        <v>139000</v>
      </c>
      <c r="E637">
        <v>158590</v>
      </c>
      <c r="F637" s="5">
        <f t="shared" si="36"/>
        <v>1.1409352517985611</v>
      </c>
      <c r="G637" t="s">
        <v>19</v>
      </c>
      <c r="H637">
        <v>2266</v>
      </c>
      <c r="I637">
        <f t="shared" si="37"/>
        <v>69.989999999999995</v>
      </c>
      <c r="J637" t="s">
        <v>20</v>
      </c>
      <c r="K637" t="s">
        <v>21</v>
      </c>
      <c r="L637">
        <v>1360389600</v>
      </c>
      <c r="M637">
        <v>1363150800</v>
      </c>
      <c r="N637" s="9">
        <f t="shared" si="38"/>
        <v>41314</v>
      </c>
      <c r="O637" s="9">
        <f t="shared" si="39"/>
        <v>41346.208333333336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hidden="1" x14ac:dyDescent="0.25">
      <c r="A638">
        <v>636</v>
      </c>
      <c r="B638" s="4" t="s">
        <v>1313</v>
      </c>
      <c r="C638" s="3" t="s">
        <v>1314</v>
      </c>
      <c r="D638">
        <v>197700</v>
      </c>
      <c r="E638">
        <v>127591</v>
      </c>
      <c r="F638" s="5">
        <f t="shared" si="36"/>
        <v>0.64537683358624176</v>
      </c>
      <c r="G638" t="s">
        <v>13</v>
      </c>
      <c r="H638">
        <v>2604</v>
      </c>
      <c r="I638">
        <f t="shared" si="37"/>
        <v>49</v>
      </c>
      <c r="J638" t="s">
        <v>35</v>
      </c>
      <c r="K638" t="s">
        <v>36</v>
      </c>
      <c r="L638">
        <v>1326866400</v>
      </c>
      <c r="M638">
        <v>1330754400</v>
      </c>
      <c r="N638" s="9">
        <f t="shared" si="38"/>
        <v>40926</v>
      </c>
      <c r="O638" s="9">
        <f t="shared" si="39"/>
        <v>40971.25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hidden="1" x14ac:dyDescent="0.25">
      <c r="A639">
        <v>637</v>
      </c>
      <c r="B639" s="4" t="s">
        <v>1315</v>
      </c>
      <c r="C639" s="3" t="s">
        <v>1316</v>
      </c>
      <c r="D639">
        <v>8500</v>
      </c>
      <c r="E639">
        <v>6750</v>
      </c>
      <c r="F639" s="5">
        <f t="shared" si="36"/>
        <v>0.79411764705882348</v>
      </c>
      <c r="G639" t="s">
        <v>13</v>
      </c>
      <c r="H639">
        <v>65</v>
      </c>
      <c r="I639">
        <f t="shared" si="37"/>
        <v>103.85</v>
      </c>
      <c r="J639" t="s">
        <v>20</v>
      </c>
      <c r="K639" t="s">
        <v>21</v>
      </c>
      <c r="L639">
        <v>1479103200</v>
      </c>
      <c r="M639">
        <v>1479794400</v>
      </c>
      <c r="N639" s="9">
        <f t="shared" si="38"/>
        <v>42688</v>
      </c>
      <c r="O639" s="9">
        <f t="shared" si="39"/>
        <v>42696.25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hidden="1" x14ac:dyDescent="0.25">
      <c r="A640">
        <v>638</v>
      </c>
      <c r="B640" s="4" t="s">
        <v>1317</v>
      </c>
      <c r="C640" s="3" t="s">
        <v>1318</v>
      </c>
      <c r="D640">
        <v>81600</v>
      </c>
      <c r="E640">
        <v>9318</v>
      </c>
      <c r="F640" s="5">
        <f t="shared" si="36"/>
        <v>0.11419117647058824</v>
      </c>
      <c r="G640" t="s">
        <v>13</v>
      </c>
      <c r="H640">
        <v>94</v>
      </c>
      <c r="I640">
        <f t="shared" si="37"/>
        <v>99.13</v>
      </c>
      <c r="J640" t="s">
        <v>20</v>
      </c>
      <c r="K640" t="s">
        <v>21</v>
      </c>
      <c r="L640">
        <v>1280206800</v>
      </c>
      <c r="M640">
        <v>1281243600</v>
      </c>
      <c r="N640" s="9">
        <f t="shared" si="38"/>
        <v>40386</v>
      </c>
      <c r="O640" s="9">
        <f t="shared" si="39"/>
        <v>40398.208333333336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hidden="1" x14ac:dyDescent="0.25">
      <c r="A641">
        <v>639</v>
      </c>
      <c r="B641" s="4" t="s">
        <v>1319</v>
      </c>
      <c r="C641" s="3" t="s">
        <v>1320</v>
      </c>
      <c r="D641">
        <v>8600</v>
      </c>
      <c r="E641">
        <v>4832</v>
      </c>
      <c r="F641" s="5">
        <f t="shared" si="36"/>
        <v>0.56186046511627907</v>
      </c>
      <c r="G641" t="s">
        <v>46</v>
      </c>
      <c r="H641">
        <v>45</v>
      </c>
      <c r="I641">
        <f t="shared" si="37"/>
        <v>107.38</v>
      </c>
      <c r="J641" t="s">
        <v>20</v>
      </c>
      <c r="K641" t="s">
        <v>21</v>
      </c>
      <c r="L641">
        <v>1532754000</v>
      </c>
      <c r="M641">
        <v>1532754000</v>
      </c>
      <c r="N641" s="9">
        <f t="shared" si="38"/>
        <v>43309</v>
      </c>
      <c r="O641" s="9">
        <f t="shared" si="39"/>
        <v>43309.208333333328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hidden="1" x14ac:dyDescent="0.25">
      <c r="A642">
        <v>640</v>
      </c>
      <c r="B642" s="4" t="s">
        <v>1321</v>
      </c>
      <c r="C642" s="3" t="s">
        <v>1322</v>
      </c>
      <c r="D642">
        <v>119800</v>
      </c>
      <c r="E642">
        <v>19769</v>
      </c>
      <c r="F642" s="5">
        <f t="shared" si="36"/>
        <v>0.16501669449081802</v>
      </c>
      <c r="G642" t="s">
        <v>13</v>
      </c>
      <c r="H642">
        <v>257</v>
      </c>
      <c r="I642">
        <f t="shared" si="37"/>
        <v>76.92</v>
      </c>
      <c r="J642" t="s">
        <v>20</v>
      </c>
      <c r="K642" t="s">
        <v>21</v>
      </c>
      <c r="L642">
        <v>1453096800</v>
      </c>
      <c r="M642">
        <v>1453356000</v>
      </c>
      <c r="N642" s="9">
        <f t="shared" si="38"/>
        <v>42387</v>
      </c>
      <c r="O642" s="9">
        <f t="shared" si="39"/>
        <v>42390.25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s="4" t="s">
        <v>1323</v>
      </c>
      <c r="C643" s="3" t="s">
        <v>1324</v>
      </c>
      <c r="D643">
        <v>9400</v>
      </c>
      <c r="E643">
        <v>11277</v>
      </c>
      <c r="F643" s="5">
        <f t="shared" ref="F643:F706" si="40">IFERROR(E643/D643,0)</f>
        <v>1.1996808510638297</v>
      </c>
      <c r="G643" t="s">
        <v>19</v>
      </c>
      <c r="H643">
        <v>194</v>
      </c>
      <c r="I643">
        <f t="shared" ref="I643:I706" si="41">ROUND(IFERROR(E643/H643,0),2)</f>
        <v>58.13</v>
      </c>
      <c r="J643" t="s">
        <v>97</v>
      </c>
      <c r="K643" t="s">
        <v>98</v>
      </c>
      <c r="L643">
        <v>1487570400</v>
      </c>
      <c r="M643">
        <v>1489986000</v>
      </c>
      <c r="N643" s="9">
        <f t="shared" ref="N643:N706" si="42">DATE(YEAR((((L643/60)/60)/24)+DATE(1970,1,1)),MONTH((((L643/60)/60)/24)+DATE(1970,1,1)),DAY((((L643/60)/60)/24)+DATE(1970,1,1)))</f>
        <v>42786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s="4" t="s">
        <v>1325</v>
      </c>
      <c r="C644" s="3" t="s">
        <v>1326</v>
      </c>
      <c r="D644">
        <v>9200</v>
      </c>
      <c r="E644">
        <v>13382</v>
      </c>
      <c r="F644" s="5">
        <f t="shared" si="40"/>
        <v>1.4545652173913044</v>
      </c>
      <c r="G644" t="s">
        <v>19</v>
      </c>
      <c r="H644">
        <v>129</v>
      </c>
      <c r="I644">
        <f t="shared" si="41"/>
        <v>103.74</v>
      </c>
      <c r="J644" t="s">
        <v>14</v>
      </c>
      <c r="K644" t="s">
        <v>15</v>
      </c>
      <c r="L644">
        <v>1545026400</v>
      </c>
      <c r="M644">
        <v>1545804000</v>
      </c>
      <c r="N644" s="9">
        <f t="shared" si="42"/>
        <v>43451</v>
      </c>
      <c r="O644" s="9">
        <f t="shared" si="43"/>
        <v>43460.25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s="4" t="s">
        <v>1327</v>
      </c>
      <c r="C645" s="3" t="s">
        <v>1328</v>
      </c>
      <c r="D645">
        <v>14900</v>
      </c>
      <c r="E645">
        <v>32986</v>
      </c>
      <c r="F645" s="5">
        <f t="shared" si="40"/>
        <v>2.2138255033557046</v>
      </c>
      <c r="G645" t="s">
        <v>19</v>
      </c>
      <c r="H645">
        <v>375</v>
      </c>
      <c r="I645">
        <f t="shared" si="41"/>
        <v>87.96</v>
      </c>
      <c r="J645" t="s">
        <v>20</v>
      </c>
      <c r="K645" t="s">
        <v>21</v>
      </c>
      <c r="L645">
        <v>1488348000</v>
      </c>
      <c r="M645">
        <v>1489899600</v>
      </c>
      <c r="N645" s="9">
        <f t="shared" si="42"/>
        <v>42795</v>
      </c>
      <c r="O645" s="9">
        <f t="shared" si="43"/>
        <v>42813.208333333328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hidden="1" x14ac:dyDescent="0.25">
      <c r="A646">
        <v>644</v>
      </c>
      <c r="B646" s="4" t="s">
        <v>1329</v>
      </c>
      <c r="C646" s="3" t="s">
        <v>1330</v>
      </c>
      <c r="D646">
        <v>169400</v>
      </c>
      <c r="E646">
        <v>81984</v>
      </c>
      <c r="F646" s="5">
        <f t="shared" si="40"/>
        <v>0.48396694214876035</v>
      </c>
      <c r="G646" t="s">
        <v>13</v>
      </c>
      <c r="H646">
        <v>2928</v>
      </c>
      <c r="I646">
        <f t="shared" si="41"/>
        <v>28</v>
      </c>
      <c r="J646" t="s">
        <v>14</v>
      </c>
      <c r="K646" t="s">
        <v>15</v>
      </c>
      <c r="L646">
        <v>1545112800</v>
      </c>
      <c r="M646">
        <v>1546495200</v>
      </c>
      <c r="N646" s="9">
        <f t="shared" si="42"/>
        <v>43452</v>
      </c>
      <c r="O646" s="9">
        <f t="shared" si="43"/>
        <v>43468.25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hidden="1" x14ac:dyDescent="0.25">
      <c r="A647">
        <v>645</v>
      </c>
      <c r="B647" s="4" t="s">
        <v>1331</v>
      </c>
      <c r="C647" s="3" t="s">
        <v>1332</v>
      </c>
      <c r="D647">
        <v>192100</v>
      </c>
      <c r="E647">
        <v>178483</v>
      </c>
      <c r="F647" s="5">
        <f t="shared" si="40"/>
        <v>0.92911504424778757</v>
      </c>
      <c r="G647" t="s">
        <v>13</v>
      </c>
      <c r="H647">
        <v>4697</v>
      </c>
      <c r="I647">
        <f t="shared" si="41"/>
        <v>38</v>
      </c>
      <c r="J647" t="s">
        <v>20</v>
      </c>
      <c r="K647" t="s">
        <v>21</v>
      </c>
      <c r="L647">
        <v>1537938000</v>
      </c>
      <c r="M647">
        <v>1539752400</v>
      </c>
      <c r="N647" s="9">
        <f t="shared" si="42"/>
        <v>43369</v>
      </c>
      <c r="O647" s="9">
        <f t="shared" si="43"/>
        <v>43390.208333333328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hidden="1" x14ac:dyDescent="0.25">
      <c r="A648">
        <v>646</v>
      </c>
      <c r="B648" s="4" t="s">
        <v>1333</v>
      </c>
      <c r="C648" s="3" t="s">
        <v>1334</v>
      </c>
      <c r="D648">
        <v>98700</v>
      </c>
      <c r="E648">
        <v>87448</v>
      </c>
      <c r="F648" s="5">
        <f t="shared" si="40"/>
        <v>0.88599797365754818</v>
      </c>
      <c r="G648" t="s">
        <v>13</v>
      </c>
      <c r="H648">
        <v>2915</v>
      </c>
      <c r="I648">
        <f t="shared" si="41"/>
        <v>30</v>
      </c>
      <c r="J648" t="s">
        <v>20</v>
      </c>
      <c r="K648" t="s">
        <v>21</v>
      </c>
      <c r="L648">
        <v>1363150800</v>
      </c>
      <c r="M648">
        <v>1364101200</v>
      </c>
      <c r="N648" s="9">
        <f t="shared" si="42"/>
        <v>41346</v>
      </c>
      <c r="O648" s="9">
        <f t="shared" si="43"/>
        <v>41357.208333333336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hidden="1" x14ac:dyDescent="0.25">
      <c r="A649">
        <v>647</v>
      </c>
      <c r="B649" s="4" t="s">
        <v>1335</v>
      </c>
      <c r="C649" s="3" t="s">
        <v>1336</v>
      </c>
      <c r="D649">
        <v>4500</v>
      </c>
      <c r="E649">
        <v>1863</v>
      </c>
      <c r="F649" s="5">
        <f t="shared" si="40"/>
        <v>0.41399999999999998</v>
      </c>
      <c r="G649" t="s">
        <v>13</v>
      </c>
      <c r="H649">
        <v>18</v>
      </c>
      <c r="I649">
        <f t="shared" si="41"/>
        <v>103.5</v>
      </c>
      <c r="J649" t="s">
        <v>20</v>
      </c>
      <c r="K649" t="s">
        <v>21</v>
      </c>
      <c r="L649">
        <v>1523250000</v>
      </c>
      <c r="M649">
        <v>1525323600</v>
      </c>
      <c r="N649" s="9">
        <f t="shared" si="42"/>
        <v>43199</v>
      </c>
      <c r="O649" s="9">
        <f t="shared" si="43"/>
        <v>43223.208333333328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hidden="1" x14ac:dyDescent="0.25">
      <c r="A650">
        <v>648</v>
      </c>
      <c r="B650" s="4" t="s">
        <v>1337</v>
      </c>
      <c r="C650" s="3" t="s">
        <v>1338</v>
      </c>
      <c r="D650">
        <v>98600</v>
      </c>
      <c r="E650">
        <v>62174</v>
      </c>
      <c r="F650" s="5">
        <f t="shared" si="40"/>
        <v>0.63056795131845844</v>
      </c>
      <c r="G650" t="s">
        <v>73</v>
      </c>
      <c r="H650">
        <v>723</v>
      </c>
      <c r="I650">
        <f t="shared" si="41"/>
        <v>85.99</v>
      </c>
      <c r="J650" t="s">
        <v>20</v>
      </c>
      <c r="K650" t="s">
        <v>21</v>
      </c>
      <c r="L650">
        <v>1499317200</v>
      </c>
      <c r="M650">
        <v>1500872400</v>
      </c>
      <c r="N650" s="9">
        <f t="shared" si="42"/>
        <v>42922</v>
      </c>
      <c r="O650" s="9">
        <f t="shared" si="43"/>
        <v>42940.208333333328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hidden="1" x14ac:dyDescent="0.25">
      <c r="A651">
        <v>649</v>
      </c>
      <c r="B651" s="4" t="s">
        <v>1339</v>
      </c>
      <c r="C651" s="3" t="s">
        <v>1340</v>
      </c>
      <c r="D651">
        <v>121700</v>
      </c>
      <c r="E651">
        <v>59003</v>
      </c>
      <c r="F651" s="5">
        <f t="shared" si="40"/>
        <v>0.48482333607230893</v>
      </c>
      <c r="G651" t="s">
        <v>13</v>
      </c>
      <c r="H651">
        <v>602</v>
      </c>
      <c r="I651">
        <f t="shared" si="41"/>
        <v>98.01</v>
      </c>
      <c r="J651" t="s">
        <v>97</v>
      </c>
      <c r="K651" t="s">
        <v>98</v>
      </c>
      <c r="L651">
        <v>1287550800</v>
      </c>
      <c r="M651">
        <v>1288501200</v>
      </c>
      <c r="N651" s="9">
        <f t="shared" si="42"/>
        <v>40471</v>
      </c>
      <c r="O651" s="9">
        <f t="shared" si="43"/>
        <v>40482.208333333336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hidden="1" x14ac:dyDescent="0.25">
      <c r="A652">
        <v>650</v>
      </c>
      <c r="B652" s="4" t="s">
        <v>1341</v>
      </c>
      <c r="C652" s="3" t="s">
        <v>1342</v>
      </c>
      <c r="D652">
        <v>100</v>
      </c>
      <c r="E652">
        <v>2</v>
      </c>
      <c r="F652" s="5">
        <f t="shared" si="40"/>
        <v>0.02</v>
      </c>
      <c r="G652" t="s">
        <v>13</v>
      </c>
      <c r="H652">
        <v>1</v>
      </c>
      <c r="I652">
        <f t="shared" si="41"/>
        <v>2</v>
      </c>
      <c r="J652" t="s">
        <v>20</v>
      </c>
      <c r="K652" t="s">
        <v>21</v>
      </c>
      <c r="L652">
        <v>1404795600</v>
      </c>
      <c r="M652">
        <v>1407128400</v>
      </c>
      <c r="N652" s="9">
        <f t="shared" si="42"/>
        <v>41828</v>
      </c>
      <c r="O652" s="9">
        <f t="shared" si="43"/>
        <v>41855.208333333336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hidden="1" x14ac:dyDescent="0.25">
      <c r="A653">
        <v>651</v>
      </c>
      <c r="B653" s="4" t="s">
        <v>1343</v>
      </c>
      <c r="C653" s="3" t="s">
        <v>1344</v>
      </c>
      <c r="D653">
        <v>196700</v>
      </c>
      <c r="E653">
        <v>174039</v>
      </c>
      <c r="F653" s="5">
        <f t="shared" si="40"/>
        <v>0.88479410269445857</v>
      </c>
      <c r="G653" t="s">
        <v>13</v>
      </c>
      <c r="H653">
        <v>3868</v>
      </c>
      <c r="I653">
        <f t="shared" si="41"/>
        <v>44.99</v>
      </c>
      <c r="J653" t="s">
        <v>106</v>
      </c>
      <c r="K653" t="s">
        <v>107</v>
      </c>
      <c r="L653">
        <v>1393048800</v>
      </c>
      <c r="M653">
        <v>1394344800</v>
      </c>
      <c r="N653" s="9">
        <f t="shared" si="42"/>
        <v>41692</v>
      </c>
      <c r="O653" s="9">
        <f t="shared" si="43"/>
        <v>41707.25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s="4" t="s">
        <v>1345</v>
      </c>
      <c r="C654" s="3" t="s">
        <v>1346</v>
      </c>
      <c r="D654">
        <v>10000</v>
      </c>
      <c r="E654">
        <v>12684</v>
      </c>
      <c r="F654" s="5">
        <f t="shared" si="40"/>
        <v>1.2684</v>
      </c>
      <c r="G654" t="s">
        <v>19</v>
      </c>
      <c r="H654">
        <v>409</v>
      </c>
      <c r="I654">
        <f t="shared" si="41"/>
        <v>31.01</v>
      </c>
      <c r="J654" t="s">
        <v>20</v>
      </c>
      <c r="K654" t="s">
        <v>21</v>
      </c>
      <c r="L654">
        <v>1470373200</v>
      </c>
      <c r="M654">
        <v>1474088400</v>
      </c>
      <c r="N654" s="9">
        <f t="shared" si="42"/>
        <v>42587</v>
      </c>
      <c r="O654" s="9">
        <f t="shared" si="43"/>
        <v>42630.208333333328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s="4" t="s">
        <v>1347</v>
      </c>
      <c r="C655" s="3" t="s">
        <v>1348</v>
      </c>
      <c r="D655">
        <v>600</v>
      </c>
      <c r="E655">
        <v>14033</v>
      </c>
      <c r="F655" s="5">
        <f t="shared" si="40"/>
        <v>23.388333333333332</v>
      </c>
      <c r="G655" t="s">
        <v>19</v>
      </c>
      <c r="H655">
        <v>234</v>
      </c>
      <c r="I655">
        <f t="shared" si="41"/>
        <v>59.97</v>
      </c>
      <c r="J655" t="s">
        <v>20</v>
      </c>
      <c r="K655" t="s">
        <v>21</v>
      </c>
      <c r="L655">
        <v>1460091600</v>
      </c>
      <c r="M655">
        <v>1460264400</v>
      </c>
      <c r="N655" s="9">
        <f t="shared" si="42"/>
        <v>42468</v>
      </c>
      <c r="O655" s="9">
        <f t="shared" si="43"/>
        <v>42470.208333333328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s="4" t="s">
        <v>1349</v>
      </c>
      <c r="C656" s="3" t="s">
        <v>1350</v>
      </c>
      <c r="D656">
        <v>35000</v>
      </c>
      <c r="E656">
        <v>177936</v>
      </c>
      <c r="F656" s="5">
        <f t="shared" si="40"/>
        <v>5.0838857142857146</v>
      </c>
      <c r="G656" t="s">
        <v>19</v>
      </c>
      <c r="H656">
        <v>3016</v>
      </c>
      <c r="I656">
        <f t="shared" si="41"/>
        <v>59</v>
      </c>
      <c r="J656" t="s">
        <v>20</v>
      </c>
      <c r="K656" t="s">
        <v>21</v>
      </c>
      <c r="L656">
        <v>1440392400</v>
      </c>
      <c r="M656">
        <v>1440824400</v>
      </c>
      <c r="N656" s="9">
        <f t="shared" si="42"/>
        <v>42240</v>
      </c>
      <c r="O656" s="9">
        <f t="shared" si="43"/>
        <v>42245.208333333328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s="4" t="s">
        <v>1351</v>
      </c>
      <c r="C657" s="3" t="s">
        <v>1352</v>
      </c>
      <c r="D657">
        <v>6900</v>
      </c>
      <c r="E657">
        <v>13212</v>
      </c>
      <c r="F657" s="5">
        <f t="shared" si="40"/>
        <v>1.9147826086956521</v>
      </c>
      <c r="G657" t="s">
        <v>19</v>
      </c>
      <c r="H657">
        <v>264</v>
      </c>
      <c r="I657">
        <f t="shared" si="41"/>
        <v>50.05</v>
      </c>
      <c r="J657" t="s">
        <v>20</v>
      </c>
      <c r="K657" t="s">
        <v>21</v>
      </c>
      <c r="L657">
        <v>1488434400</v>
      </c>
      <c r="M657">
        <v>1489554000</v>
      </c>
      <c r="N657" s="9">
        <f t="shared" si="42"/>
        <v>42796</v>
      </c>
      <c r="O657" s="9">
        <f t="shared" si="43"/>
        <v>42809.208333333328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1.5" hidden="1" x14ac:dyDescent="0.25">
      <c r="A658">
        <v>656</v>
      </c>
      <c r="B658" s="4" t="s">
        <v>1353</v>
      </c>
      <c r="C658" s="3" t="s">
        <v>1354</v>
      </c>
      <c r="D658">
        <v>118400</v>
      </c>
      <c r="E658">
        <v>49879</v>
      </c>
      <c r="F658" s="5">
        <f t="shared" si="40"/>
        <v>0.42127533783783783</v>
      </c>
      <c r="G658" t="s">
        <v>13</v>
      </c>
      <c r="H658">
        <v>504</v>
      </c>
      <c r="I658">
        <f t="shared" si="41"/>
        <v>98.97</v>
      </c>
      <c r="J658" t="s">
        <v>25</v>
      </c>
      <c r="K658" t="s">
        <v>26</v>
      </c>
      <c r="L658">
        <v>1514440800</v>
      </c>
      <c r="M658">
        <v>1514872800</v>
      </c>
      <c r="N658" s="9">
        <f t="shared" si="42"/>
        <v>43097</v>
      </c>
      <c r="O658" s="9">
        <f t="shared" si="43"/>
        <v>43102.25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hidden="1" x14ac:dyDescent="0.25">
      <c r="A659">
        <v>657</v>
      </c>
      <c r="B659" s="4" t="s">
        <v>1355</v>
      </c>
      <c r="C659" s="3" t="s">
        <v>1356</v>
      </c>
      <c r="D659">
        <v>10000</v>
      </c>
      <c r="E659">
        <v>824</v>
      </c>
      <c r="F659" s="5">
        <f t="shared" si="40"/>
        <v>8.2400000000000001E-2</v>
      </c>
      <c r="G659" t="s">
        <v>13</v>
      </c>
      <c r="H659">
        <v>14</v>
      </c>
      <c r="I659">
        <f t="shared" si="41"/>
        <v>58.86</v>
      </c>
      <c r="J659" t="s">
        <v>20</v>
      </c>
      <c r="K659" t="s">
        <v>21</v>
      </c>
      <c r="L659">
        <v>1514354400</v>
      </c>
      <c r="M659">
        <v>1515736800</v>
      </c>
      <c r="N659" s="9">
        <f t="shared" si="42"/>
        <v>43096</v>
      </c>
      <c r="O659" s="9">
        <f t="shared" si="43"/>
        <v>43112.25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hidden="1" x14ac:dyDescent="0.25">
      <c r="A660">
        <v>658</v>
      </c>
      <c r="B660" s="4" t="s">
        <v>1357</v>
      </c>
      <c r="C660" s="3" t="s">
        <v>1358</v>
      </c>
      <c r="D660">
        <v>52600</v>
      </c>
      <c r="E660">
        <v>31594</v>
      </c>
      <c r="F660" s="5">
        <f t="shared" si="40"/>
        <v>0.60064638783269964</v>
      </c>
      <c r="G660" t="s">
        <v>73</v>
      </c>
      <c r="H660">
        <v>390</v>
      </c>
      <c r="I660">
        <f t="shared" si="41"/>
        <v>81.010000000000005</v>
      </c>
      <c r="J660" t="s">
        <v>20</v>
      </c>
      <c r="K660" t="s">
        <v>21</v>
      </c>
      <c r="L660">
        <v>1440910800</v>
      </c>
      <c r="M660">
        <v>1442898000</v>
      </c>
      <c r="N660" s="9">
        <f t="shared" si="42"/>
        <v>42246</v>
      </c>
      <c r="O660" s="9">
        <f t="shared" si="43"/>
        <v>42269.208333333328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hidden="1" x14ac:dyDescent="0.25">
      <c r="A661">
        <v>659</v>
      </c>
      <c r="B661" s="4" t="s">
        <v>1359</v>
      </c>
      <c r="C661" s="3" t="s">
        <v>1360</v>
      </c>
      <c r="D661">
        <v>120700</v>
      </c>
      <c r="E661">
        <v>57010</v>
      </c>
      <c r="F661" s="5">
        <f t="shared" si="40"/>
        <v>0.47232808616404309</v>
      </c>
      <c r="G661" t="s">
        <v>13</v>
      </c>
      <c r="H661">
        <v>750</v>
      </c>
      <c r="I661">
        <f t="shared" si="41"/>
        <v>76.010000000000005</v>
      </c>
      <c r="J661" t="s">
        <v>39</v>
      </c>
      <c r="K661" t="s">
        <v>40</v>
      </c>
      <c r="L661">
        <v>1296108000</v>
      </c>
      <c r="M661">
        <v>1296194400</v>
      </c>
      <c r="N661" s="9">
        <f t="shared" si="42"/>
        <v>40570</v>
      </c>
      <c r="O661" s="9">
        <f t="shared" si="43"/>
        <v>40571.25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hidden="1" x14ac:dyDescent="0.25">
      <c r="A662">
        <v>660</v>
      </c>
      <c r="B662" s="4" t="s">
        <v>1361</v>
      </c>
      <c r="C662" s="3" t="s">
        <v>1362</v>
      </c>
      <c r="D662">
        <v>9100</v>
      </c>
      <c r="E662">
        <v>7438</v>
      </c>
      <c r="F662" s="5">
        <f t="shared" si="40"/>
        <v>0.81736263736263737</v>
      </c>
      <c r="G662" t="s">
        <v>13</v>
      </c>
      <c r="H662">
        <v>77</v>
      </c>
      <c r="I662">
        <f t="shared" si="41"/>
        <v>96.6</v>
      </c>
      <c r="J662" t="s">
        <v>20</v>
      </c>
      <c r="K662" t="s">
        <v>21</v>
      </c>
      <c r="L662">
        <v>1440133200</v>
      </c>
      <c r="M662">
        <v>1440910800</v>
      </c>
      <c r="N662" s="9">
        <f t="shared" si="42"/>
        <v>42237</v>
      </c>
      <c r="O662" s="9">
        <f t="shared" si="43"/>
        <v>42246.208333333328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hidden="1" x14ac:dyDescent="0.25">
      <c r="A663">
        <v>661</v>
      </c>
      <c r="B663" s="4" t="s">
        <v>1363</v>
      </c>
      <c r="C663" s="3" t="s">
        <v>1364</v>
      </c>
      <c r="D663">
        <v>106800</v>
      </c>
      <c r="E663">
        <v>57872</v>
      </c>
      <c r="F663" s="5">
        <f t="shared" si="40"/>
        <v>0.54187265917603</v>
      </c>
      <c r="G663" t="s">
        <v>13</v>
      </c>
      <c r="H663">
        <v>752</v>
      </c>
      <c r="I663">
        <f t="shared" si="41"/>
        <v>76.959999999999994</v>
      </c>
      <c r="J663" t="s">
        <v>35</v>
      </c>
      <c r="K663" t="s">
        <v>36</v>
      </c>
      <c r="L663">
        <v>1332910800</v>
      </c>
      <c r="M663">
        <v>1335502800</v>
      </c>
      <c r="N663" s="9">
        <f t="shared" si="42"/>
        <v>40996</v>
      </c>
      <c r="O663" s="9">
        <f t="shared" si="43"/>
        <v>41026.208333333336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hidden="1" x14ac:dyDescent="0.25">
      <c r="A664">
        <v>662</v>
      </c>
      <c r="B664" s="4" t="s">
        <v>1365</v>
      </c>
      <c r="C664" s="3" t="s">
        <v>1366</v>
      </c>
      <c r="D664">
        <v>9100</v>
      </c>
      <c r="E664">
        <v>8906</v>
      </c>
      <c r="F664" s="5">
        <f t="shared" si="40"/>
        <v>0.97868131868131869</v>
      </c>
      <c r="G664" t="s">
        <v>13</v>
      </c>
      <c r="H664">
        <v>131</v>
      </c>
      <c r="I664">
        <f t="shared" si="41"/>
        <v>67.98</v>
      </c>
      <c r="J664" t="s">
        <v>20</v>
      </c>
      <c r="K664" t="s">
        <v>21</v>
      </c>
      <c r="L664">
        <v>1544335200</v>
      </c>
      <c r="M664">
        <v>1544680800</v>
      </c>
      <c r="N664" s="9">
        <f t="shared" si="42"/>
        <v>43443</v>
      </c>
      <c r="O664" s="9">
        <f t="shared" si="43"/>
        <v>43447.25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hidden="1" x14ac:dyDescent="0.25">
      <c r="A665">
        <v>663</v>
      </c>
      <c r="B665" s="4" t="s">
        <v>1367</v>
      </c>
      <c r="C665" s="3" t="s">
        <v>1368</v>
      </c>
      <c r="D665">
        <v>10000</v>
      </c>
      <c r="E665">
        <v>7724</v>
      </c>
      <c r="F665" s="5">
        <f t="shared" si="40"/>
        <v>0.77239999999999998</v>
      </c>
      <c r="G665" t="s">
        <v>13</v>
      </c>
      <c r="H665">
        <v>87</v>
      </c>
      <c r="I665">
        <f t="shared" si="41"/>
        <v>88.78</v>
      </c>
      <c r="J665" t="s">
        <v>20</v>
      </c>
      <c r="K665" t="s">
        <v>21</v>
      </c>
      <c r="L665">
        <v>1286427600</v>
      </c>
      <c r="M665">
        <v>1288414800</v>
      </c>
      <c r="N665" s="9">
        <f t="shared" si="42"/>
        <v>40458</v>
      </c>
      <c r="O665" s="9">
        <f t="shared" si="43"/>
        <v>40481.208333333336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hidden="1" x14ac:dyDescent="0.25">
      <c r="A666">
        <v>664</v>
      </c>
      <c r="B666" s="4" t="s">
        <v>707</v>
      </c>
      <c r="C666" s="3" t="s">
        <v>1369</v>
      </c>
      <c r="D666">
        <v>79400</v>
      </c>
      <c r="E666">
        <v>26571</v>
      </c>
      <c r="F666" s="5">
        <f t="shared" si="40"/>
        <v>0.33464735516372796</v>
      </c>
      <c r="G666" t="s">
        <v>13</v>
      </c>
      <c r="H666">
        <v>1063</v>
      </c>
      <c r="I666">
        <f t="shared" si="41"/>
        <v>25</v>
      </c>
      <c r="J666" t="s">
        <v>20</v>
      </c>
      <c r="K666" t="s">
        <v>21</v>
      </c>
      <c r="L666">
        <v>1329717600</v>
      </c>
      <c r="M666">
        <v>1330581600</v>
      </c>
      <c r="N666" s="9">
        <f t="shared" si="42"/>
        <v>40959</v>
      </c>
      <c r="O666" s="9">
        <f t="shared" si="43"/>
        <v>40969.25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s="4" t="s">
        <v>1370</v>
      </c>
      <c r="C667" s="3" t="s">
        <v>1371</v>
      </c>
      <c r="D667">
        <v>5100</v>
      </c>
      <c r="E667">
        <v>12219</v>
      </c>
      <c r="F667" s="5">
        <f t="shared" si="40"/>
        <v>2.3958823529411766</v>
      </c>
      <c r="G667" t="s">
        <v>19</v>
      </c>
      <c r="H667">
        <v>272</v>
      </c>
      <c r="I667">
        <f t="shared" si="41"/>
        <v>44.92</v>
      </c>
      <c r="J667" t="s">
        <v>20</v>
      </c>
      <c r="K667" t="s">
        <v>21</v>
      </c>
      <c r="L667">
        <v>1310187600</v>
      </c>
      <c r="M667">
        <v>1311397200</v>
      </c>
      <c r="N667" s="9">
        <f t="shared" si="42"/>
        <v>40733</v>
      </c>
      <c r="O667" s="9">
        <f t="shared" si="43"/>
        <v>40747.208333333336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hidden="1" x14ac:dyDescent="0.25">
      <c r="A668">
        <v>666</v>
      </c>
      <c r="B668" s="4" t="s">
        <v>1372</v>
      </c>
      <c r="C668" s="3" t="s">
        <v>1373</v>
      </c>
      <c r="D668">
        <v>3100</v>
      </c>
      <c r="E668">
        <v>1985</v>
      </c>
      <c r="F668" s="5">
        <f t="shared" si="40"/>
        <v>0.64032258064516134</v>
      </c>
      <c r="G668" t="s">
        <v>73</v>
      </c>
      <c r="H668">
        <v>25</v>
      </c>
      <c r="I668">
        <f t="shared" si="4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9">
        <f t="shared" si="42"/>
        <v>41516</v>
      </c>
      <c r="O668" s="9">
        <f t="shared" si="43"/>
        <v>41522.208333333336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x14ac:dyDescent="0.25">
      <c r="A669">
        <v>667</v>
      </c>
      <c r="B669" s="4" t="s">
        <v>1374</v>
      </c>
      <c r="C669" s="3" t="s">
        <v>1375</v>
      </c>
      <c r="D669">
        <v>6900</v>
      </c>
      <c r="E669">
        <v>12155</v>
      </c>
      <c r="F669" s="5">
        <f t="shared" si="40"/>
        <v>1.7615942028985507</v>
      </c>
      <c r="G669" t="s">
        <v>19</v>
      </c>
      <c r="H669">
        <v>419</v>
      </c>
      <c r="I669">
        <f t="shared" si="41"/>
        <v>29.01</v>
      </c>
      <c r="J669" t="s">
        <v>20</v>
      </c>
      <c r="K669" t="s">
        <v>21</v>
      </c>
      <c r="L669">
        <v>1410325200</v>
      </c>
      <c r="M669">
        <v>1411102800</v>
      </c>
      <c r="N669" s="9">
        <f t="shared" si="42"/>
        <v>41892</v>
      </c>
      <c r="O669" s="9">
        <f t="shared" si="43"/>
        <v>41901.208333333336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1.5" hidden="1" x14ac:dyDescent="0.25">
      <c r="A670">
        <v>668</v>
      </c>
      <c r="B670" s="4" t="s">
        <v>1376</v>
      </c>
      <c r="C670" s="3" t="s">
        <v>1377</v>
      </c>
      <c r="D670">
        <v>27500</v>
      </c>
      <c r="E670">
        <v>5593</v>
      </c>
      <c r="F670" s="5">
        <f t="shared" si="40"/>
        <v>0.20338181818181819</v>
      </c>
      <c r="G670" t="s">
        <v>13</v>
      </c>
      <c r="H670">
        <v>76</v>
      </c>
      <c r="I670">
        <f t="shared" si="41"/>
        <v>73.59</v>
      </c>
      <c r="J670" t="s">
        <v>20</v>
      </c>
      <c r="K670" t="s">
        <v>21</v>
      </c>
      <c r="L670">
        <v>1343797200</v>
      </c>
      <c r="M670">
        <v>1344834000</v>
      </c>
      <c r="N670" s="9">
        <f t="shared" si="42"/>
        <v>41122</v>
      </c>
      <c r="O670" s="9">
        <f t="shared" si="43"/>
        <v>41134.208333333336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s="4" t="s">
        <v>1378</v>
      </c>
      <c r="C671" s="3" t="s">
        <v>1379</v>
      </c>
      <c r="D671">
        <v>48800</v>
      </c>
      <c r="E671">
        <v>175020</v>
      </c>
      <c r="F671" s="5">
        <f t="shared" si="40"/>
        <v>3.5864754098360656</v>
      </c>
      <c r="G671" t="s">
        <v>19</v>
      </c>
      <c r="H671">
        <v>1621</v>
      </c>
      <c r="I671">
        <f t="shared" si="41"/>
        <v>107.97</v>
      </c>
      <c r="J671" t="s">
        <v>106</v>
      </c>
      <c r="K671" t="s">
        <v>107</v>
      </c>
      <c r="L671">
        <v>1498453200</v>
      </c>
      <c r="M671">
        <v>1499230800</v>
      </c>
      <c r="N671" s="9">
        <f t="shared" si="42"/>
        <v>42912</v>
      </c>
      <c r="O671" s="9">
        <f t="shared" si="43"/>
        <v>42921.208333333328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x14ac:dyDescent="0.25">
      <c r="A672">
        <v>670</v>
      </c>
      <c r="B672" s="4" t="s">
        <v>1333</v>
      </c>
      <c r="C672" s="3" t="s">
        <v>1380</v>
      </c>
      <c r="D672">
        <v>16200</v>
      </c>
      <c r="E672">
        <v>75955</v>
      </c>
      <c r="F672" s="5">
        <f t="shared" si="40"/>
        <v>4.6885802469135802</v>
      </c>
      <c r="G672" t="s">
        <v>19</v>
      </c>
      <c r="H672">
        <v>1101</v>
      </c>
      <c r="I672">
        <f t="shared" si="41"/>
        <v>68.989999999999995</v>
      </c>
      <c r="J672" t="s">
        <v>20</v>
      </c>
      <c r="K672" t="s">
        <v>21</v>
      </c>
      <c r="L672">
        <v>1456380000</v>
      </c>
      <c r="M672">
        <v>1457416800</v>
      </c>
      <c r="N672" s="9">
        <f t="shared" si="42"/>
        <v>42425</v>
      </c>
      <c r="O672" s="9">
        <f t="shared" si="43"/>
        <v>42437.25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x14ac:dyDescent="0.25">
      <c r="A673">
        <v>671</v>
      </c>
      <c r="B673" s="4" t="s">
        <v>1381</v>
      </c>
      <c r="C673" s="3" t="s">
        <v>1382</v>
      </c>
      <c r="D673">
        <v>97600</v>
      </c>
      <c r="E673">
        <v>119127</v>
      </c>
      <c r="F673" s="5">
        <f t="shared" si="40"/>
        <v>1.220563524590164</v>
      </c>
      <c r="G673" t="s">
        <v>19</v>
      </c>
      <c r="H673">
        <v>1073</v>
      </c>
      <c r="I673">
        <f t="shared" si="41"/>
        <v>111.02</v>
      </c>
      <c r="J673" t="s">
        <v>20</v>
      </c>
      <c r="K673" t="s">
        <v>21</v>
      </c>
      <c r="L673">
        <v>1280552400</v>
      </c>
      <c r="M673">
        <v>1280898000</v>
      </c>
      <c r="N673" s="9">
        <f t="shared" si="42"/>
        <v>40390</v>
      </c>
      <c r="O673" s="9">
        <f t="shared" si="43"/>
        <v>40394.208333333336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hidden="1" x14ac:dyDescent="0.25">
      <c r="A674">
        <v>672</v>
      </c>
      <c r="B674" s="4" t="s">
        <v>1383</v>
      </c>
      <c r="C674" s="3" t="s">
        <v>1384</v>
      </c>
      <c r="D674">
        <v>197900</v>
      </c>
      <c r="E674">
        <v>110689</v>
      </c>
      <c r="F674" s="5">
        <f t="shared" si="40"/>
        <v>0.55931783729156137</v>
      </c>
      <c r="G674" t="s">
        <v>13</v>
      </c>
      <c r="H674">
        <v>4428</v>
      </c>
      <c r="I674">
        <f t="shared" si="41"/>
        <v>25</v>
      </c>
      <c r="J674" t="s">
        <v>25</v>
      </c>
      <c r="K674" t="s">
        <v>26</v>
      </c>
      <c r="L674">
        <v>1521608400</v>
      </c>
      <c r="M674">
        <v>1522472400</v>
      </c>
      <c r="N674" s="9">
        <f t="shared" si="42"/>
        <v>43180</v>
      </c>
      <c r="O674" s="9">
        <f t="shared" si="43"/>
        <v>43190.208333333328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hidden="1" x14ac:dyDescent="0.25">
      <c r="A675">
        <v>673</v>
      </c>
      <c r="B675" s="4" t="s">
        <v>1385</v>
      </c>
      <c r="C675" s="3" t="s">
        <v>1386</v>
      </c>
      <c r="D675">
        <v>5600</v>
      </c>
      <c r="E675">
        <v>2445</v>
      </c>
      <c r="F675" s="5">
        <f t="shared" si="40"/>
        <v>0.43660714285714286</v>
      </c>
      <c r="G675" t="s">
        <v>13</v>
      </c>
      <c r="H675">
        <v>58</v>
      </c>
      <c r="I675">
        <f t="shared" si="41"/>
        <v>42.16</v>
      </c>
      <c r="J675" t="s">
        <v>106</v>
      </c>
      <c r="K675" t="s">
        <v>107</v>
      </c>
      <c r="L675">
        <v>1460696400</v>
      </c>
      <c r="M675">
        <v>1462510800</v>
      </c>
      <c r="N675" s="9">
        <f t="shared" si="42"/>
        <v>42475</v>
      </c>
      <c r="O675" s="9">
        <f t="shared" si="43"/>
        <v>42496.208333333328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hidden="1" x14ac:dyDescent="0.25">
      <c r="A676">
        <v>674</v>
      </c>
      <c r="B676" s="4" t="s">
        <v>1387</v>
      </c>
      <c r="C676" s="3" t="s">
        <v>1388</v>
      </c>
      <c r="D676">
        <v>170700</v>
      </c>
      <c r="E676">
        <v>57250</v>
      </c>
      <c r="F676" s="5">
        <f t="shared" si="40"/>
        <v>0.33538371411833628</v>
      </c>
      <c r="G676" t="s">
        <v>73</v>
      </c>
      <c r="H676">
        <v>1218</v>
      </c>
      <c r="I676">
        <f t="shared" si="41"/>
        <v>47</v>
      </c>
      <c r="J676" t="s">
        <v>20</v>
      </c>
      <c r="K676" t="s">
        <v>21</v>
      </c>
      <c r="L676">
        <v>1313730000</v>
      </c>
      <c r="M676">
        <v>1317790800</v>
      </c>
      <c r="N676" s="9">
        <f t="shared" si="42"/>
        <v>40774</v>
      </c>
      <c r="O676" s="9">
        <f t="shared" si="43"/>
        <v>40821.208333333336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s="4" t="s">
        <v>1389</v>
      </c>
      <c r="C677" s="3" t="s">
        <v>1390</v>
      </c>
      <c r="D677">
        <v>9700</v>
      </c>
      <c r="E677">
        <v>11929</v>
      </c>
      <c r="F677" s="5">
        <f t="shared" si="40"/>
        <v>1.2297938144329896</v>
      </c>
      <c r="G677" t="s">
        <v>19</v>
      </c>
      <c r="H677">
        <v>331</v>
      </c>
      <c r="I677">
        <f t="shared" si="41"/>
        <v>36.04</v>
      </c>
      <c r="J677" t="s">
        <v>20</v>
      </c>
      <c r="K677" t="s">
        <v>21</v>
      </c>
      <c r="L677">
        <v>1568178000</v>
      </c>
      <c r="M677">
        <v>1568782800</v>
      </c>
      <c r="N677" s="9">
        <f t="shared" si="42"/>
        <v>43719</v>
      </c>
      <c r="O677" s="9">
        <f t="shared" si="43"/>
        <v>43726.208333333328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s="4" t="s">
        <v>1391</v>
      </c>
      <c r="C678" s="3" t="s">
        <v>1392</v>
      </c>
      <c r="D678">
        <v>62300</v>
      </c>
      <c r="E678">
        <v>118214</v>
      </c>
      <c r="F678" s="5">
        <f t="shared" si="40"/>
        <v>1.8974959871589085</v>
      </c>
      <c r="G678" t="s">
        <v>19</v>
      </c>
      <c r="H678">
        <v>1170</v>
      </c>
      <c r="I678">
        <f t="shared" si="41"/>
        <v>101.04</v>
      </c>
      <c r="J678" t="s">
        <v>20</v>
      </c>
      <c r="K678" t="s">
        <v>21</v>
      </c>
      <c r="L678">
        <v>1348635600</v>
      </c>
      <c r="M678">
        <v>1349413200</v>
      </c>
      <c r="N678" s="9">
        <f t="shared" si="42"/>
        <v>41178</v>
      </c>
      <c r="O678" s="9">
        <f t="shared" si="43"/>
        <v>41187.208333333336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hidden="1" x14ac:dyDescent="0.25">
      <c r="A679">
        <v>677</v>
      </c>
      <c r="B679" s="4" t="s">
        <v>1393</v>
      </c>
      <c r="C679" s="3" t="s">
        <v>1394</v>
      </c>
      <c r="D679">
        <v>5300</v>
      </c>
      <c r="E679">
        <v>4432</v>
      </c>
      <c r="F679" s="5">
        <f t="shared" si="40"/>
        <v>0.83622641509433959</v>
      </c>
      <c r="G679" t="s">
        <v>13</v>
      </c>
      <c r="H679">
        <v>111</v>
      </c>
      <c r="I679">
        <f t="shared" si="41"/>
        <v>39.93</v>
      </c>
      <c r="J679" t="s">
        <v>20</v>
      </c>
      <c r="K679" t="s">
        <v>21</v>
      </c>
      <c r="L679">
        <v>1468126800</v>
      </c>
      <c r="M679">
        <v>1472446800</v>
      </c>
      <c r="N679" s="9">
        <f t="shared" si="42"/>
        <v>42561</v>
      </c>
      <c r="O679" s="9">
        <f t="shared" si="43"/>
        <v>42611.208333333328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hidden="1" x14ac:dyDescent="0.25">
      <c r="A680">
        <v>678</v>
      </c>
      <c r="B680" s="4" t="s">
        <v>1395</v>
      </c>
      <c r="C680" s="3" t="s">
        <v>1396</v>
      </c>
      <c r="D680">
        <v>99500</v>
      </c>
      <c r="E680">
        <v>17879</v>
      </c>
      <c r="F680" s="5">
        <f t="shared" si="40"/>
        <v>0.17968844221105529</v>
      </c>
      <c r="G680" t="s">
        <v>73</v>
      </c>
      <c r="H680">
        <v>215</v>
      </c>
      <c r="I680">
        <f t="shared" si="41"/>
        <v>83.16</v>
      </c>
      <c r="J680" t="s">
        <v>20</v>
      </c>
      <c r="K680" t="s">
        <v>21</v>
      </c>
      <c r="L680">
        <v>1547877600</v>
      </c>
      <c r="M680">
        <v>1548050400</v>
      </c>
      <c r="N680" s="9">
        <f t="shared" si="42"/>
        <v>43484</v>
      </c>
      <c r="O680" s="9">
        <f t="shared" si="43"/>
        <v>43486.25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s="4" t="s">
        <v>667</v>
      </c>
      <c r="C681" s="3" t="s">
        <v>1397</v>
      </c>
      <c r="D681">
        <v>1400</v>
      </c>
      <c r="E681">
        <v>14511</v>
      </c>
      <c r="F681" s="5">
        <f t="shared" si="40"/>
        <v>10.365</v>
      </c>
      <c r="G681" t="s">
        <v>19</v>
      </c>
      <c r="H681">
        <v>363</v>
      </c>
      <c r="I681">
        <f t="shared" si="41"/>
        <v>39.979999999999997</v>
      </c>
      <c r="J681" t="s">
        <v>20</v>
      </c>
      <c r="K681" t="s">
        <v>21</v>
      </c>
      <c r="L681">
        <v>1571374800</v>
      </c>
      <c r="M681">
        <v>1571806800</v>
      </c>
      <c r="N681" s="9">
        <f t="shared" si="42"/>
        <v>43756</v>
      </c>
      <c r="O681" s="9">
        <f t="shared" si="43"/>
        <v>43761.208333333328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hidden="1" x14ac:dyDescent="0.25">
      <c r="A682">
        <v>680</v>
      </c>
      <c r="B682" s="4" t="s">
        <v>1398</v>
      </c>
      <c r="C682" s="3" t="s">
        <v>1399</v>
      </c>
      <c r="D682">
        <v>145600</v>
      </c>
      <c r="E682">
        <v>141822</v>
      </c>
      <c r="F682" s="5">
        <f t="shared" si="40"/>
        <v>0.97405219780219776</v>
      </c>
      <c r="G682" t="s">
        <v>13</v>
      </c>
      <c r="H682">
        <v>2955</v>
      </c>
      <c r="I682">
        <f t="shared" si="41"/>
        <v>47.99</v>
      </c>
      <c r="J682" t="s">
        <v>20</v>
      </c>
      <c r="K682" t="s">
        <v>21</v>
      </c>
      <c r="L682">
        <v>1576303200</v>
      </c>
      <c r="M682">
        <v>1576476000</v>
      </c>
      <c r="N682" s="9">
        <f t="shared" si="42"/>
        <v>43813</v>
      </c>
      <c r="O682" s="9">
        <f t="shared" si="43"/>
        <v>43815.25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1.5" hidden="1" x14ac:dyDescent="0.25">
      <c r="A683">
        <v>681</v>
      </c>
      <c r="B683" s="4" t="s">
        <v>1400</v>
      </c>
      <c r="C683" s="3" t="s">
        <v>1401</v>
      </c>
      <c r="D683">
        <v>184100</v>
      </c>
      <c r="E683">
        <v>159037</v>
      </c>
      <c r="F683" s="5">
        <f t="shared" si="40"/>
        <v>0.86386203150461705</v>
      </c>
      <c r="G683" t="s">
        <v>13</v>
      </c>
      <c r="H683">
        <v>1657</v>
      </c>
      <c r="I683">
        <f t="shared" si="41"/>
        <v>95.98</v>
      </c>
      <c r="J683" t="s">
        <v>20</v>
      </c>
      <c r="K683" t="s">
        <v>21</v>
      </c>
      <c r="L683">
        <v>1324447200</v>
      </c>
      <c r="M683">
        <v>1324965600</v>
      </c>
      <c r="N683" s="9">
        <f t="shared" si="42"/>
        <v>40898</v>
      </c>
      <c r="O683" s="9">
        <f t="shared" si="43"/>
        <v>40904.25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s="4" t="s">
        <v>1402</v>
      </c>
      <c r="C684" s="3" t="s">
        <v>1403</v>
      </c>
      <c r="D684">
        <v>5400</v>
      </c>
      <c r="E684">
        <v>8109</v>
      </c>
      <c r="F684" s="5">
        <f t="shared" si="40"/>
        <v>1.5016666666666667</v>
      </c>
      <c r="G684" t="s">
        <v>19</v>
      </c>
      <c r="H684">
        <v>103</v>
      </c>
      <c r="I684">
        <f t="shared" si="41"/>
        <v>78.73</v>
      </c>
      <c r="J684" t="s">
        <v>20</v>
      </c>
      <c r="K684" t="s">
        <v>21</v>
      </c>
      <c r="L684">
        <v>1386741600</v>
      </c>
      <c r="M684">
        <v>1387519200</v>
      </c>
      <c r="N684" s="9">
        <f t="shared" si="42"/>
        <v>41619</v>
      </c>
      <c r="O684" s="9">
        <f t="shared" si="43"/>
        <v>41628.25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s="4" t="s">
        <v>1404</v>
      </c>
      <c r="C685" s="3" t="s">
        <v>1405</v>
      </c>
      <c r="D685">
        <v>2300</v>
      </c>
      <c r="E685">
        <v>8244</v>
      </c>
      <c r="F685" s="5">
        <f t="shared" si="40"/>
        <v>3.5843478260869563</v>
      </c>
      <c r="G685" t="s">
        <v>19</v>
      </c>
      <c r="H685">
        <v>147</v>
      </c>
      <c r="I685">
        <f t="shared" si="41"/>
        <v>56.08</v>
      </c>
      <c r="J685" t="s">
        <v>20</v>
      </c>
      <c r="K685" t="s">
        <v>21</v>
      </c>
      <c r="L685">
        <v>1537074000</v>
      </c>
      <c r="M685">
        <v>1537246800</v>
      </c>
      <c r="N685" s="9">
        <f t="shared" si="42"/>
        <v>43359</v>
      </c>
      <c r="O685" s="9">
        <f t="shared" si="43"/>
        <v>43361.208333333328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s="4" t="s">
        <v>1406</v>
      </c>
      <c r="C686" s="3" t="s">
        <v>1407</v>
      </c>
      <c r="D686">
        <v>1400</v>
      </c>
      <c r="E686">
        <v>7600</v>
      </c>
      <c r="F686" s="5">
        <f t="shared" si="40"/>
        <v>5.4285714285714288</v>
      </c>
      <c r="G686" t="s">
        <v>19</v>
      </c>
      <c r="H686">
        <v>110</v>
      </c>
      <c r="I686">
        <f t="shared" si="41"/>
        <v>69.09</v>
      </c>
      <c r="J686" t="s">
        <v>14</v>
      </c>
      <c r="K686" t="s">
        <v>15</v>
      </c>
      <c r="L686">
        <v>1277787600</v>
      </c>
      <c r="M686">
        <v>1279515600</v>
      </c>
      <c r="N686" s="9">
        <f t="shared" si="42"/>
        <v>40358</v>
      </c>
      <c r="O686" s="9">
        <f t="shared" si="43"/>
        <v>40378.208333333336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hidden="1" x14ac:dyDescent="0.25">
      <c r="A687">
        <v>685</v>
      </c>
      <c r="B687" s="4" t="s">
        <v>1408</v>
      </c>
      <c r="C687" s="3" t="s">
        <v>1409</v>
      </c>
      <c r="D687">
        <v>140000</v>
      </c>
      <c r="E687">
        <v>94501</v>
      </c>
      <c r="F687" s="5">
        <f t="shared" si="40"/>
        <v>0.67500714285714281</v>
      </c>
      <c r="G687" t="s">
        <v>13</v>
      </c>
      <c r="H687">
        <v>926</v>
      </c>
      <c r="I687">
        <f t="shared" si="41"/>
        <v>102.05</v>
      </c>
      <c r="J687" t="s">
        <v>14</v>
      </c>
      <c r="K687" t="s">
        <v>15</v>
      </c>
      <c r="L687">
        <v>1440306000</v>
      </c>
      <c r="M687">
        <v>1442379600</v>
      </c>
      <c r="N687" s="9">
        <f t="shared" si="42"/>
        <v>42239</v>
      </c>
      <c r="O687" s="9">
        <f t="shared" si="43"/>
        <v>42263.208333333328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s="4" t="s">
        <v>1410</v>
      </c>
      <c r="C688" s="3" t="s">
        <v>1411</v>
      </c>
      <c r="D688">
        <v>7500</v>
      </c>
      <c r="E688">
        <v>14381</v>
      </c>
      <c r="F688" s="5">
        <f t="shared" si="40"/>
        <v>1.9174666666666667</v>
      </c>
      <c r="G688" t="s">
        <v>19</v>
      </c>
      <c r="H688">
        <v>134</v>
      </c>
      <c r="I688">
        <f t="shared" si="41"/>
        <v>107.32</v>
      </c>
      <c r="J688" t="s">
        <v>20</v>
      </c>
      <c r="K688" t="s">
        <v>21</v>
      </c>
      <c r="L688">
        <v>1522126800</v>
      </c>
      <c r="M688">
        <v>1523077200</v>
      </c>
      <c r="N688" s="9">
        <f t="shared" si="42"/>
        <v>43186</v>
      </c>
      <c r="O688" s="9">
        <f t="shared" si="43"/>
        <v>43197.208333333328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s="4" t="s">
        <v>1412</v>
      </c>
      <c r="C689" s="3" t="s">
        <v>1413</v>
      </c>
      <c r="D689">
        <v>1500</v>
      </c>
      <c r="E689">
        <v>13980</v>
      </c>
      <c r="F689" s="5">
        <f t="shared" si="40"/>
        <v>9.32</v>
      </c>
      <c r="G689" t="s">
        <v>19</v>
      </c>
      <c r="H689">
        <v>269</v>
      </c>
      <c r="I689">
        <f t="shared" si="41"/>
        <v>51.97</v>
      </c>
      <c r="J689" t="s">
        <v>20</v>
      </c>
      <c r="K689" t="s">
        <v>21</v>
      </c>
      <c r="L689">
        <v>1489298400</v>
      </c>
      <c r="M689">
        <v>1489554000</v>
      </c>
      <c r="N689" s="9">
        <f t="shared" si="42"/>
        <v>42806</v>
      </c>
      <c r="O689" s="9">
        <f t="shared" si="43"/>
        <v>42809.208333333328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s="4" t="s">
        <v>1414</v>
      </c>
      <c r="C690" s="3" t="s">
        <v>1415</v>
      </c>
      <c r="D690">
        <v>2900</v>
      </c>
      <c r="E690">
        <v>12449</v>
      </c>
      <c r="F690" s="5">
        <f t="shared" si="40"/>
        <v>4.2927586206896553</v>
      </c>
      <c r="G690" t="s">
        <v>19</v>
      </c>
      <c r="H690">
        <v>175</v>
      </c>
      <c r="I690">
        <f t="shared" si="41"/>
        <v>71.14</v>
      </c>
      <c r="J690" t="s">
        <v>20</v>
      </c>
      <c r="K690" t="s">
        <v>21</v>
      </c>
      <c r="L690">
        <v>1547100000</v>
      </c>
      <c r="M690">
        <v>1548482400</v>
      </c>
      <c r="N690" s="9">
        <f t="shared" si="42"/>
        <v>43475</v>
      </c>
      <c r="O690" s="9">
        <f t="shared" si="43"/>
        <v>43491.25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s="4" t="s">
        <v>1416</v>
      </c>
      <c r="C691" s="3" t="s">
        <v>1417</v>
      </c>
      <c r="D691">
        <v>7300</v>
      </c>
      <c r="E691">
        <v>7348</v>
      </c>
      <c r="F691" s="5">
        <f t="shared" si="40"/>
        <v>1.0065753424657535</v>
      </c>
      <c r="G691" t="s">
        <v>19</v>
      </c>
      <c r="H691">
        <v>69</v>
      </c>
      <c r="I691">
        <f t="shared" si="41"/>
        <v>106.49</v>
      </c>
      <c r="J691" t="s">
        <v>20</v>
      </c>
      <c r="K691" t="s">
        <v>21</v>
      </c>
      <c r="L691">
        <v>1383022800</v>
      </c>
      <c r="M691">
        <v>1384063200</v>
      </c>
      <c r="N691" s="9">
        <f t="shared" si="42"/>
        <v>41576</v>
      </c>
      <c r="O691" s="9">
        <f t="shared" si="43"/>
        <v>41588.25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s="4" t="s">
        <v>1418</v>
      </c>
      <c r="C692" s="3" t="s">
        <v>1419</v>
      </c>
      <c r="D692">
        <v>3600</v>
      </c>
      <c r="E692">
        <v>8158</v>
      </c>
      <c r="F692" s="5">
        <f t="shared" si="40"/>
        <v>2.266111111111111</v>
      </c>
      <c r="G692" t="s">
        <v>19</v>
      </c>
      <c r="H692">
        <v>190</v>
      </c>
      <c r="I692">
        <f t="shared" si="41"/>
        <v>42.94</v>
      </c>
      <c r="J692" t="s">
        <v>20</v>
      </c>
      <c r="K692" t="s">
        <v>21</v>
      </c>
      <c r="L692">
        <v>1322373600</v>
      </c>
      <c r="M692">
        <v>1322892000</v>
      </c>
      <c r="N692" s="9">
        <f t="shared" si="42"/>
        <v>40874</v>
      </c>
      <c r="O692" s="9">
        <f t="shared" si="43"/>
        <v>40880.25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s="4" t="s">
        <v>1420</v>
      </c>
      <c r="C693" s="3" t="s">
        <v>1421</v>
      </c>
      <c r="D693">
        <v>5000</v>
      </c>
      <c r="E693">
        <v>7119</v>
      </c>
      <c r="F693" s="5">
        <f t="shared" si="40"/>
        <v>1.4238</v>
      </c>
      <c r="G693" t="s">
        <v>19</v>
      </c>
      <c r="H693">
        <v>237</v>
      </c>
      <c r="I693">
        <f t="shared" si="41"/>
        <v>30.04</v>
      </c>
      <c r="J693" t="s">
        <v>20</v>
      </c>
      <c r="K693" t="s">
        <v>21</v>
      </c>
      <c r="L693">
        <v>1349240400</v>
      </c>
      <c r="M693">
        <v>1350709200</v>
      </c>
      <c r="N693" s="9">
        <f t="shared" si="42"/>
        <v>41185</v>
      </c>
      <c r="O693" s="9">
        <f t="shared" si="43"/>
        <v>41202.208333333336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hidden="1" x14ac:dyDescent="0.25">
      <c r="A694">
        <v>692</v>
      </c>
      <c r="B694" s="4" t="s">
        <v>1422</v>
      </c>
      <c r="C694" s="3" t="s">
        <v>1423</v>
      </c>
      <c r="D694">
        <v>6000</v>
      </c>
      <c r="E694">
        <v>5438</v>
      </c>
      <c r="F694" s="5">
        <f t="shared" si="40"/>
        <v>0.90633333333333332</v>
      </c>
      <c r="G694" t="s">
        <v>13</v>
      </c>
      <c r="H694">
        <v>77</v>
      </c>
      <c r="I694">
        <f t="shared" si="41"/>
        <v>70.62</v>
      </c>
      <c r="J694" t="s">
        <v>39</v>
      </c>
      <c r="K694" t="s">
        <v>40</v>
      </c>
      <c r="L694">
        <v>1562648400</v>
      </c>
      <c r="M694">
        <v>1564203600</v>
      </c>
      <c r="N694" s="9">
        <f t="shared" si="42"/>
        <v>43655</v>
      </c>
      <c r="O694" s="9">
        <f t="shared" si="43"/>
        <v>43673.208333333328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hidden="1" x14ac:dyDescent="0.25">
      <c r="A695">
        <v>693</v>
      </c>
      <c r="B695" s="4" t="s">
        <v>1424</v>
      </c>
      <c r="C695" s="3" t="s">
        <v>1425</v>
      </c>
      <c r="D695">
        <v>180400</v>
      </c>
      <c r="E695">
        <v>115396</v>
      </c>
      <c r="F695" s="5">
        <f t="shared" si="40"/>
        <v>0.63966740576496672</v>
      </c>
      <c r="G695" t="s">
        <v>13</v>
      </c>
      <c r="H695">
        <v>1748</v>
      </c>
      <c r="I695">
        <f t="shared" si="41"/>
        <v>66.02</v>
      </c>
      <c r="J695" t="s">
        <v>20</v>
      </c>
      <c r="K695" t="s">
        <v>21</v>
      </c>
      <c r="L695">
        <v>1508216400</v>
      </c>
      <c r="M695">
        <v>1509685200</v>
      </c>
      <c r="N695" s="9">
        <f t="shared" si="42"/>
        <v>43025</v>
      </c>
      <c r="O695" s="9">
        <f t="shared" si="43"/>
        <v>43042.208333333328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hidden="1" x14ac:dyDescent="0.25">
      <c r="A696">
        <v>694</v>
      </c>
      <c r="B696" s="4" t="s">
        <v>1426</v>
      </c>
      <c r="C696" s="3" t="s">
        <v>1427</v>
      </c>
      <c r="D696">
        <v>9100</v>
      </c>
      <c r="E696">
        <v>7656</v>
      </c>
      <c r="F696" s="5">
        <f t="shared" si="40"/>
        <v>0.84131868131868137</v>
      </c>
      <c r="G696" t="s">
        <v>13</v>
      </c>
      <c r="H696">
        <v>79</v>
      </c>
      <c r="I696">
        <f t="shared" si="41"/>
        <v>96.91</v>
      </c>
      <c r="J696" t="s">
        <v>20</v>
      </c>
      <c r="K696" t="s">
        <v>21</v>
      </c>
      <c r="L696">
        <v>1511762400</v>
      </c>
      <c r="M696">
        <v>1514959200</v>
      </c>
      <c r="N696" s="9">
        <f t="shared" si="42"/>
        <v>43066</v>
      </c>
      <c r="O696" s="9">
        <f t="shared" si="43"/>
        <v>43103.25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s="4" t="s">
        <v>1428</v>
      </c>
      <c r="C697" s="3" t="s">
        <v>1429</v>
      </c>
      <c r="D697">
        <v>9200</v>
      </c>
      <c r="E697">
        <v>12322</v>
      </c>
      <c r="F697" s="5">
        <f t="shared" si="40"/>
        <v>1.3393478260869565</v>
      </c>
      <c r="G697" t="s">
        <v>19</v>
      </c>
      <c r="H697">
        <v>196</v>
      </c>
      <c r="I697">
        <f t="shared" si="41"/>
        <v>62.87</v>
      </c>
      <c r="J697" t="s">
        <v>106</v>
      </c>
      <c r="K697" t="s">
        <v>107</v>
      </c>
      <c r="L697">
        <v>1447480800</v>
      </c>
      <c r="M697">
        <v>1448863200</v>
      </c>
      <c r="N697" s="9">
        <f t="shared" si="42"/>
        <v>42322</v>
      </c>
      <c r="O697" s="9">
        <f t="shared" si="43"/>
        <v>42338.25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hidden="1" x14ac:dyDescent="0.25">
      <c r="A698">
        <v>696</v>
      </c>
      <c r="B698" s="4" t="s">
        <v>1430</v>
      </c>
      <c r="C698" s="3" t="s">
        <v>1431</v>
      </c>
      <c r="D698">
        <v>164100</v>
      </c>
      <c r="E698">
        <v>96888</v>
      </c>
      <c r="F698" s="5">
        <f t="shared" si="40"/>
        <v>0.59042047531992692</v>
      </c>
      <c r="G698" t="s">
        <v>13</v>
      </c>
      <c r="H698">
        <v>889</v>
      </c>
      <c r="I698">
        <f t="shared" si="41"/>
        <v>108.99</v>
      </c>
      <c r="J698" t="s">
        <v>20</v>
      </c>
      <c r="K698" t="s">
        <v>21</v>
      </c>
      <c r="L698">
        <v>1429506000</v>
      </c>
      <c r="M698">
        <v>1429592400</v>
      </c>
      <c r="N698" s="9">
        <f t="shared" si="42"/>
        <v>42114</v>
      </c>
      <c r="O698" s="9">
        <f t="shared" si="43"/>
        <v>42115.208333333328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s="4" t="s">
        <v>1432</v>
      </c>
      <c r="C699" s="3" t="s">
        <v>1433</v>
      </c>
      <c r="D699">
        <v>128900</v>
      </c>
      <c r="E699">
        <v>196960</v>
      </c>
      <c r="F699" s="5">
        <f t="shared" si="40"/>
        <v>1.5280062063615205</v>
      </c>
      <c r="G699" t="s">
        <v>19</v>
      </c>
      <c r="H699">
        <v>7295</v>
      </c>
      <c r="I699">
        <f t="shared" si="41"/>
        <v>27</v>
      </c>
      <c r="J699" t="s">
        <v>20</v>
      </c>
      <c r="K699" t="s">
        <v>21</v>
      </c>
      <c r="L699">
        <v>1522472400</v>
      </c>
      <c r="M699">
        <v>1522645200</v>
      </c>
      <c r="N699" s="9">
        <f t="shared" si="42"/>
        <v>43190</v>
      </c>
      <c r="O699" s="9">
        <f t="shared" si="43"/>
        <v>43192.208333333328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s="4" t="s">
        <v>1434</v>
      </c>
      <c r="C700" s="3" t="s">
        <v>1435</v>
      </c>
      <c r="D700">
        <v>42100</v>
      </c>
      <c r="E700">
        <v>188057</v>
      </c>
      <c r="F700" s="5">
        <f t="shared" si="40"/>
        <v>4.466912114014252</v>
      </c>
      <c r="G700" t="s">
        <v>19</v>
      </c>
      <c r="H700">
        <v>2893</v>
      </c>
      <c r="I700">
        <f t="shared" si="41"/>
        <v>65</v>
      </c>
      <c r="J700" t="s">
        <v>14</v>
      </c>
      <c r="K700" t="s">
        <v>15</v>
      </c>
      <c r="L700">
        <v>1322114400</v>
      </c>
      <c r="M700">
        <v>1323324000</v>
      </c>
      <c r="N700" s="9">
        <f t="shared" si="42"/>
        <v>40871</v>
      </c>
      <c r="O700" s="9">
        <f t="shared" si="43"/>
        <v>40885.25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hidden="1" x14ac:dyDescent="0.25">
      <c r="A701">
        <v>699</v>
      </c>
      <c r="B701" s="4" t="s">
        <v>443</v>
      </c>
      <c r="C701" s="3" t="s">
        <v>1436</v>
      </c>
      <c r="D701">
        <v>7400</v>
      </c>
      <c r="E701">
        <v>6245</v>
      </c>
      <c r="F701" s="5">
        <f t="shared" si="40"/>
        <v>0.8439189189189189</v>
      </c>
      <c r="G701" t="s">
        <v>13</v>
      </c>
      <c r="H701">
        <v>56</v>
      </c>
      <c r="I701">
        <f t="shared" si="41"/>
        <v>111.52</v>
      </c>
      <c r="J701" t="s">
        <v>20</v>
      </c>
      <c r="K701" t="s">
        <v>21</v>
      </c>
      <c r="L701">
        <v>1561438800</v>
      </c>
      <c r="M701">
        <v>1561525200</v>
      </c>
      <c r="N701" s="9">
        <f t="shared" si="42"/>
        <v>43641</v>
      </c>
      <c r="O701" s="9">
        <f t="shared" si="43"/>
        <v>43642.208333333328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hidden="1" x14ac:dyDescent="0.25">
      <c r="A702">
        <v>700</v>
      </c>
      <c r="B702" s="4" t="s">
        <v>1437</v>
      </c>
      <c r="C702" s="3" t="s">
        <v>1438</v>
      </c>
      <c r="D702">
        <v>100</v>
      </c>
      <c r="E702">
        <v>3</v>
      </c>
      <c r="F702" s="5">
        <f t="shared" si="40"/>
        <v>0.03</v>
      </c>
      <c r="G702" t="s">
        <v>13</v>
      </c>
      <c r="H702">
        <v>1</v>
      </c>
      <c r="I702">
        <f t="shared" si="41"/>
        <v>3</v>
      </c>
      <c r="J702" t="s">
        <v>20</v>
      </c>
      <c r="K702" t="s">
        <v>21</v>
      </c>
      <c r="L702">
        <v>1264399200</v>
      </c>
      <c r="M702">
        <v>1265695200</v>
      </c>
      <c r="N702" s="9">
        <f t="shared" si="42"/>
        <v>40203</v>
      </c>
      <c r="O702" s="9">
        <f t="shared" si="43"/>
        <v>40218.25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x14ac:dyDescent="0.25">
      <c r="A703">
        <v>701</v>
      </c>
      <c r="B703" s="4" t="s">
        <v>1439</v>
      </c>
      <c r="C703" s="3" t="s">
        <v>1440</v>
      </c>
      <c r="D703">
        <v>52000</v>
      </c>
      <c r="E703">
        <v>91014</v>
      </c>
      <c r="F703" s="5">
        <f t="shared" si="40"/>
        <v>1.7502692307692307</v>
      </c>
      <c r="G703" t="s">
        <v>19</v>
      </c>
      <c r="H703">
        <v>820</v>
      </c>
      <c r="I703">
        <f t="shared" si="41"/>
        <v>110.99</v>
      </c>
      <c r="J703" t="s">
        <v>20</v>
      </c>
      <c r="K703" t="s">
        <v>21</v>
      </c>
      <c r="L703">
        <v>1301202000</v>
      </c>
      <c r="M703">
        <v>1301806800</v>
      </c>
      <c r="N703" s="9">
        <f t="shared" si="42"/>
        <v>40629</v>
      </c>
      <c r="O703" s="9">
        <f t="shared" si="43"/>
        <v>40636.208333333336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hidden="1" x14ac:dyDescent="0.25">
      <c r="A704">
        <v>702</v>
      </c>
      <c r="B704" s="4" t="s">
        <v>1441</v>
      </c>
      <c r="C704" s="3" t="s">
        <v>1442</v>
      </c>
      <c r="D704">
        <v>8700</v>
      </c>
      <c r="E704">
        <v>4710</v>
      </c>
      <c r="F704" s="5">
        <f t="shared" si="40"/>
        <v>0.54137931034482756</v>
      </c>
      <c r="G704" t="s">
        <v>13</v>
      </c>
      <c r="H704">
        <v>83</v>
      </c>
      <c r="I704">
        <f t="shared" si="41"/>
        <v>56.75</v>
      </c>
      <c r="J704" t="s">
        <v>20</v>
      </c>
      <c r="K704" t="s">
        <v>21</v>
      </c>
      <c r="L704">
        <v>1374469200</v>
      </c>
      <c r="M704">
        <v>1374901200</v>
      </c>
      <c r="N704" s="9">
        <f t="shared" si="42"/>
        <v>41477</v>
      </c>
      <c r="O704" s="9">
        <f t="shared" si="43"/>
        <v>41482.208333333336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s="4" t="s">
        <v>1443</v>
      </c>
      <c r="C705" s="3" t="s">
        <v>1444</v>
      </c>
      <c r="D705">
        <v>63400</v>
      </c>
      <c r="E705">
        <v>197728</v>
      </c>
      <c r="F705" s="5">
        <f t="shared" si="40"/>
        <v>3.1187381703470032</v>
      </c>
      <c r="G705" t="s">
        <v>19</v>
      </c>
      <c r="H705">
        <v>2038</v>
      </c>
      <c r="I705">
        <f t="shared" si="41"/>
        <v>97.02</v>
      </c>
      <c r="J705" t="s">
        <v>20</v>
      </c>
      <c r="K705" t="s">
        <v>21</v>
      </c>
      <c r="L705">
        <v>1334984400</v>
      </c>
      <c r="M705">
        <v>1336453200</v>
      </c>
      <c r="N705" s="9">
        <f t="shared" si="42"/>
        <v>41020</v>
      </c>
      <c r="O705" s="9">
        <f t="shared" si="43"/>
        <v>41037.208333333336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25">
      <c r="A706">
        <v>704</v>
      </c>
      <c r="B706" s="4" t="s">
        <v>1445</v>
      </c>
      <c r="C706" s="3" t="s">
        <v>1446</v>
      </c>
      <c r="D706">
        <v>8700</v>
      </c>
      <c r="E706">
        <v>10682</v>
      </c>
      <c r="F706" s="5">
        <f t="shared" si="40"/>
        <v>1.2278160919540231</v>
      </c>
      <c r="G706" t="s">
        <v>19</v>
      </c>
      <c r="H706">
        <v>116</v>
      </c>
      <c r="I706">
        <f t="shared" si="41"/>
        <v>92.09</v>
      </c>
      <c r="J706" t="s">
        <v>20</v>
      </c>
      <c r="K706" t="s">
        <v>21</v>
      </c>
      <c r="L706">
        <v>1467608400</v>
      </c>
      <c r="M706">
        <v>1468904400</v>
      </c>
      <c r="N706" s="9">
        <f t="shared" si="42"/>
        <v>42555</v>
      </c>
      <c r="O706" s="9">
        <f t="shared" si="43"/>
        <v>42570.208333333328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hidden="1" x14ac:dyDescent="0.25">
      <c r="A707">
        <v>705</v>
      </c>
      <c r="B707" s="4" t="s">
        <v>1447</v>
      </c>
      <c r="C707" s="3" t="s">
        <v>1448</v>
      </c>
      <c r="D707">
        <v>169700</v>
      </c>
      <c r="E707">
        <v>168048</v>
      </c>
      <c r="F707" s="5">
        <f t="shared" ref="F707:F770" si="44">IFERROR(E707/D707,0)</f>
        <v>0.99026517383618151</v>
      </c>
      <c r="G707" t="s">
        <v>13</v>
      </c>
      <c r="H707">
        <v>2025</v>
      </c>
      <c r="I707">
        <f t="shared" ref="I707:I770" si="45">ROUND(IFERROR(E707/H707,0),2)</f>
        <v>82.99</v>
      </c>
      <c r="J707" t="s">
        <v>39</v>
      </c>
      <c r="K707" t="s">
        <v>40</v>
      </c>
      <c r="L707">
        <v>1386741600</v>
      </c>
      <c r="M707">
        <v>1387087200</v>
      </c>
      <c r="N707" s="9">
        <f t="shared" ref="N707:N770" si="46">DATE(YEAR((((L707/60)/60)/24)+DATE(1970,1,1)),MONTH((((L707/60)/60)/24)+DATE(1970,1,1)),DAY((((L707/60)/60)/24)+DATE(1970,1,1)))</f>
        <v>41619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x14ac:dyDescent="0.25">
      <c r="A708">
        <v>706</v>
      </c>
      <c r="B708" s="4" t="s">
        <v>1449</v>
      </c>
      <c r="C708" s="3" t="s">
        <v>1450</v>
      </c>
      <c r="D708">
        <v>108400</v>
      </c>
      <c r="E708">
        <v>138586</v>
      </c>
      <c r="F708" s="5">
        <f t="shared" si="44"/>
        <v>1.278468634686347</v>
      </c>
      <c r="G708" t="s">
        <v>19</v>
      </c>
      <c r="H708">
        <v>1345</v>
      </c>
      <c r="I708">
        <f t="shared" si="45"/>
        <v>103.04</v>
      </c>
      <c r="J708" t="s">
        <v>25</v>
      </c>
      <c r="K708" t="s">
        <v>26</v>
      </c>
      <c r="L708">
        <v>1546754400</v>
      </c>
      <c r="M708">
        <v>1547445600</v>
      </c>
      <c r="N708" s="9">
        <f t="shared" si="46"/>
        <v>43471</v>
      </c>
      <c r="O708" s="9">
        <f t="shared" si="47"/>
        <v>43479.25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x14ac:dyDescent="0.25">
      <c r="A709">
        <v>707</v>
      </c>
      <c r="B709" s="4" t="s">
        <v>1451</v>
      </c>
      <c r="C709" s="3" t="s">
        <v>1452</v>
      </c>
      <c r="D709">
        <v>7300</v>
      </c>
      <c r="E709">
        <v>11579</v>
      </c>
      <c r="F709" s="5">
        <f t="shared" si="44"/>
        <v>1.5861643835616439</v>
      </c>
      <c r="G709" t="s">
        <v>19</v>
      </c>
      <c r="H709">
        <v>168</v>
      </c>
      <c r="I709">
        <f t="shared" si="45"/>
        <v>68.92</v>
      </c>
      <c r="J709" t="s">
        <v>20</v>
      </c>
      <c r="K709" t="s">
        <v>21</v>
      </c>
      <c r="L709">
        <v>1544248800</v>
      </c>
      <c r="M709">
        <v>1547359200</v>
      </c>
      <c r="N709" s="9">
        <f t="shared" si="46"/>
        <v>43442</v>
      </c>
      <c r="O709" s="9">
        <f t="shared" si="47"/>
        <v>43478.25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s="4" t="s">
        <v>1453</v>
      </c>
      <c r="C710" s="3" t="s">
        <v>1454</v>
      </c>
      <c r="D710">
        <v>1700</v>
      </c>
      <c r="E710">
        <v>12020</v>
      </c>
      <c r="F710" s="5">
        <f t="shared" si="44"/>
        <v>7.0705882352941174</v>
      </c>
      <c r="G710" t="s">
        <v>19</v>
      </c>
      <c r="H710">
        <v>137</v>
      </c>
      <c r="I710">
        <f t="shared" si="45"/>
        <v>87.74</v>
      </c>
      <c r="J710" t="s">
        <v>97</v>
      </c>
      <c r="K710" t="s">
        <v>98</v>
      </c>
      <c r="L710">
        <v>1495429200</v>
      </c>
      <c r="M710">
        <v>1496293200</v>
      </c>
      <c r="N710" s="9">
        <f t="shared" si="46"/>
        <v>42877</v>
      </c>
      <c r="O710" s="9">
        <f t="shared" si="47"/>
        <v>42887.208333333328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s="4" t="s">
        <v>1455</v>
      </c>
      <c r="C711" s="3" t="s">
        <v>1456</v>
      </c>
      <c r="D711">
        <v>9800</v>
      </c>
      <c r="E711">
        <v>13954</v>
      </c>
      <c r="F711" s="5">
        <f t="shared" si="44"/>
        <v>1.4238775510204082</v>
      </c>
      <c r="G711" t="s">
        <v>19</v>
      </c>
      <c r="H711">
        <v>186</v>
      </c>
      <c r="I711">
        <f t="shared" si="45"/>
        <v>75.02</v>
      </c>
      <c r="J711" t="s">
        <v>106</v>
      </c>
      <c r="K711" t="s">
        <v>107</v>
      </c>
      <c r="L711">
        <v>1334811600</v>
      </c>
      <c r="M711">
        <v>1335416400</v>
      </c>
      <c r="N711" s="9">
        <f t="shared" si="46"/>
        <v>41018</v>
      </c>
      <c r="O711" s="9">
        <f t="shared" si="47"/>
        <v>41025.208333333336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x14ac:dyDescent="0.25">
      <c r="A712">
        <v>710</v>
      </c>
      <c r="B712" s="4" t="s">
        <v>1457</v>
      </c>
      <c r="C712" s="3" t="s">
        <v>1458</v>
      </c>
      <c r="D712">
        <v>4300</v>
      </c>
      <c r="E712">
        <v>6358</v>
      </c>
      <c r="F712" s="5">
        <f t="shared" si="44"/>
        <v>1.4786046511627906</v>
      </c>
      <c r="G712" t="s">
        <v>19</v>
      </c>
      <c r="H712">
        <v>125</v>
      </c>
      <c r="I712">
        <f t="shared" si="45"/>
        <v>50.86</v>
      </c>
      <c r="J712" t="s">
        <v>20</v>
      </c>
      <c r="K712" t="s">
        <v>21</v>
      </c>
      <c r="L712">
        <v>1531544400</v>
      </c>
      <c r="M712">
        <v>1532149200</v>
      </c>
      <c r="N712" s="9">
        <f t="shared" si="46"/>
        <v>43295</v>
      </c>
      <c r="O712" s="9">
        <f t="shared" si="47"/>
        <v>43302.208333333328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hidden="1" x14ac:dyDescent="0.25">
      <c r="A713">
        <v>711</v>
      </c>
      <c r="B713" s="4" t="s">
        <v>1459</v>
      </c>
      <c r="C713" s="3" t="s">
        <v>1460</v>
      </c>
      <c r="D713">
        <v>6200</v>
      </c>
      <c r="E713">
        <v>1260</v>
      </c>
      <c r="F713" s="5">
        <f t="shared" si="44"/>
        <v>0.20322580645161289</v>
      </c>
      <c r="G713" t="s">
        <v>13</v>
      </c>
      <c r="H713">
        <v>14</v>
      </c>
      <c r="I713">
        <f t="shared" si="45"/>
        <v>90</v>
      </c>
      <c r="J713" t="s">
        <v>106</v>
      </c>
      <c r="K713" t="s">
        <v>107</v>
      </c>
      <c r="L713">
        <v>1453615200</v>
      </c>
      <c r="M713">
        <v>1453788000</v>
      </c>
      <c r="N713" s="9">
        <f t="shared" si="46"/>
        <v>42393</v>
      </c>
      <c r="O713" s="9">
        <f t="shared" si="47"/>
        <v>42395.25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x14ac:dyDescent="0.25">
      <c r="A714">
        <v>712</v>
      </c>
      <c r="B714" s="4" t="s">
        <v>1461</v>
      </c>
      <c r="C714" s="3" t="s">
        <v>1462</v>
      </c>
      <c r="D714">
        <v>800</v>
      </c>
      <c r="E714">
        <v>14725</v>
      </c>
      <c r="F714" s="5">
        <f t="shared" si="44"/>
        <v>18.40625</v>
      </c>
      <c r="G714" t="s">
        <v>19</v>
      </c>
      <c r="H714">
        <v>202</v>
      </c>
      <c r="I714">
        <f t="shared" si="45"/>
        <v>72.900000000000006</v>
      </c>
      <c r="J714" t="s">
        <v>20</v>
      </c>
      <c r="K714" t="s">
        <v>21</v>
      </c>
      <c r="L714">
        <v>1467954000</v>
      </c>
      <c r="M714">
        <v>1471496400</v>
      </c>
      <c r="N714" s="9">
        <f t="shared" si="46"/>
        <v>42559</v>
      </c>
      <c r="O714" s="9">
        <f t="shared" si="47"/>
        <v>42600.208333333328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s="4" t="s">
        <v>1463</v>
      </c>
      <c r="C715" s="3" t="s">
        <v>1464</v>
      </c>
      <c r="D715">
        <v>6900</v>
      </c>
      <c r="E715">
        <v>11174</v>
      </c>
      <c r="F715" s="5">
        <f t="shared" si="44"/>
        <v>1.6194202898550725</v>
      </c>
      <c r="G715" t="s">
        <v>19</v>
      </c>
      <c r="H715">
        <v>103</v>
      </c>
      <c r="I715">
        <f t="shared" si="45"/>
        <v>108.49</v>
      </c>
      <c r="J715" t="s">
        <v>20</v>
      </c>
      <c r="K715" t="s">
        <v>21</v>
      </c>
      <c r="L715">
        <v>1471842000</v>
      </c>
      <c r="M715">
        <v>1472878800</v>
      </c>
      <c r="N715" s="9">
        <f t="shared" si="46"/>
        <v>42604</v>
      </c>
      <c r="O715" s="9">
        <f t="shared" si="47"/>
        <v>42616.208333333328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s="4" t="s">
        <v>1465</v>
      </c>
      <c r="C716" s="3" t="s">
        <v>1466</v>
      </c>
      <c r="D716">
        <v>38500</v>
      </c>
      <c r="E716">
        <v>182036</v>
      </c>
      <c r="F716" s="5">
        <f t="shared" si="44"/>
        <v>4.7282077922077921</v>
      </c>
      <c r="G716" t="s">
        <v>19</v>
      </c>
      <c r="H716">
        <v>1785</v>
      </c>
      <c r="I716">
        <f t="shared" si="45"/>
        <v>101.98</v>
      </c>
      <c r="J716" t="s">
        <v>20</v>
      </c>
      <c r="K716" t="s">
        <v>21</v>
      </c>
      <c r="L716">
        <v>1408424400</v>
      </c>
      <c r="M716">
        <v>1408510800</v>
      </c>
      <c r="N716" s="9">
        <f t="shared" si="46"/>
        <v>41870</v>
      </c>
      <c r="O716" s="9">
        <f t="shared" si="47"/>
        <v>41871.208333333336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hidden="1" x14ac:dyDescent="0.25">
      <c r="A717">
        <v>715</v>
      </c>
      <c r="B717" s="4" t="s">
        <v>1467</v>
      </c>
      <c r="C717" s="3" t="s">
        <v>1468</v>
      </c>
      <c r="D717">
        <v>118000</v>
      </c>
      <c r="E717">
        <v>28870</v>
      </c>
      <c r="F717" s="5">
        <f t="shared" si="44"/>
        <v>0.24466101694915254</v>
      </c>
      <c r="G717" t="s">
        <v>13</v>
      </c>
      <c r="H717">
        <v>656</v>
      </c>
      <c r="I717">
        <f t="shared" si="45"/>
        <v>44.01</v>
      </c>
      <c r="J717" t="s">
        <v>20</v>
      </c>
      <c r="K717" t="s">
        <v>21</v>
      </c>
      <c r="L717">
        <v>1281157200</v>
      </c>
      <c r="M717">
        <v>1281589200</v>
      </c>
      <c r="N717" s="9">
        <f t="shared" si="46"/>
        <v>40397</v>
      </c>
      <c r="O717" s="9">
        <f t="shared" si="47"/>
        <v>40402.208333333336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s="4" t="s">
        <v>1469</v>
      </c>
      <c r="C718" s="3" t="s">
        <v>1470</v>
      </c>
      <c r="D718">
        <v>2000</v>
      </c>
      <c r="E718">
        <v>10353</v>
      </c>
      <c r="F718" s="5">
        <f t="shared" si="44"/>
        <v>5.1764999999999999</v>
      </c>
      <c r="G718" t="s">
        <v>19</v>
      </c>
      <c r="H718">
        <v>157</v>
      </c>
      <c r="I718">
        <f t="shared" si="45"/>
        <v>65.94</v>
      </c>
      <c r="J718" t="s">
        <v>20</v>
      </c>
      <c r="K718" t="s">
        <v>21</v>
      </c>
      <c r="L718">
        <v>1373432400</v>
      </c>
      <c r="M718">
        <v>1375851600</v>
      </c>
      <c r="N718" s="9">
        <f t="shared" si="46"/>
        <v>41465</v>
      </c>
      <c r="O718" s="9">
        <f t="shared" si="47"/>
        <v>41493.208333333336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x14ac:dyDescent="0.25">
      <c r="A719">
        <v>717</v>
      </c>
      <c r="B719" s="4" t="s">
        <v>1471</v>
      </c>
      <c r="C719" s="3" t="s">
        <v>1472</v>
      </c>
      <c r="D719">
        <v>5600</v>
      </c>
      <c r="E719">
        <v>13868</v>
      </c>
      <c r="F719" s="5">
        <f t="shared" si="44"/>
        <v>2.4764285714285714</v>
      </c>
      <c r="G719" t="s">
        <v>19</v>
      </c>
      <c r="H719">
        <v>555</v>
      </c>
      <c r="I719">
        <f t="shared" si="45"/>
        <v>24.99</v>
      </c>
      <c r="J719" t="s">
        <v>20</v>
      </c>
      <c r="K719" t="s">
        <v>21</v>
      </c>
      <c r="L719">
        <v>1313989200</v>
      </c>
      <c r="M719">
        <v>1315803600</v>
      </c>
      <c r="N719" s="9">
        <f t="shared" si="46"/>
        <v>40777</v>
      </c>
      <c r="O719" s="9">
        <f t="shared" si="47"/>
        <v>40798.208333333336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s="4" t="s">
        <v>1473</v>
      </c>
      <c r="C720" s="3" t="s">
        <v>1474</v>
      </c>
      <c r="D720">
        <v>8300</v>
      </c>
      <c r="E720">
        <v>8317</v>
      </c>
      <c r="F720" s="5">
        <f t="shared" si="44"/>
        <v>1.0020481927710843</v>
      </c>
      <c r="G720" t="s">
        <v>19</v>
      </c>
      <c r="H720">
        <v>297</v>
      </c>
      <c r="I720">
        <f t="shared" si="45"/>
        <v>28</v>
      </c>
      <c r="J720" t="s">
        <v>20</v>
      </c>
      <c r="K720" t="s">
        <v>21</v>
      </c>
      <c r="L720">
        <v>1371445200</v>
      </c>
      <c r="M720">
        <v>1373691600</v>
      </c>
      <c r="N720" s="9">
        <f t="shared" si="46"/>
        <v>41442</v>
      </c>
      <c r="O720" s="9">
        <f t="shared" si="47"/>
        <v>41468.208333333336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s="4" t="s">
        <v>1475</v>
      </c>
      <c r="C721" s="3" t="s">
        <v>1476</v>
      </c>
      <c r="D721">
        <v>6900</v>
      </c>
      <c r="E721">
        <v>10557</v>
      </c>
      <c r="F721" s="5">
        <f t="shared" si="44"/>
        <v>1.53</v>
      </c>
      <c r="G721" t="s">
        <v>19</v>
      </c>
      <c r="H721">
        <v>123</v>
      </c>
      <c r="I721">
        <f t="shared" si="45"/>
        <v>85.83</v>
      </c>
      <c r="J721" t="s">
        <v>20</v>
      </c>
      <c r="K721" t="s">
        <v>21</v>
      </c>
      <c r="L721">
        <v>1338267600</v>
      </c>
      <c r="M721">
        <v>1339218000</v>
      </c>
      <c r="N721" s="9">
        <f t="shared" si="46"/>
        <v>41058</v>
      </c>
      <c r="O721" s="9">
        <f t="shared" si="47"/>
        <v>41069.208333333336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1.5" hidden="1" x14ac:dyDescent="0.25">
      <c r="A722">
        <v>720</v>
      </c>
      <c r="B722" s="4" t="s">
        <v>1477</v>
      </c>
      <c r="C722" s="3" t="s">
        <v>1478</v>
      </c>
      <c r="D722">
        <v>8700</v>
      </c>
      <c r="E722">
        <v>3227</v>
      </c>
      <c r="F722" s="5">
        <f t="shared" si="44"/>
        <v>0.37091954022988505</v>
      </c>
      <c r="G722" t="s">
        <v>73</v>
      </c>
      <c r="H722">
        <v>38</v>
      </c>
      <c r="I722">
        <f t="shared" si="45"/>
        <v>84.92</v>
      </c>
      <c r="J722" t="s">
        <v>35</v>
      </c>
      <c r="K722" t="s">
        <v>36</v>
      </c>
      <c r="L722">
        <v>1519192800</v>
      </c>
      <c r="M722">
        <v>1520402400</v>
      </c>
      <c r="N722" s="9">
        <f t="shared" si="46"/>
        <v>43152</v>
      </c>
      <c r="O722" s="9">
        <f t="shared" si="47"/>
        <v>43166.25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hidden="1" x14ac:dyDescent="0.25">
      <c r="A723">
        <v>721</v>
      </c>
      <c r="B723" s="4" t="s">
        <v>1479</v>
      </c>
      <c r="C723" s="3" t="s">
        <v>1480</v>
      </c>
      <c r="D723">
        <v>123600</v>
      </c>
      <c r="E723">
        <v>5429</v>
      </c>
      <c r="F723" s="5">
        <f t="shared" si="44"/>
        <v>4.3923948220064728E-2</v>
      </c>
      <c r="G723" t="s">
        <v>73</v>
      </c>
      <c r="H723">
        <v>60</v>
      </c>
      <c r="I723">
        <f t="shared" si="45"/>
        <v>90.48</v>
      </c>
      <c r="J723" t="s">
        <v>20</v>
      </c>
      <c r="K723" t="s">
        <v>21</v>
      </c>
      <c r="L723">
        <v>1522818000</v>
      </c>
      <c r="M723">
        <v>1523336400</v>
      </c>
      <c r="N723" s="9">
        <f t="shared" si="46"/>
        <v>43194</v>
      </c>
      <c r="O723" s="9">
        <f t="shared" si="47"/>
        <v>43200.208333333328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s="4" t="s">
        <v>1481</v>
      </c>
      <c r="C724" s="3" t="s">
        <v>1482</v>
      </c>
      <c r="D724">
        <v>48500</v>
      </c>
      <c r="E724">
        <v>75906</v>
      </c>
      <c r="F724" s="5">
        <f t="shared" si="44"/>
        <v>1.5650721649484536</v>
      </c>
      <c r="G724" t="s">
        <v>19</v>
      </c>
      <c r="H724">
        <v>3036</v>
      </c>
      <c r="I724">
        <f t="shared" si="45"/>
        <v>25</v>
      </c>
      <c r="J724" t="s">
        <v>20</v>
      </c>
      <c r="K724" t="s">
        <v>21</v>
      </c>
      <c r="L724">
        <v>1509948000</v>
      </c>
      <c r="M724">
        <v>1512280800</v>
      </c>
      <c r="N724" s="9">
        <f t="shared" si="46"/>
        <v>43045</v>
      </c>
      <c r="O724" s="9">
        <f t="shared" si="47"/>
        <v>43072.25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s="4" t="s">
        <v>1483</v>
      </c>
      <c r="C725" s="3" t="s">
        <v>1484</v>
      </c>
      <c r="D725">
        <v>4900</v>
      </c>
      <c r="E725">
        <v>13250</v>
      </c>
      <c r="F725" s="5">
        <f t="shared" si="44"/>
        <v>2.704081632653061</v>
      </c>
      <c r="G725" t="s">
        <v>19</v>
      </c>
      <c r="H725">
        <v>144</v>
      </c>
      <c r="I725">
        <f t="shared" si="45"/>
        <v>92.01</v>
      </c>
      <c r="J725" t="s">
        <v>25</v>
      </c>
      <c r="K725" t="s">
        <v>26</v>
      </c>
      <c r="L725">
        <v>1456898400</v>
      </c>
      <c r="M725">
        <v>1458709200</v>
      </c>
      <c r="N725" s="9">
        <f t="shared" si="46"/>
        <v>42431</v>
      </c>
      <c r="O725" s="9">
        <f t="shared" si="47"/>
        <v>42452.208333333328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x14ac:dyDescent="0.25">
      <c r="A726">
        <v>724</v>
      </c>
      <c r="B726" s="4" t="s">
        <v>1485</v>
      </c>
      <c r="C726" s="3" t="s">
        <v>1486</v>
      </c>
      <c r="D726">
        <v>8400</v>
      </c>
      <c r="E726">
        <v>11261</v>
      </c>
      <c r="F726" s="5">
        <f t="shared" si="44"/>
        <v>1.3405952380952382</v>
      </c>
      <c r="G726" t="s">
        <v>19</v>
      </c>
      <c r="H726">
        <v>121</v>
      </c>
      <c r="I726">
        <f t="shared" si="45"/>
        <v>93.07</v>
      </c>
      <c r="J726" t="s">
        <v>39</v>
      </c>
      <c r="K726" t="s">
        <v>40</v>
      </c>
      <c r="L726">
        <v>1413954000</v>
      </c>
      <c r="M726">
        <v>1414126800</v>
      </c>
      <c r="N726" s="9">
        <f t="shared" si="46"/>
        <v>41934</v>
      </c>
      <c r="O726" s="9">
        <f t="shared" si="47"/>
        <v>41936.208333333336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hidden="1" x14ac:dyDescent="0.25">
      <c r="A727">
        <v>725</v>
      </c>
      <c r="B727" s="4" t="s">
        <v>1487</v>
      </c>
      <c r="C727" s="3" t="s">
        <v>1488</v>
      </c>
      <c r="D727">
        <v>193200</v>
      </c>
      <c r="E727">
        <v>97369</v>
      </c>
      <c r="F727" s="5">
        <f t="shared" si="44"/>
        <v>0.50398033126293995</v>
      </c>
      <c r="G727" t="s">
        <v>13</v>
      </c>
      <c r="H727">
        <v>1596</v>
      </c>
      <c r="I727">
        <f t="shared" si="45"/>
        <v>61.01</v>
      </c>
      <c r="J727" t="s">
        <v>20</v>
      </c>
      <c r="K727" t="s">
        <v>21</v>
      </c>
      <c r="L727">
        <v>1416031200</v>
      </c>
      <c r="M727">
        <v>1416204000</v>
      </c>
      <c r="N727" s="9">
        <f t="shared" si="46"/>
        <v>41958</v>
      </c>
      <c r="O727" s="9">
        <f t="shared" si="47"/>
        <v>41960.25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hidden="1" x14ac:dyDescent="0.25">
      <c r="A728">
        <v>726</v>
      </c>
      <c r="B728" s="4" t="s">
        <v>1489</v>
      </c>
      <c r="C728" s="3" t="s">
        <v>1490</v>
      </c>
      <c r="D728">
        <v>54300</v>
      </c>
      <c r="E728">
        <v>48227</v>
      </c>
      <c r="F728" s="5">
        <f t="shared" si="44"/>
        <v>0.88815837937384901</v>
      </c>
      <c r="G728" t="s">
        <v>73</v>
      </c>
      <c r="H728">
        <v>524</v>
      </c>
      <c r="I728">
        <f t="shared" si="45"/>
        <v>92.04</v>
      </c>
      <c r="J728" t="s">
        <v>20</v>
      </c>
      <c r="K728" t="s">
        <v>21</v>
      </c>
      <c r="L728">
        <v>1287982800</v>
      </c>
      <c r="M728">
        <v>1288501200</v>
      </c>
      <c r="N728" s="9">
        <f t="shared" si="46"/>
        <v>40476</v>
      </c>
      <c r="O728" s="9">
        <f t="shared" si="47"/>
        <v>40482.208333333336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s="4" t="s">
        <v>1491</v>
      </c>
      <c r="C729" s="3" t="s">
        <v>1492</v>
      </c>
      <c r="D729">
        <v>8900</v>
      </c>
      <c r="E729">
        <v>14685</v>
      </c>
      <c r="F729" s="5">
        <f t="shared" si="44"/>
        <v>1.65</v>
      </c>
      <c r="G729" t="s">
        <v>19</v>
      </c>
      <c r="H729">
        <v>181</v>
      </c>
      <c r="I729">
        <f t="shared" si="45"/>
        <v>81.13</v>
      </c>
      <c r="J729" t="s">
        <v>20</v>
      </c>
      <c r="K729" t="s">
        <v>21</v>
      </c>
      <c r="L729">
        <v>1547964000</v>
      </c>
      <c r="M729">
        <v>1552971600</v>
      </c>
      <c r="N729" s="9">
        <f t="shared" si="46"/>
        <v>43485</v>
      </c>
      <c r="O729" s="9">
        <f t="shared" si="47"/>
        <v>43543.208333333328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hidden="1" x14ac:dyDescent="0.25">
      <c r="A730">
        <v>728</v>
      </c>
      <c r="B730" s="4" t="s">
        <v>1493</v>
      </c>
      <c r="C730" s="3" t="s">
        <v>1494</v>
      </c>
      <c r="D730">
        <v>4200</v>
      </c>
      <c r="E730">
        <v>735</v>
      </c>
      <c r="F730" s="5">
        <f t="shared" si="44"/>
        <v>0.17499999999999999</v>
      </c>
      <c r="G730" t="s">
        <v>13</v>
      </c>
      <c r="H730">
        <v>10</v>
      </c>
      <c r="I730">
        <f t="shared" si="45"/>
        <v>73.5</v>
      </c>
      <c r="J730" t="s">
        <v>20</v>
      </c>
      <c r="K730" t="s">
        <v>21</v>
      </c>
      <c r="L730">
        <v>1464152400</v>
      </c>
      <c r="M730">
        <v>1465102800</v>
      </c>
      <c r="N730" s="9">
        <f t="shared" si="46"/>
        <v>42515</v>
      </c>
      <c r="O730" s="9">
        <f t="shared" si="47"/>
        <v>42526.208333333328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729</v>
      </c>
      <c r="B731" s="4" t="s">
        <v>1495</v>
      </c>
      <c r="C731" s="3" t="s">
        <v>1496</v>
      </c>
      <c r="D731">
        <v>5600</v>
      </c>
      <c r="E731">
        <v>10397</v>
      </c>
      <c r="F731" s="5">
        <f t="shared" si="44"/>
        <v>1.8566071428571429</v>
      </c>
      <c r="G731" t="s">
        <v>19</v>
      </c>
      <c r="H731">
        <v>122</v>
      </c>
      <c r="I731">
        <f t="shared" si="45"/>
        <v>85.22</v>
      </c>
      <c r="J731" t="s">
        <v>20</v>
      </c>
      <c r="K731" t="s">
        <v>21</v>
      </c>
      <c r="L731">
        <v>1359957600</v>
      </c>
      <c r="M731">
        <v>1360130400</v>
      </c>
      <c r="N731" s="9">
        <f t="shared" si="46"/>
        <v>41309</v>
      </c>
      <c r="O731" s="9">
        <f t="shared" si="47"/>
        <v>41311.25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s="4" t="s">
        <v>1497</v>
      </c>
      <c r="C732" s="3" t="s">
        <v>1498</v>
      </c>
      <c r="D732">
        <v>28800</v>
      </c>
      <c r="E732">
        <v>118847</v>
      </c>
      <c r="F732" s="5">
        <f t="shared" si="44"/>
        <v>4.1266319444444441</v>
      </c>
      <c r="G732" t="s">
        <v>19</v>
      </c>
      <c r="H732">
        <v>1071</v>
      </c>
      <c r="I732">
        <f t="shared" si="45"/>
        <v>110.97</v>
      </c>
      <c r="J732" t="s">
        <v>14</v>
      </c>
      <c r="K732" t="s">
        <v>15</v>
      </c>
      <c r="L732">
        <v>1432357200</v>
      </c>
      <c r="M732">
        <v>1432875600</v>
      </c>
      <c r="N732" s="9">
        <f t="shared" si="46"/>
        <v>42147</v>
      </c>
      <c r="O732" s="9">
        <f t="shared" si="47"/>
        <v>42153.208333333328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hidden="1" x14ac:dyDescent="0.25">
      <c r="A733">
        <v>731</v>
      </c>
      <c r="B733" s="4" t="s">
        <v>1499</v>
      </c>
      <c r="C733" s="3" t="s">
        <v>1500</v>
      </c>
      <c r="D733">
        <v>8000</v>
      </c>
      <c r="E733">
        <v>7220</v>
      </c>
      <c r="F733" s="5">
        <f t="shared" si="44"/>
        <v>0.90249999999999997</v>
      </c>
      <c r="G733" t="s">
        <v>73</v>
      </c>
      <c r="H733">
        <v>219</v>
      </c>
      <c r="I733">
        <f t="shared" si="45"/>
        <v>32.97</v>
      </c>
      <c r="J733" t="s">
        <v>20</v>
      </c>
      <c r="K733" t="s">
        <v>21</v>
      </c>
      <c r="L733">
        <v>1500786000</v>
      </c>
      <c r="M733">
        <v>1500872400</v>
      </c>
      <c r="N733" s="9">
        <f t="shared" si="46"/>
        <v>42939</v>
      </c>
      <c r="O733" s="9">
        <f t="shared" si="47"/>
        <v>42940.208333333328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hidden="1" x14ac:dyDescent="0.25">
      <c r="A734">
        <v>732</v>
      </c>
      <c r="B734" s="4" t="s">
        <v>1501</v>
      </c>
      <c r="C734" s="3" t="s">
        <v>1502</v>
      </c>
      <c r="D734">
        <v>117000</v>
      </c>
      <c r="E734">
        <v>107622</v>
      </c>
      <c r="F734" s="5">
        <f t="shared" si="44"/>
        <v>0.91984615384615387</v>
      </c>
      <c r="G734" t="s">
        <v>13</v>
      </c>
      <c r="H734">
        <v>1121</v>
      </c>
      <c r="I734">
        <f t="shared" si="45"/>
        <v>96.01</v>
      </c>
      <c r="J734" t="s">
        <v>20</v>
      </c>
      <c r="K734" t="s">
        <v>21</v>
      </c>
      <c r="L734">
        <v>1490158800</v>
      </c>
      <c r="M734">
        <v>1492146000</v>
      </c>
      <c r="N734" s="9">
        <f t="shared" si="46"/>
        <v>42816</v>
      </c>
      <c r="O734" s="9">
        <f t="shared" si="47"/>
        <v>42839.208333333328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s="4" t="s">
        <v>1503</v>
      </c>
      <c r="C735" s="3" t="s">
        <v>1504</v>
      </c>
      <c r="D735">
        <v>15800</v>
      </c>
      <c r="E735">
        <v>83267</v>
      </c>
      <c r="F735" s="5">
        <f t="shared" si="44"/>
        <v>5.2700632911392402</v>
      </c>
      <c r="G735" t="s">
        <v>19</v>
      </c>
      <c r="H735">
        <v>980</v>
      </c>
      <c r="I735">
        <f t="shared" si="45"/>
        <v>84.97</v>
      </c>
      <c r="J735" t="s">
        <v>20</v>
      </c>
      <c r="K735" t="s">
        <v>21</v>
      </c>
      <c r="L735">
        <v>1406178000</v>
      </c>
      <c r="M735">
        <v>1407301200</v>
      </c>
      <c r="N735" s="9">
        <f t="shared" si="46"/>
        <v>41844</v>
      </c>
      <c r="O735" s="9">
        <f t="shared" si="47"/>
        <v>41857.208333333336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s="4" t="s">
        <v>1505</v>
      </c>
      <c r="C736" s="3" t="s">
        <v>1506</v>
      </c>
      <c r="D736">
        <v>4200</v>
      </c>
      <c r="E736">
        <v>13404</v>
      </c>
      <c r="F736" s="5">
        <f t="shared" si="44"/>
        <v>3.1914285714285713</v>
      </c>
      <c r="G736" t="s">
        <v>19</v>
      </c>
      <c r="H736">
        <v>536</v>
      </c>
      <c r="I736">
        <f t="shared" si="45"/>
        <v>25.01</v>
      </c>
      <c r="J736" t="s">
        <v>20</v>
      </c>
      <c r="K736" t="s">
        <v>21</v>
      </c>
      <c r="L736">
        <v>1485583200</v>
      </c>
      <c r="M736">
        <v>1486620000</v>
      </c>
      <c r="N736" s="9">
        <f t="shared" si="46"/>
        <v>42763</v>
      </c>
      <c r="O736" s="9">
        <f t="shared" si="47"/>
        <v>42775.25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x14ac:dyDescent="0.25">
      <c r="A737">
        <v>735</v>
      </c>
      <c r="B737" s="4" t="s">
        <v>1507</v>
      </c>
      <c r="C737" s="3" t="s">
        <v>1508</v>
      </c>
      <c r="D737">
        <v>37100</v>
      </c>
      <c r="E737">
        <v>131404</v>
      </c>
      <c r="F737" s="5">
        <f t="shared" si="44"/>
        <v>3.5418867924528303</v>
      </c>
      <c r="G737" t="s">
        <v>19</v>
      </c>
      <c r="H737">
        <v>1991</v>
      </c>
      <c r="I737">
        <f t="shared" si="45"/>
        <v>66</v>
      </c>
      <c r="J737" t="s">
        <v>20</v>
      </c>
      <c r="K737" t="s">
        <v>21</v>
      </c>
      <c r="L737">
        <v>1459314000</v>
      </c>
      <c r="M737">
        <v>1459918800</v>
      </c>
      <c r="N737" s="9">
        <f t="shared" si="46"/>
        <v>42459</v>
      </c>
      <c r="O737" s="9">
        <f t="shared" si="47"/>
        <v>42466.208333333328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hidden="1" x14ac:dyDescent="0.25">
      <c r="A738">
        <v>736</v>
      </c>
      <c r="B738" s="4" t="s">
        <v>1509</v>
      </c>
      <c r="C738" s="3" t="s">
        <v>1510</v>
      </c>
      <c r="D738">
        <v>7700</v>
      </c>
      <c r="E738">
        <v>2533</v>
      </c>
      <c r="F738" s="5">
        <f t="shared" si="44"/>
        <v>0.32896103896103895</v>
      </c>
      <c r="G738" t="s">
        <v>73</v>
      </c>
      <c r="H738">
        <v>29</v>
      </c>
      <c r="I738">
        <f t="shared" si="45"/>
        <v>87.34</v>
      </c>
      <c r="J738" t="s">
        <v>20</v>
      </c>
      <c r="K738" t="s">
        <v>21</v>
      </c>
      <c r="L738">
        <v>1424412000</v>
      </c>
      <c r="M738">
        <v>1424757600</v>
      </c>
      <c r="N738" s="9">
        <f t="shared" si="46"/>
        <v>42055</v>
      </c>
      <c r="O738" s="9">
        <f t="shared" si="47"/>
        <v>42059.25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s="4" t="s">
        <v>1511</v>
      </c>
      <c r="C739" s="3" t="s">
        <v>1512</v>
      </c>
      <c r="D739">
        <v>3700</v>
      </c>
      <c r="E739">
        <v>5028</v>
      </c>
      <c r="F739" s="5">
        <f t="shared" si="44"/>
        <v>1.358918918918919</v>
      </c>
      <c r="G739" t="s">
        <v>19</v>
      </c>
      <c r="H739">
        <v>180</v>
      </c>
      <c r="I739">
        <f t="shared" si="45"/>
        <v>27.93</v>
      </c>
      <c r="J739" t="s">
        <v>20</v>
      </c>
      <c r="K739" t="s">
        <v>21</v>
      </c>
      <c r="L739">
        <v>1478844000</v>
      </c>
      <c r="M739">
        <v>1479880800</v>
      </c>
      <c r="N739" s="9">
        <f t="shared" si="46"/>
        <v>42685</v>
      </c>
      <c r="O739" s="9">
        <f t="shared" si="47"/>
        <v>42697.25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hidden="1" x14ac:dyDescent="0.25">
      <c r="A740">
        <v>738</v>
      </c>
      <c r="B740" s="4" t="s">
        <v>1031</v>
      </c>
      <c r="C740" s="3" t="s">
        <v>1513</v>
      </c>
      <c r="D740">
        <v>74700</v>
      </c>
      <c r="E740">
        <v>1557</v>
      </c>
      <c r="F740" s="5">
        <f t="shared" si="44"/>
        <v>2.0843373493975904E-2</v>
      </c>
      <c r="G740" t="s">
        <v>13</v>
      </c>
      <c r="H740">
        <v>15</v>
      </c>
      <c r="I740">
        <f t="shared" si="45"/>
        <v>103.8</v>
      </c>
      <c r="J740" t="s">
        <v>20</v>
      </c>
      <c r="K740" t="s">
        <v>21</v>
      </c>
      <c r="L740">
        <v>1416117600</v>
      </c>
      <c r="M740">
        <v>1418018400</v>
      </c>
      <c r="N740" s="9">
        <f t="shared" si="46"/>
        <v>41959</v>
      </c>
      <c r="O740" s="9">
        <f t="shared" si="47"/>
        <v>41981.25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hidden="1" x14ac:dyDescent="0.25">
      <c r="A741">
        <v>739</v>
      </c>
      <c r="B741" s="4" t="s">
        <v>1514</v>
      </c>
      <c r="C741" s="3" t="s">
        <v>1515</v>
      </c>
      <c r="D741">
        <v>10000</v>
      </c>
      <c r="E741">
        <v>6100</v>
      </c>
      <c r="F741" s="5">
        <f t="shared" si="44"/>
        <v>0.61</v>
      </c>
      <c r="G741" t="s">
        <v>13</v>
      </c>
      <c r="H741">
        <v>191</v>
      </c>
      <c r="I741">
        <f t="shared" si="45"/>
        <v>31.94</v>
      </c>
      <c r="J741" t="s">
        <v>20</v>
      </c>
      <c r="K741" t="s">
        <v>21</v>
      </c>
      <c r="L741">
        <v>1340946000</v>
      </c>
      <c r="M741">
        <v>1341032400</v>
      </c>
      <c r="N741" s="9">
        <f t="shared" si="46"/>
        <v>41089</v>
      </c>
      <c r="O741" s="9">
        <f t="shared" si="47"/>
        <v>41090.208333333336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hidden="1" x14ac:dyDescent="0.25">
      <c r="A742">
        <v>740</v>
      </c>
      <c r="B742" s="4" t="s">
        <v>1516</v>
      </c>
      <c r="C742" s="3" t="s">
        <v>1517</v>
      </c>
      <c r="D742">
        <v>5300</v>
      </c>
      <c r="E742">
        <v>1592</v>
      </c>
      <c r="F742" s="5">
        <f t="shared" si="44"/>
        <v>0.30037735849056602</v>
      </c>
      <c r="G742" t="s">
        <v>13</v>
      </c>
      <c r="H742">
        <v>16</v>
      </c>
      <c r="I742">
        <f t="shared" si="45"/>
        <v>99.5</v>
      </c>
      <c r="J742" t="s">
        <v>20</v>
      </c>
      <c r="K742" t="s">
        <v>21</v>
      </c>
      <c r="L742">
        <v>1486101600</v>
      </c>
      <c r="M742">
        <v>1486360800</v>
      </c>
      <c r="N742" s="9">
        <f t="shared" si="46"/>
        <v>42769</v>
      </c>
      <c r="O742" s="9">
        <f t="shared" si="47"/>
        <v>42772.25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s="4" t="s">
        <v>627</v>
      </c>
      <c r="C743" s="3" t="s">
        <v>1518</v>
      </c>
      <c r="D743">
        <v>1200</v>
      </c>
      <c r="E743">
        <v>14150</v>
      </c>
      <c r="F743" s="5">
        <f t="shared" si="44"/>
        <v>11.791666666666666</v>
      </c>
      <c r="G743" t="s">
        <v>19</v>
      </c>
      <c r="H743">
        <v>130</v>
      </c>
      <c r="I743">
        <f t="shared" si="45"/>
        <v>108.85</v>
      </c>
      <c r="J743" t="s">
        <v>20</v>
      </c>
      <c r="K743" t="s">
        <v>21</v>
      </c>
      <c r="L743">
        <v>1274590800</v>
      </c>
      <c r="M743">
        <v>1274677200</v>
      </c>
      <c r="N743" s="9">
        <f t="shared" si="46"/>
        <v>40321</v>
      </c>
      <c r="O743" s="9">
        <f t="shared" si="47"/>
        <v>40322.208333333336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s="4" t="s">
        <v>1519</v>
      </c>
      <c r="C744" s="3" t="s">
        <v>1520</v>
      </c>
      <c r="D744">
        <v>1200</v>
      </c>
      <c r="E744">
        <v>13513</v>
      </c>
      <c r="F744" s="5">
        <f t="shared" si="44"/>
        <v>11.260833333333334</v>
      </c>
      <c r="G744" t="s">
        <v>19</v>
      </c>
      <c r="H744">
        <v>122</v>
      </c>
      <c r="I744">
        <f t="shared" si="45"/>
        <v>110.76</v>
      </c>
      <c r="J744" t="s">
        <v>20</v>
      </c>
      <c r="K744" t="s">
        <v>21</v>
      </c>
      <c r="L744">
        <v>1263880800</v>
      </c>
      <c r="M744">
        <v>1267509600</v>
      </c>
      <c r="N744" s="9">
        <f t="shared" si="46"/>
        <v>40197</v>
      </c>
      <c r="O744" s="9">
        <f t="shared" si="47"/>
        <v>40239.25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hidden="1" x14ac:dyDescent="0.25">
      <c r="A745">
        <v>743</v>
      </c>
      <c r="B745" s="4" t="s">
        <v>1521</v>
      </c>
      <c r="C745" s="3" t="s">
        <v>1522</v>
      </c>
      <c r="D745">
        <v>3900</v>
      </c>
      <c r="E745">
        <v>504</v>
      </c>
      <c r="F745" s="5">
        <f t="shared" si="44"/>
        <v>0.12923076923076923</v>
      </c>
      <c r="G745" t="s">
        <v>13</v>
      </c>
      <c r="H745">
        <v>17</v>
      </c>
      <c r="I745">
        <f t="shared" si="45"/>
        <v>29.65</v>
      </c>
      <c r="J745" t="s">
        <v>20</v>
      </c>
      <c r="K745" t="s">
        <v>21</v>
      </c>
      <c r="L745">
        <v>1445403600</v>
      </c>
      <c r="M745">
        <v>1445922000</v>
      </c>
      <c r="N745" s="9">
        <f t="shared" si="46"/>
        <v>42298</v>
      </c>
      <c r="O745" s="9">
        <f t="shared" si="47"/>
        <v>42304.208333333328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s="4" t="s">
        <v>1523</v>
      </c>
      <c r="C746" s="3" t="s">
        <v>1524</v>
      </c>
      <c r="D746">
        <v>2000</v>
      </c>
      <c r="E746">
        <v>14240</v>
      </c>
      <c r="F746" s="5">
        <f t="shared" si="44"/>
        <v>7.12</v>
      </c>
      <c r="G746" t="s">
        <v>19</v>
      </c>
      <c r="H746">
        <v>140</v>
      </c>
      <c r="I746">
        <f t="shared" si="45"/>
        <v>101.71</v>
      </c>
      <c r="J746" t="s">
        <v>20</v>
      </c>
      <c r="K746" t="s">
        <v>21</v>
      </c>
      <c r="L746">
        <v>1533877200</v>
      </c>
      <c r="M746">
        <v>1534050000</v>
      </c>
      <c r="N746" s="9">
        <f t="shared" si="46"/>
        <v>43322</v>
      </c>
      <c r="O746" s="9">
        <f t="shared" si="47"/>
        <v>43324.208333333328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hidden="1" x14ac:dyDescent="0.25">
      <c r="A747">
        <v>745</v>
      </c>
      <c r="B747" s="4" t="s">
        <v>1525</v>
      </c>
      <c r="C747" s="3" t="s">
        <v>1526</v>
      </c>
      <c r="D747">
        <v>6900</v>
      </c>
      <c r="E747">
        <v>2091</v>
      </c>
      <c r="F747" s="5">
        <f t="shared" si="44"/>
        <v>0.30304347826086958</v>
      </c>
      <c r="G747" t="s">
        <v>13</v>
      </c>
      <c r="H747">
        <v>34</v>
      </c>
      <c r="I747">
        <f t="shared" si="45"/>
        <v>61.5</v>
      </c>
      <c r="J747" t="s">
        <v>20</v>
      </c>
      <c r="K747" t="s">
        <v>21</v>
      </c>
      <c r="L747">
        <v>1275195600</v>
      </c>
      <c r="M747">
        <v>1277528400</v>
      </c>
      <c r="N747" s="9">
        <f t="shared" si="46"/>
        <v>40328</v>
      </c>
      <c r="O747" s="9">
        <f t="shared" si="47"/>
        <v>40355.208333333336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s="4" t="s">
        <v>1527</v>
      </c>
      <c r="C748" s="3" t="s">
        <v>1528</v>
      </c>
      <c r="D748">
        <v>55800</v>
      </c>
      <c r="E748">
        <v>118580</v>
      </c>
      <c r="F748" s="5">
        <f t="shared" si="44"/>
        <v>2.1250896057347672</v>
      </c>
      <c r="G748" t="s">
        <v>19</v>
      </c>
      <c r="H748">
        <v>3388</v>
      </c>
      <c r="I748">
        <f t="shared" si="45"/>
        <v>35</v>
      </c>
      <c r="J748" t="s">
        <v>20</v>
      </c>
      <c r="K748" t="s">
        <v>21</v>
      </c>
      <c r="L748">
        <v>1318136400</v>
      </c>
      <c r="M748">
        <v>1318568400</v>
      </c>
      <c r="N748" s="9">
        <f t="shared" si="46"/>
        <v>40825</v>
      </c>
      <c r="O748" s="9">
        <f t="shared" si="47"/>
        <v>40830.208333333336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s="4" t="s">
        <v>1529</v>
      </c>
      <c r="C749" s="3" t="s">
        <v>1530</v>
      </c>
      <c r="D749">
        <v>4900</v>
      </c>
      <c r="E749">
        <v>11214</v>
      </c>
      <c r="F749" s="5">
        <f t="shared" si="44"/>
        <v>2.2885714285714287</v>
      </c>
      <c r="G749" t="s">
        <v>19</v>
      </c>
      <c r="H749">
        <v>280</v>
      </c>
      <c r="I749">
        <f t="shared" si="45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9">
        <f t="shared" si="46"/>
        <v>40423</v>
      </c>
      <c r="O749" s="9">
        <f t="shared" si="47"/>
        <v>40434.208333333336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hidden="1" x14ac:dyDescent="0.25">
      <c r="A750">
        <v>748</v>
      </c>
      <c r="B750" s="4" t="s">
        <v>1531</v>
      </c>
      <c r="C750" s="3" t="s">
        <v>1532</v>
      </c>
      <c r="D750">
        <v>194900</v>
      </c>
      <c r="E750">
        <v>68137</v>
      </c>
      <c r="F750" s="5">
        <f t="shared" si="44"/>
        <v>0.34959979476654696</v>
      </c>
      <c r="G750" t="s">
        <v>73</v>
      </c>
      <c r="H750">
        <v>614</v>
      </c>
      <c r="I750">
        <f t="shared" si="45"/>
        <v>110.97</v>
      </c>
      <c r="J750" t="s">
        <v>20</v>
      </c>
      <c r="K750" t="s">
        <v>21</v>
      </c>
      <c r="L750">
        <v>1267423200</v>
      </c>
      <c r="M750">
        <v>1269579600</v>
      </c>
      <c r="N750" s="9">
        <f t="shared" si="46"/>
        <v>40238</v>
      </c>
      <c r="O750" s="9">
        <f t="shared" si="47"/>
        <v>40263.208333333336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s="4" t="s">
        <v>1533</v>
      </c>
      <c r="C751" s="3" t="s">
        <v>1534</v>
      </c>
      <c r="D751">
        <v>8600</v>
      </c>
      <c r="E751">
        <v>13527</v>
      </c>
      <c r="F751" s="5">
        <f t="shared" si="44"/>
        <v>1.5729069767441861</v>
      </c>
      <c r="G751" t="s">
        <v>19</v>
      </c>
      <c r="H751">
        <v>366</v>
      </c>
      <c r="I751">
        <f t="shared" si="45"/>
        <v>36.96</v>
      </c>
      <c r="J751" t="s">
        <v>106</v>
      </c>
      <c r="K751" t="s">
        <v>107</v>
      </c>
      <c r="L751">
        <v>1412744400</v>
      </c>
      <c r="M751">
        <v>1413781200</v>
      </c>
      <c r="N751" s="9">
        <f t="shared" si="46"/>
        <v>41920</v>
      </c>
      <c r="O751" s="9">
        <f t="shared" si="47"/>
        <v>41932.208333333336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hidden="1" x14ac:dyDescent="0.25">
      <c r="A752">
        <v>750</v>
      </c>
      <c r="B752" s="4" t="s">
        <v>1535</v>
      </c>
      <c r="C752" s="3" t="s">
        <v>1536</v>
      </c>
      <c r="D752">
        <v>100</v>
      </c>
      <c r="E752">
        <v>1</v>
      </c>
      <c r="F752" s="5">
        <f t="shared" si="44"/>
        <v>0.01</v>
      </c>
      <c r="G752" t="s">
        <v>13</v>
      </c>
      <c r="H752">
        <v>1</v>
      </c>
      <c r="I752">
        <f t="shared" si="45"/>
        <v>1</v>
      </c>
      <c r="J752" t="s">
        <v>39</v>
      </c>
      <c r="K752" t="s">
        <v>40</v>
      </c>
      <c r="L752">
        <v>1277960400</v>
      </c>
      <c r="M752">
        <v>1280120400</v>
      </c>
      <c r="N752" s="9">
        <f t="shared" si="46"/>
        <v>40360</v>
      </c>
      <c r="O752" s="9">
        <f t="shared" si="47"/>
        <v>40385.208333333336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s="4" t="s">
        <v>1537</v>
      </c>
      <c r="C753" s="3" t="s">
        <v>1538</v>
      </c>
      <c r="D753">
        <v>3600</v>
      </c>
      <c r="E753">
        <v>8363</v>
      </c>
      <c r="F753" s="5">
        <f t="shared" si="44"/>
        <v>2.3230555555555554</v>
      </c>
      <c r="G753" t="s">
        <v>19</v>
      </c>
      <c r="H753">
        <v>270</v>
      </c>
      <c r="I753">
        <f t="shared" si="45"/>
        <v>30.97</v>
      </c>
      <c r="J753" t="s">
        <v>20</v>
      </c>
      <c r="K753" t="s">
        <v>21</v>
      </c>
      <c r="L753">
        <v>1458190800</v>
      </c>
      <c r="M753">
        <v>1459486800</v>
      </c>
      <c r="N753" s="9">
        <f t="shared" si="46"/>
        <v>42446</v>
      </c>
      <c r="O753" s="9">
        <f t="shared" si="47"/>
        <v>42461.208333333328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hidden="1" x14ac:dyDescent="0.25">
      <c r="A754">
        <v>752</v>
      </c>
      <c r="B754" s="4" t="s">
        <v>1539</v>
      </c>
      <c r="C754" s="3" t="s">
        <v>1540</v>
      </c>
      <c r="D754">
        <v>5800</v>
      </c>
      <c r="E754">
        <v>5362</v>
      </c>
      <c r="F754" s="5">
        <f t="shared" si="44"/>
        <v>0.92448275862068963</v>
      </c>
      <c r="G754" t="s">
        <v>73</v>
      </c>
      <c r="H754">
        <v>114</v>
      </c>
      <c r="I754">
        <f t="shared" si="45"/>
        <v>47.04</v>
      </c>
      <c r="J754" t="s">
        <v>20</v>
      </c>
      <c r="K754" t="s">
        <v>21</v>
      </c>
      <c r="L754">
        <v>1280984400</v>
      </c>
      <c r="M754">
        <v>1282539600</v>
      </c>
      <c r="N754" s="9">
        <f t="shared" si="46"/>
        <v>40395</v>
      </c>
      <c r="O754" s="9">
        <f t="shared" si="47"/>
        <v>40413.208333333336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s="4" t="s">
        <v>1541</v>
      </c>
      <c r="C755" s="3" t="s">
        <v>1542</v>
      </c>
      <c r="D755">
        <v>4700</v>
      </c>
      <c r="E755">
        <v>12065</v>
      </c>
      <c r="F755" s="5">
        <f t="shared" si="44"/>
        <v>2.5670212765957445</v>
      </c>
      <c r="G755" t="s">
        <v>19</v>
      </c>
      <c r="H755">
        <v>137</v>
      </c>
      <c r="I755">
        <f t="shared" si="45"/>
        <v>88.07</v>
      </c>
      <c r="J755" t="s">
        <v>20</v>
      </c>
      <c r="K755" t="s">
        <v>21</v>
      </c>
      <c r="L755">
        <v>1274590800</v>
      </c>
      <c r="M755">
        <v>1275886800</v>
      </c>
      <c r="N755" s="9">
        <f t="shared" si="46"/>
        <v>40321</v>
      </c>
      <c r="O755" s="9">
        <f t="shared" si="47"/>
        <v>40336.208333333336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s="4" t="s">
        <v>1543</v>
      </c>
      <c r="C756" s="3" t="s">
        <v>1544</v>
      </c>
      <c r="D756">
        <v>70400</v>
      </c>
      <c r="E756">
        <v>118603</v>
      </c>
      <c r="F756" s="5">
        <f t="shared" si="44"/>
        <v>1.6847017045454546</v>
      </c>
      <c r="G756" t="s">
        <v>19</v>
      </c>
      <c r="H756">
        <v>3205</v>
      </c>
      <c r="I756">
        <f t="shared" si="45"/>
        <v>37.01</v>
      </c>
      <c r="J756" t="s">
        <v>20</v>
      </c>
      <c r="K756" t="s">
        <v>21</v>
      </c>
      <c r="L756">
        <v>1351400400</v>
      </c>
      <c r="M756">
        <v>1355983200</v>
      </c>
      <c r="N756" s="9">
        <f t="shared" si="46"/>
        <v>41210</v>
      </c>
      <c r="O756" s="9">
        <f t="shared" si="47"/>
        <v>41263.25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s="4" t="s">
        <v>1545</v>
      </c>
      <c r="C757" s="3" t="s">
        <v>1546</v>
      </c>
      <c r="D757">
        <v>4500</v>
      </c>
      <c r="E757">
        <v>7496</v>
      </c>
      <c r="F757" s="5">
        <f t="shared" si="44"/>
        <v>1.6657777777777778</v>
      </c>
      <c r="G757" t="s">
        <v>19</v>
      </c>
      <c r="H757">
        <v>288</v>
      </c>
      <c r="I757">
        <f t="shared" si="45"/>
        <v>26.03</v>
      </c>
      <c r="J757" t="s">
        <v>35</v>
      </c>
      <c r="K757" t="s">
        <v>36</v>
      </c>
      <c r="L757">
        <v>1514354400</v>
      </c>
      <c r="M757">
        <v>1515391200</v>
      </c>
      <c r="N757" s="9">
        <f t="shared" si="46"/>
        <v>43096</v>
      </c>
      <c r="O757" s="9">
        <f t="shared" si="47"/>
        <v>43108.25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s="4" t="s">
        <v>1547</v>
      </c>
      <c r="C758" s="3" t="s">
        <v>1548</v>
      </c>
      <c r="D758">
        <v>1300</v>
      </c>
      <c r="E758">
        <v>10037</v>
      </c>
      <c r="F758" s="5">
        <f t="shared" si="44"/>
        <v>7.7207692307692311</v>
      </c>
      <c r="G758" t="s">
        <v>19</v>
      </c>
      <c r="H758">
        <v>148</v>
      </c>
      <c r="I758">
        <f t="shared" si="45"/>
        <v>67.819999999999993</v>
      </c>
      <c r="J758" t="s">
        <v>20</v>
      </c>
      <c r="K758" t="s">
        <v>21</v>
      </c>
      <c r="L758">
        <v>1421733600</v>
      </c>
      <c r="M758">
        <v>1422252000</v>
      </c>
      <c r="N758" s="9">
        <f t="shared" si="46"/>
        <v>42024</v>
      </c>
      <c r="O758" s="9">
        <f t="shared" si="47"/>
        <v>42030.25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s="4" t="s">
        <v>1549</v>
      </c>
      <c r="C759" s="3" t="s">
        <v>1550</v>
      </c>
      <c r="D759">
        <v>1400</v>
      </c>
      <c r="E759">
        <v>5696</v>
      </c>
      <c r="F759" s="5">
        <f t="shared" si="44"/>
        <v>4.0685714285714285</v>
      </c>
      <c r="G759" t="s">
        <v>19</v>
      </c>
      <c r="H759">
        <v>114</v>
      </c>
      <c r="I759">
        <f t="shared" si="45"/>
        <v>49.96</v>
      </c>
      <c r="J759" t="s">
        <v>20</v>
      </c>
      <c r="K759" t="s">
        <v>21</v>
      </c>
      <c r="L759">
        <v>1305176400</v>
      </c>
      <c r="M759">
        <v>1305522000</v>
      </c>
      <c r="N759" s="9">
        <f t="shared" si="46"/>
        <v>40675</v>
      </c>
      <c r="O759" s="9">
        <f t="shared" si="47"/>
        <v>40679.208333333336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s="4" t="s">
        <v>1551</v>
      </c>
      <c r="C760" s="3" t="s">
        <v>1552</v>
      </c>
      <c r="D760">
        <v>29600</v>
      </c>
      <c r="E760">
        <v>167005</v>
      </c>
      <c r="F760" s="5">
        <f t="shared" si="44"/>
        <v>5.6420608108108112</v>
      </c>
      <c r="G760" t="s">
        <v>19</v>
      </c>
      <c r="H760">
        <v>1518</v>
      </c>
      <c r="I760">
        <f t="shared" si="45"/>
        <v>110.02</v>
      </c>
      <c r="J760" t="s">
        <v>14</v>
      </c>
      <c r="K760" t="s">
        <v>15</v>
      </c>
      <c r="L760">
        <v>1414126800</v>
      </c>
      <c r="M760">
        <v>1414904400</v>
      </c>
      <c r="N760" s="9">
        <f t="shared" si="46"/>
        <v>41936</v>
      </c>
      <c r="O760" s="9">
        <f t="shared" si="47"/>
        <v>41945.208333333336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hidden="1" x14ac:dyDescent="0.25">
      <c r="A761">
        <v>759</v>
      </c>
      <c r="B761" s="4" t="s">
        <v>1553</v>
      </c>
      <c r="C761" s="3" t="s">
        <v>1554</v>
      </c>
      <c r="D761">
        <v>167500</v>
      </c>
      <c r="E761">
        <v>114615</v>
      </c>
      <c r="F761" s="5">
        <f t="shared" si="44"/>
        <v>0.6842686567164179</v>
      </c>
      <c r="G761" t="s">
        <v>13</v>
      </c>
      <c r="H761">
        <v>1274</v>
      </c>
      <c r="I761">
        <f t="shared" si="45"/>
        <v>89.96</v>
      </c>
      <c r="J761" t="s">
        <v>20</v>
      </c>
      <c r="K761" t="s">
        <v>21</v>
      </c>
      <c r="L761">
        <v>1517810400</v>
      </c>
      <c r="M761">
        <v>1520402400</v>
      </c>
      <c r="N761" s="9">
        <f t="shared" si="46"/>
        <v>43136</v>
      </c>
      <c r="O761" s="9">
        <f t="shared" si="47"/>
        <v>43166.25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hidden="1" x14ac:dyDescent="0.25">
      <c r="A762">
        <v>760</v>
      </c>
      <c r="B762" s="4" t="s">
        <v>1555</v>
      </c>
      <c r="C762" s="3" t="s">
        <v>1556</v>
      </c>
      <c r="D762">
        <v>48300</v>
      </c>
      <c r="E762">
        <v>16592</v>
      </c>
      <c r="F762" s="5">
        <f t="shared" si="44"/>
        <v>0.34351966873706002</v>
      </c>
      <c r="G762" t="s">
        <v>13</v>
      </c>
      <c r="H762">
        <v>210</v>
      </c>
      <c r="I762">
        <f t="shared" si="45"/>
        <v>79.010000000000005</v>
      </c>
      <c r="J762" t="s">
        <v>106</v>
      </c>
      <c r="K762" t="s">
        <v>107</v>
      </c>
      <c r="L762">
        <v>1564635600</v>
      </c>
      <c r="M762">
        <v>1567141200</v>
      </c>
      <c r="N762" s="9">
        <f t="shared" si="46"/>
        <v>43678</v>
      </c>
      <c r="O762" s="9">
        <f t="shared" si="47"/>
        <v>43707.208333333328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s="4" t="s">
        <v>1557</v>
      </c>
      <c r="C763" s="3" t="s">
        <v>1558</v>
      </c>
      <c r="D763">
        <v>2200</v>
      </c>
      <c r="E763">
        <v>14420</v>
      </c>
      <c r="F763" s="5">
        <f t="shared" si="44"/>
        <v>6.5545454545454547</v>
      </c>
      <c r="G763" t="s">
        <v>19</v>
      </c>
      <c r="H763">
        <v>166</v>
      </c>
      <c r="I763">
        <f t="shared" si="45"/>
        <v>86.87</v>
      </c>
      <c r="J763" t="s">
        <v>20</v>
      </c>
      <c r="K763" t="s">
        <v>21</v>
      </c>
      <c r="L763">
        <v>1500699600</v>
      </c>
      <c r="M763">
        <v>1501131600</v>
      </c>
      <c r="N763" s="9">
        <f t="shared" si="46"/>
        <v>42938</v>
      </c>
      <c r="O763" s="9">
        <f t="shared" si="47"/>
        <v>42943.208333333328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s="4" t="s">
        <v>667</v>
      </c>
      <c r="C764" s="3" t="s">
        <v>1559</v>
      </c>
      <c r="D764">
        <v>3500</v>
      </c>
      <c r="E764">
        <v>6204</v>
      </c>
      <c r="F764" s="5">
        <f t="shared" si="44"/>
        <v>1.7725714285714285</v>
      </c>
      <c r="G764" t="s">
        <v>19</v>
      </c>
      <c r="H764">
        <v>100</v>
      </c>
      <c r="I764">
        <f t="shared" si="45"/>
        <v>62.04</v>
      </c>
      <c r="J764" t="s">
        <v>25</v>
      </c>
      <c r="K764" t="s">
        <v>26</v>
      </c>
      <c r="L764">
        <v>1354082400</v>
      </c>
      <c r="M764">
        <v>1355032800</v>
      </c>
      <c r="N764" s="9">
        <f t="shared" si="46"/>
        <v>41241</v>
      </c>
      <c r="O764" s="9">
        <f t="shared" si="47"/>
        <v>41252.25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s="4" t="s">
        <v>1560</v>
      </c>
      <c r="C765" s="3" t="s">
        <v>1561</v>
      </c>
      <c r="D765">
        <v>5600</v>
      </c>
      <c r="E765">
        <v>6338</v>
      </c>
      <c r="F765" s="5">
        <f t="shared" si="44"/>
        <v>1.1317857142857144</v>
      </c>
      <c r="G765" t="s">
        <v>19</v>
      </c>
      <c r="H765">
        <v>235</v>
      </c>
      <c r="I765">
        <f t="shared" si="45"/>
        <v>26.97</v>
      </c>
      <c r="J765" t="s">
        <v>20</v>
      </c>
      <c r="K765" t="s">
        <v>21</v>
      </c>
      <c r="L765">
        <v>1336453200</v>
      </c>
      <c r="M765">
        <v>1339477200</v>
      </c>
      <c r="N765" s="9">
        <f t="shared" si="46"/>
        <v>41037</v>
      </c>
      <c r="O765" s="9">
        <f t="shared" si="47"/>
        <v>41072.208333333336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s="4" t="s">
        <v>1562</v>
      </c>
      <c r="C766" s="3" t="s">
        <v>1563</v>
      </c>
      <c r="D766">
        <v>1100</v>
      </c>
      <c r="E766">
        <v>8010</v>
      </c>
      <c r="F766" s="5">
        <f t="shared" si="44"/>
        <v>7.2818181818181822</v>
      </c>
      <c r="G766" t="s">
        <v>19</v>
      </c>
      <c r="H766">
        <v>148</v>
      </c>
      <c r="I766">
        <f t="shared" si="45"/>
        <v>54.12</v>
      </c>
      <c r="J766" t="s">
        <v>20</v>
      </c>
      <c r="K766" t="s">
        <v>21</v>
      </c>
      <c r="L766">
        <v>1305262800</v>
      </c>
      <c r="M766">
        <v>1305954000</v>
      </c>
      <c r="N766" s="9">
        <f t="shared" si="46"/>
        <v>40676</v>
      </c>
      <c r="O766" s="9">
        <f t="shared" si="47"/>
        <v>40684.208333333336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s="4" t="s">
        <v>1564</v>
      </c>
      <c r="C767" s="3" t="s">
        <v>1565</v>
      </c>
      <c r="D767">
        <v>3900</v>
      </c>
      <c r="E767">
        <v>8125</v>
      </c>
      <c r="F767" s="5">
        <f t="shared" si="44"/>
        <v>2.0833333333333335</v>
      </c>
      <c r="G767" t="s">
        <v>19</v>
      </c>
      <c r="H767">
        <v>198</v>
      </c>
      <c r="I767">
        <f t="shared" si="45"/>
        <v>41.04</v>
      </c>
      <c r="J767" t="s">
        <v>20</v>
      </c>
      <c r="K767" t="s">
        <v>21</v>
      </c>
      <c r="L767">
        <v>1492232400</v>
      </c>
      <c r="M767">
        <v>1494392400</v>
      </c>
      <c r="N767" s="9">
        <f t="shared" si="46"/>
        <v>42840</v>
      </c>
      <c r="O767" s="9">
        <f t="shared" si="47"/>
        <v>42865.208333333328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hidden="1" x14ac:dyDescent="0.25">
      <c r="A768">
        <v>766</v>
      </c>
      <c r="B768" s="4" t="s">
        <v>1566</v>
      </c>
      <c r="C768" s="3" t="s">
        <v>1567</v>
      </c>
      <c r="D768">
        <v>43800</v>
      </c>
      <c r="E768">
        <v>13653</v>
      </c>
      <c r="F768" s="5">
        <f t="shared" si="44"/>
        <v>0.31171232876712329</v>
      </c>
      <c r="G768" t="s">
        <v>13</v>
      </c>
      <c r="H768">
        <v>248</v>
      </c>
      <c r="I768">
        <f t="shared" si="45"/>
        <v>55.05</v>
      </c>
      <c r="J768" t="s">
        <v>25</v>
      </c>
      <c r="K768" t="s">
        <v>26</v>
      </c>
      <c r="L768">
        <v>1537333200</v>
      </c>
      <c r="M768">
        <v>1537419600</v>
      </c>
      <c r="N768" s="9">
        <f t="shared" si="46"/>
        <v>43362</v>
      </c>
      <c r="O768" s="9">
        <f t="shared" si="47"/>
        <v>43363.208333333328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hidden="1" x14ac:dyDescent="0.25">
      <c r="A769">
        <v>767</v>
      </c>
      <c r="B769" s="4" t="s">
        <v>1568</v>
      </c>
      <c r="C769" s="3" t="s">
        <v>1569</v>
      </c>
      <c r="D769">
        <v>97200</v>
      </c>
      <c r="E769">
        <v>55372</v>
      </c>
      <c r="F769" s="5">
        <f t="shared" si="44"/>
        <v>0.56967078189300413</v>
      </c>
      <c r="G769" t="s">
        <v>13</v>
      </c>
      <c r="H769">
        <v>513</v>
      </c>
      <c r="I769">
        <f t="shared" si="45"/>
        <v>107.94</v>
      </c>
      <c r="J769" t="s">
        <v>20</v>
      </c>
      <c r="K769" t="s">
        <v>21</v>
      </c>
      <c r="L769">
        <v>1444107600</v>
      </c>
      <c r="M769">
        <v>1447999200</v>
      </c>
      <c r="N769" s="9">
        <f t="shared" si="46"/>
        <v>42283</v>
      </c>
      <c r="O769" s="9">
        <f t="shared" si="47"/>
        <v>42328.25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s="4" t="s">
        <v>1570</v>
      </c>
      <c r="C770" s="3" t="s">
        <v>1571</v>
      </c>
      <c r="D770">
        <v>4800</v>
      </c>
      <c r="E770">
        <v>11088</v>
      </c>
      <c r="F770" s="5">
        <f t="shared" si="44"/>
        <v>2.31</v>
      </c>
      <c r="G770" t="s">
        <v>19</v>
      </c>
      <c r="H770">
        <v>150</v>
      </c>
      <c r="I770">
        <f t="shared" si="45"/>
        <v>73.92</v>
      </c>
      <c r="J770" t="s">
        <v>20</v>
      </c>
      <c r="K770" t="s">
        <v>21</v>
      </c>
      <c r="L770">
        <v>1386741600</v>
      </c>
      <c r="M770">
        <v>1388037600</v>
      </c>
      <c r="N770" s="9">
        <f t="shared" si="46"/>
        <v>41619</v>
      </c>
      <c r="O770" s="9">
        <f t="shared" si="47"/>
        <v>41634.25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hidden="1" x14ac:dyDescent="0.25">
      <c r="A771">
        <v>769</v>
      </c>
      <c r="B771" s="4" t="s">
        <v>1572</v>
      </c>
      <c r="C771" s="3" t="s">
        <v>1573</v>
      </c>
      <c r="D771">
        <v>125600</v>
      </c>
      <c r="E771">
        <v>109106</v>
      </c>
      <c r="F771" s="5">
        <f t="shared" ref="F771:F834" si="48">IFERROR(E771/D771,0)</f>
        <v>0.86867834394904464</v>
      </c>
      <c r="G771" t="s">
        <v>13</v>
      </c>
      <c r="H771">
        <v>3410</v>
      </c>
      <c r="I771">
        <f t="shared" ref="I771:I834" si="49">ROUND(IFERROR(E771/H771,0),2)</f>
        <v>32</v>
      </c>
      <c r="J771" t="s">
        <v>20</v>
      </c>
      <c r="K771" t="s">
        <v>21</v>
      </c>
      <c r="L771">
        <v>1376542800</v>
      </c>
      <c r="M771">
        <v>1378789200</v>
      </c>
      <c r="N771" s="9">
        <f t="shared" ref="N771:N834" si="50">DATE(YEAR((((L771/60)/60)/24)+DATE(1970,1,1)),MONTH((((L771/60)/60)/24)+DATE(1970,1,1)),DAY((((L771/60)/60)/24)+DATE(1970,1,1)))</f>
        <v>41501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s="4" t="s">
        <v>1574</v>
      </c>
      <c r="C772" s="3" t="s">
        <v>1575</v>
      </c>
      <c r="D772">
        <v>4300</v>
      </c>
      <c r="E772">
        <v>11642</v>
      </c>
      <c r="F772" s="5">
        <f t="shared" si="48"/>
        <v>2.7074418604651163</v>
      </c>
      <c r="G772" t="s">
        <v>19</v>
      </c>
      <c r="H772">
        <v>216</v>
      </c>
      <c r="I772">
        <f t="shared" si="49"/>
        <v>53.9</v>
      </c>
      <c r="J772" t="s">
        <v>106</v>
      </c>
      <c r="K772" t="s">
        <v>107</v>
      </c>
      <c r="L772">
        <v>1397451600</v>
      </c>
      <c r="M772">
        <v>1398056400</v>
      </c>
      <c r="N772" s="9">
        <f t="shared" si="50"/>
        <v>41743</v>
      </c>
      <c r="O772" s="9">
        <f t="shared" si="51"/>
        <v>41750.208333333336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hidden="1" x14ac:dyDescent="0.25">
      <c r="A773">
        <v>771</v>
      </c>
      <c r="B773" s="4" t="s">
        <v>1576</v>
      </c>
      <c r="C773" s="3" t="s">
        <v>1577</v>
      </c>
      <c r="D773">
        <v>5600</v>
      </c>
      <c r="E773">
        <v>2769</v>
      </c>
      <c r="F773" s="5">
        <f t="shared" si="48"/>
        <v>0.49446428571428569</v>
      </c>
      <c r="G773" t="s">
        <v>73</v>
      </c>
      <c r="H773">
        <v>26</v>
      </c>
      <c r="I773">
        <f t="shared" si="49"/>
        <v>106.5</v>
      </c>
      <c r="J773" t="s">
        <v>20</v>
      </c>
      <c r="K773" t="s">
        <v>21</v>
      </c>
      <c r="L773">
        <v>1548482400</v>
      </c>
      <c r="M773">
        <v>1550815200</v>
      </c>
      <c r="N773" s="9">
        <f t="shared" si="50"/>
        <v>43491</v>
      </c>
      <c r="O773" s="9">
        <f t="shared" si="51"/>
        <v>43518.25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s="4" t="s">
        <v>1578</v>
      </c>
      <c r="C774" s="3" t="s">
        <v>1579</v>
      </c>
      <c r="D774">
        <v>149600</v>
      </c>
      <c r="E774">
        <v>169586</v>
      </c>
      <c r="F774" s="5">
        <f t="shared" si="48"/>
        <v>1.1335962566844919</v>
      </c>
      <c r="G774" t="s">
        <v>19</v>
      </c>
      <c r="H774">
        <v>5139</v>
      </c>
      <c r="I774">
        <f t="shared" si="49"/>
        <v>33</v>
      </c>
      <c r="J774" t="s">
        <v>20</v>
      </c>
      <c r="K774" t="s">
        <v>21</v>
      </c>
      <c r="L774">
        <v>1549692000</v>
      </c>
      <c r="M774">
        <v>1550037600</v>
      </c>
      <c r="N774" s="9">
        <f t="shared" si="50"/>
        <v>43505</v>
      </c>
      <c r="O774" s="9">
        <f t="shared" si="51"/>
        <v>43509.25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s="4" t="s">
        <v>1580</v>
      </c>
      <c r="C775" s="3" t="s">
        <v>1581</v>
      </c>
      <c r="D775">
        <v>53100</v>
      </c>
      <c r="E775">
        <v>101185</v>
      </c>
      <c r="F775" s="5">
        <f t="shared" si="48"/>
        <v>1.9055555555555554</v>
      </c>
      <c r="G775" t="s">
        <v>19</v>
      </c>
      <c r="H775">
        <v>2353</v>
      </c>
      <c r="I775">
        <f t="shared" si="49"/>
        <v>43</v>
      </c>
      <c r="J775" t="s">
        <v>20</v>
      </c>
      <c r="K775" t="s">
        <v>21</v>
      </c>
      <c r="L775">
        <v>1492059600</v>
      </c>
      <c r="M775">
        <v>1492923600</v>
      </c>
      <c r="N775" s="9">
        <f t="shared" si="50"/>
        <v>42838</v>
      </c>
      <c r="O775" s="9">
        <f t="shared" si="51"/>
        <v>42848.208333333328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s="4" t="s">
        <v>1582</v>
      </c>
      <c r="C776" s="3" t="s">
        <v>1583</v>
      </c>
      <c r="D776">
        <v>5000</v>
      </c>
      <c r="E776">
        <v>6775</v>
      </c>
      <c r="F776" s="5">
        <f t="shared" si="48"/>
        <v>1.355</v>
      </c>
      <c r="G776" t="s">
        <v>19</v>
      </c>
      <c r="H776">
        <v>78</v>
      </c>
      <c r="I776">
        <f t="shared" si="49"/>
        <v>86.86</v>
      </c>
      <c r="J776" t="s">
        <v>106</v>
      </c>
      <c r="K776" t="s">
        <v>107</v>
      </c>
      <c r="L776">
        <v>1463979600</v>
      </c>
      <c r="M776">
        <v>1467522000</v>
      </c>
      <c r="N776" s="9">
        <f t="shared" si="50"/>
        <v>42513</v>
      </c>
      <c r="O776" s="9">
        <f t="shared" si="51"/>
        <v>42554.208333333328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hidden="1" x14ac:dyDescent="0.25">
      <c r="A777">
        <v>775</v>
      </c>
      <c r="B777" s="4" t="s">
        <v>1584</v>
      </c>
      <c r="C777" s="3" t="s">
        <v>1585</v>
      </c>
      <c r="D777">
        <v>9400</v>
      </c>
      <c r="E777">
        <v>968</v>
      </c>
      <c r="F777" s="5">
        <f t="shared" si="48"/>
        <v>0.10297872340425532</v>
      </c>
      <c r="G777" t="s">
        <v>13</v>
      </c>
      <c r="H777">
        <v>10</v>
      </c>
      <c r="I777">
        <f t="shared" si="49"/>
        <v>96.8</v>
      </c>
      <c r="J777" t="s">
        <v>20</v>
      </c>
      <c r="K777" t="s">
        <v>21</v>
      </c>
      <c r="L777">
        <v>1415253600</v>
      </c>
      <c r="M777">
        <v>1416117600</v>
      </c>
      <c r="N777" s="9">
        <f t="shared" si="50"/>
        <v>41949</v>
      </c>
      <c r="O777" s="9">
        <f t="shared" si="51"/>
        <v>41959.25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hidden="1" x14ac:dyDescent="0.25">
      <c r="A778">
        <v>776</v>
      </c>
      <c r="B778" s="4" t="s">
        <v>1586</v>
      </c>
      <c r="C778" s="3" t="s">
        <v>1587</v>
      </c>
      <c r="D778">
        <v>110800</v>
      </c>
      <c r="E778">
        <v>72623</v>
      </c>
      <c r="F778" s="5">
        <f t="shared" si="48"/>
        <v>0.65544223826714798</v>
      </c>
      <c r="G778" t="s">
        <v>13</v>
      </c>
      <c r="H778">
        <v>2201</v>
      </c>
      <c r="I778">
        <f t="shared" si="49"/>
        <v>33</v>
      </c>
      <c r="J778" t="s">
        <v>20</v>
      </c>
      <c r="K778" t="s">
        <v>21</v>
      </c>
      <c r="L778">
        <v>1562216400</v>
      </c>
      <c r="M778">
        <v>1563771600</v>
      </c>
      <c r="N778" s="9">
        <f t="shared" si="50"/>
        <v>43650</v>
      </c>
      <c r="O778" s="9">
        <f t="shared" si="51"/>
        <v>43668.208333333328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hidden="1" x14ac:dyDescent="0.25">
      <c r="A779">
        <v>777</v>
      </c>
      <c r="B779" s="4" t="s">
        <v>1588</v>
      </c>
      <c r="C779" s="3" t="s">
        <v>1589</v>
      </c>
      <c r="D779">
        <v>93800</v>
      </c>
      <c r="E779">
        <v>45987</v>
      </c>
      <c r="F779" s="5">
        <f t="shared" si="48"/>
        <v>0.49026652452025588</v>
      </c>
      <c r="G779" t="s">
        <v>13</v>
      </c>
      <c r="H779">
        <v>676</v>
      </c>
      <c r="I779">
        <f t="shared" si="49"/>
        <v>68.03</v>
      </c>
      <c r="J779" t="s">
        <v>20</v>
      </c>
      <c r="K779" t="s">
        <v>21</v>
      </c>
      <c r="L779">
        <v>1316754000</v>
      </c>
      <c r="M779">
        <v>1319259600</v>
      </c>
      <c r="N779" s="9">
        <f t="shared" si="50"/>
        <v>40809</v>
      </c>
      <c r="O779" s="9">
        <f t="shared" si="51"/>
        <v>40838.208333333336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s="4" t="s">
        <v>1590</v>
      </c>
      <c r="C780" s="3" t="s">
        <v>1591</v>
      </c>
      <c r="D780">
        <v>1300</v>
      </c>
      <c r="E780">
        <v>10243</v>
      </c>
      <c r="F780" s="5">
        <f t="shared" si="48"/>
        <v>7.8792307692307695</v>
      </c>
      <c r="G780" t="s">
        <v>19</v>
      </c>
      <c r="H780">
        <v>174</v>
      </c>
      <c r="I780">
        <f t="shared" si="49"/>
        <v>58.87</v>
      </c>
      <c r="J780" t="s">
        <v>97</v>
      </c>
      <c r="K780" t="s">
        <v>98</v>
      </c>
      <c r="L780">
        <v>1313211600</v>
      </c>
      <c r="M780">
        <v>1313643600</v>
      </c>
      <c r="N780" s="9">
        <f t="shared" si="50"/>
        <v>40768</v>
      </c>
      <c r="O780" s="9">
        <f t="shared" si="51"/>
        <v>40773.208333333336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hidden="1" x14ac:dyDescent="0.25">
      <c r="A781">
        <v>779</v>
      </c>
      <c r="B781" s="4" t="s">
        <v>1592</v>
      </c>
      <c r="C781" s="3" t="s">
        <v>1593</v>
      </c>
      <c r="D781">
        <v>108700</v>
      </c>
      <c r="E781">
        <v>87293</v>
      </c>
      <c r="F781" s="5">
        <f t="shared" si="48"/>
        <v>0.80306347746090156</v>
      </c>
      <c r="G781" t="s">
        <v>13</v>
      </c>
      <c r="H781">
        <v>831</v>
      </c>
      <c r="I781">
        <f t="shared" si="49"/>
        <v>105.05</v>
      </c>
      <c r="J781" t="s">
        <v>20</v>
      </c>
      <c r="K781" t="s">
        <v>21</v>
      </c>
      <c r="L781">
        <v>1439528400</v>
      </c>
      <c r="M781">
        <v>1440306000</v>
      </c>
      <c r="N781" s="9">
        <f t="shared" si="50"/>
        <v>42230</v>
      </c>
      <c r="O781" s="9">
        <f t="shared" si="51"/>
        <v>42239.208333333328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s="4" t="s">
        <v>1594</v>
      </c>
      <c r="C782" s="3" t="s">
        <v>1595</v>
      </c>
      <c r="D782">
        <v>5100</v>
      </c>
      <c r="E782">
        <v>5421</v>
      </c>
      <c r="F782" s="5">
        <f t="shared" si="48"/>
        <v>1.0629411764705883</v>
      </c>
      <c r="G782" t="s">
        <v>19</v>
      </c>
      <c r="H782">
        <v>164</v>
      </c>
      <c r="I782">
        <f t="shared" si="49"/>
        <v>33.049999999999997</v>
      </c>
      <c r="J782" t="s">
        <v>20</v>
      </c>
      <c r="K782" t="s">
        <v>21</v>
      </c>
      <c r="L782">
        <v>1469163600</v>
      </c>
      <c r="M782">
        <v>1470805200</v>
      </c>
      <c r="N782" s="9">
        <f t="shared" si="50"/>
        <v>42573</v>
      </c>
      <c r="O782" s="9">
        <f t="shared" si="51"/>
        <v>42592.208333333328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hidden="1" x14ac:dyDescent="0.25">
      <c r="A783">
        <v>781</v>
      </c>
      <c r="B783" s="4" t="s">
        <v>1596</v>
      </c>
      <c r="C783" s="3" t="s">
        <v>1597</v>
      </c>
      <c r="D783">
        <v>8700</v>
      </c>
      <c r="E783">
        <v>4414</v>
      </c>
      <c r="F783" s="5">
        <f t="shared" si="48"/>
        <v>0.50735632183908042</v>
      </c>
      <c r="G783" t="s">
        <v>73</v>
      </c>
      <c r="H783">
        <v>56</v>
      </c>
      <c r="I783">
        <f t="shared" si="49"/>
        <v>78.819999999999993</v>
      </c>
      <c r="J783" t="s">
        <v>97</v>
      </c>
      <c r="K783" t="s">
        <v>98</v>
      </c>
      <c r="L783">
        <v>1288501200</v>
      </c>
      <c r="M783">
        <v>1292911200</v>
      </c>
      <c r="N783" s="9">
        <f t="shared" si="50"/>
        <v>40482</v>
      </c>
      <c r="O783" s="9">
        <f t="shared" si="51"/>
        <v>40533.25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s="4" t="s">
        <v>1598</v>
      </c>
      <c r="C784" s="3" t="s">
        <v>1599</v>
      </c>
      <c r="D784">
        <v>5100</v>
      </c>
      <c r="E784">
        <v>10981</v>
      </c>
      <c r="F784" s="5">
        <f t="shared" si="48"/>
        <v>2.153137254901961</v>
      </c>
      <c r="G784" t="s">
        <v>19</v>
      </c>
      <c r="H784">
        <v>161</v>
      </c>
      <c r="I784">
        <f t="shared" si="49"/>
        <v>68.2</v>
      </c>
      <c r="J784" t="s">
        <v>20</v>
      </c>
      <c r="K784" t="s">
        <v>21</v>
      </c>
      <c r="L784">
        <v>1298959200</v>
      </c>
      <c r="M784">
        <v>1301374800</v>
      </c>
      <c r="N784" s="9">
        <f t="shared" si="50"/>
        <v>40603</v>
      </c>
      <c r="O784" s="9">
        <f t="shared" si="51"/>
        <v>40631.208333333336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s="4" t="s">
        <v>1600</v>
      </c>
      <c r="C785" s="3" t="s">
        <v>1601</v>
      </c>
      <c r="D785">
        <v>7400</v>
      </c>
      <c r="E785">
        <v>10451</v>
      </c>
      <c r="F785" s="5">
        <f t="shared" si="48"/>
        <v>1.4122972972972974</v>
      </c>
      <c r="G785" t="s">
        <v>19</v>
      </c>
      <c r="H785">
        <v>138</v>
      </c>
      <c r="I785">
        <f t="shared" si="49"/>
        <v>75.73</v>
      </c>
      <c r="J785" t="s">
        <v>20</v>
      </c>
      <c r="K785" t="s">
        <v>21</v>
      </c>
      <c r="L785">
        <v>1387260000</v>
      </c>
      <c r="M785">
        <v>1387864800</v>
      </c>
      <c r="N785" s="9">
        <f t="shared" si="50"/>
        <v>41625</v>
      </c>
      <c r="O785" s="9">
        <f t="shared" si="51"/>
        <v>41632.25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s="4" t="s">
        <v>1602</v>
      </c>
      <c r="C786" s="3" t="s">
        <v>1603</v>
      </c>
      <c r="D786">
        <v>88900</v>
      </c>
      <c r="E786">
        <v>102535</v>
      </c>
      <c r="F786" s="5">
        <f t="shared" si="48"/>
        <v>1.1533745781777278</v>
      </c>
      <c r="G786" t="s">
        <v>19</v>
      </c>
      <c r="H786">
        <v>3308</v>
      </c>
      <c r="I786">
        <f t="shared" si="49"/>
        <v>31</v>
      </c>
      <c r="J786" t="s">
        <v>20</v>
      </c>
      <c r="K786" t="s">
        <v>21</v>
      </c>
      <c r="L786">
        <v>1457244000</v>
      </c>
      <c r="M786">
        <v>1458190800</v>
      </c>
      <c r="N786" s="9">
        <f t="shared" si="50"/>
        <v>42435</v>
      </c>
      <c r="O786" s="9">
        <f t="shared" si="51"/>
        <v>42446.208333333328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x14ac:dyDescent="0.25">
      <c r="A787">
        <v>785</v>
      </c>
      <c r="B787" s="4" t="s">
        <v>1604</v>
      </c>
      <c r="C787" s="3" t="s">
        <v>1605</v>
      </c>
      <c r="D787">
        <v>6700</v>
      </c>
      <c r="E787">
        <v>12939</v>
      </c>
      <c r="F787" s="5">
        <f t="shared" si="48"/>
        <v>1.9311940298507462</v>
      </c>
      <c r="G787" t="s">
        <v>19</v>
      </c>
      <c r="H787">
        <v>127</v>
      </c>
      <c r="I787">
        <f t="shared" si="49"/>
        <v>101.88</v>
      </c>
      <c r="J787" t="s">
        <v>25</v>
      </c>
      <c r="K787" t="s">
        <v>26</v>
      </c>
      <c r="L787">
        <v>1556341200</v>
      </c>
      <c r="M787">
        <v>1559278800</v>
      </c>
      <c r="N787" s="9">
        <f t="shared" si="50"/>
        <v>43582</v>
      </c>
      <c r="O787" s="9">
        <f t="shared" si="51"/>
        <v>43616.208333333328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s="4" t="s">
        <v>1606</v>
      </c>
      <c r="C788" s="3" t="s">
        <v>1607</v>
      </c>
      <c r="D788">
        <v>1500</v>
      </c>
      <c r="E788">
        <v>10946</v>
      </c>
      <c r="F788" s="5">
        <f t="shared" si="48"/>
        <v>7.2973333333333334</v>
      </c>
      <c r="G788" t="s">
        <v>19</v>
      </c>
      <c r="H788">
        <v>207</v>
      </c>
      <c r="I788">
        <f t="shared" si="49"/>
        <v>52.88</v>
      </c>
      <c r="J788" t="s">
        <v>106</v>
      </c>
      <c r="K788" t="s">
        <v>107</v>
      </c>
      <c r="L788">
        <v>1522126800</v>
      </c>
      <c r="M788">
        <v>1522731600</v>
      </c>
      <c r="N788" s="9">
        <f t="shared" si="50"/>
        <v>43186</v>
      </c>
      <c r="O788" s="9">
        <f t="shared" si="51"/>
        <v>43193.208333333328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hidden="1" x14ac:dyDescent="0.25">
      <c r="A789">
        <v>787</v>
      </c>
      <c r="B789" s="4" t="s">
        <v>1608</v>
      </c>
      <c r="C789" s="3" t="s">
        <v>1609</v>
      </c>
      <c r="D789">
        <v>61200</v>
      </c>
      <c r="E789">
        <v>60994</v>
      </c>
      <c r="F789" s="5">
        <f t="shared" si="48"/>
        <v>0.99663398692810456</v>
      </c>
      <c r="G789" t="s">
        <v>13</v>
      </c>
      <c r="H789">
        <v>859</v>
      </c>
      <c r="I789">
        <f t="shared" si="49"/>
        <v>71.010000000000005</v>
      </c>
      <c r="J789" t="s">
        <v>14</v>
      </c>
      <c r="K789" t="s">
        <v>15</v>
      </c>
      <c r="L789">
        <v>1305954000</v>
      </c>
      <c r="M789">
        <v>1306731600</v>
      </c>
      <c r="N789" s="9">
        <f t="shared" si="50"/>
        <v>40684</v>
      </c>
      <c r="O789" s="9">
        <f t="shared" si="51"/>
        <v>40693.208333333336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hidden="1" x14ac:dyDescent="0.25">
      <c r="A790">
        <v>788</v>
      </c>
      <c r="B790" s="4" t="s">
        <v>1610</v>
      </c>
      <c r="C790" s="3" t="s">
        <v>1611</v>
      </c>
      <c r="D790">
        <v>3600</v>
      </c>
      <c r="E790">
        <v>3174</v>
      </c>
      <c r="F790" s="5">
        <f t="shared" si="48"/>
        <v>0.88166666666666671</v>
      </c>
      <c r="G790" t="s">
        <v>46</v>
      </c>
      <c r="H790">
        <v>31</v>
      </c>
      <c r="I790">
        <f t="shared" si="49"/>
        <v>102.39</v>
      </c>
      <c r="J790" t="s">
        <v>20</v>
      </c>
      <c r="K790" t="s">
        <v>21</v>
      </c>
      <c r="L790">
        <v>1350709200</v>
      </c>
      <c r="M790">
        <v>1352527200</v>
      </c>
      <c r="N790" s="9">
        <f t="shared" si="50"/>
        <v>41202</v>
      </c>
      <c r="O790" s="9">
        <f t="shared" si="51"/>
        <v>41223.25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hidden="1" x14ac:dyDescent="0.25">
      <c r="A791">
        <v>789</v>
      </c>
      <c r="B791" s="4" t="s">
        <v>1612</v>
      </c>
      <c r="C791" s="3" t="s">
        <v>1613</v>
      </c>
      <c r="D791">
        <v>9000</v>
      </c>
      <c r="E791">
        <v>3351</v>
      </c>
      <c r="F791" s="5">
        <f t="shared" si="48"/>
        <v>0.37233333333333335</v>
      </c>
      <c r="G791" t="s">
        <v>13</v>
      </c>
      <c r="H791">
        <v>45</v>
      </c>
      <c r="I791">
        <f t="shared" si="49"/>
        <v>74.47</v>
      </c>
      <c r="J791" t="s">
        <v>20</v>
      </c>
      <c r="K791" t="s">
        <v>21</v>
      </c>
      <c r="L791">
        <v>1401166800</v>
      </c>
      <c r="M791">
        <v>1404363600</v>
      </c>
      <c r="N791" s="9">
        <f t="shared" si="50"/>
        <v>41786</v>
      </c>
      <c r="O791" s="9">
        <f t="shared" si="51"/>
        <v>41823.208333333336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hidden="1" x14ac:dyDescent="0.25">
      <c r="A792">
        <v>790</v>
      </c>
      <c r="B792" s="4" t="s">
        <v>1614</v>
      </c>
      <c r="C792" s="3" t="s">
        <v>1615</v>
      </c>
      <c r="D792">
        <v>185900</v>
      </c>
      <c r="E792">
        <v>56774</v>
      </c>
      <c r="F792" s="5">
        <f t="shared" si="48"/>
        <v>0.30540075309306081</v>
      </c>
      <c r="G792" t="s">
        <v>73</v>
      </c>
      <c r="H792">
        <v>1113</v>
      </c>
      <c r="I792">
        <f t="shared" si="49"/>
        <v>51.01</v>
      </c>
      <c r="J792" t="s">
        <v>20</v>
      </c>
      <c r="K792" t="s">
        <v>21</v>
      </c>
      <c r="L792">
        <v>1266127200</v>
      </c>
      <c r="M792">
        <v>1266645600</v>
      </c>
      <c r="N792" s="9">
        <f t="shared" si="50"/>
        <v>40223</v>
      </c>
      <c r="O792" s="9">
        <f t="shared" si="51"/>
        <v>40229.25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hidden="1" x14ac:dyDescent="0.25">
      <c r="A793">
        <v>791</v>
      </c>
      <c r="B793" s="4" t="s">
        <v>1616</v>
      </c>
      <c r="C793" s="3" t="s">
        <v>1617</v>
      </c>
      <c r="D793">
        <v>2100</v>
      </c>
      <c r="E793">
        <v>540</v>
      </c>
      <c r="F793" s="5">
        <f t="shared" si="48"/>
        <v>0.25714285714285712</v>
      </c>
      <c r="G793" t="s">
        <v>13</v>
      </c>
      <c r="H793">
        <v>6</v>
      </c>
      <c r="I793">
        <f t="shared" si="49"/>
        <v>90</v>
      </c>
      <c r="J793" t="s">
        <v>20</v>
      </c>
      <c r="K793" t="s">
        <v>21</v>
      </c>
      <c r="L793">
        <v>1481436000</v>
      </c>
      <c r="M793">
        <v>1482818400</v>
      </c>
      <c r="N793" s="9">
        <f t="shared" si="50"/>
        <v>42715</v>
      </c>
      <c r="O793" s="9">
        <f t="shared" si="51"/>
        <v>42731.25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hidden="1" x14ac:dyDescent="0.25">
      <c r="A794">
        <v>792</v>
      </c>
      <c r="B794" s="4" t="s">
        <v>1618</v>
      </c>
      <c r="C794" s="3" t="s">
        <v>1619</v>
      </c>
      <c r="D794">
        <v>2000</v>
      </c>
      <c r="E794">
        <v>680</v>
      </c>
      <c r="F794" s="5">
        <f t="shared" si="48"/>
        <v>0.34</v>
      </c>
      <c r="G794" t="s">
        <v>13</v>
      </c>
      <c r="H794">
        <v>7</v>
      </c>
      <c r="I794">
        <f t="shared" si="49"/>
        <v>97.14</v>
      </c>
      <c r="J794" t="s">
        <v>20</v>
      </c>
      <c r="K794" t="s">
        <v>21</v>
      </c>
      <c r="L794">
        <v>1372222800</v>
      </c>
      <c r="M794">
        <v>1374642000</v>
      </c>
      <c r="N794" s="9">
        <f t="shared" si="50"/>
        <v>41451</v>
      </c>
      <c r="O794" s="9">
        <f t="shared" si="51"/>
        <v>41479.208333333336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s="4" t="s">
        <v>1620</v>
      </c>
      <c r="C795" s="3" t="s">
        <v>1621</v>
      </c>
      <c r="D795">
        <v>1100</v>
      </c>
      <c r="E795">
        <v>13045</v>
      </c>
      <c r="F795" s="5">
        <f t="shared" si="48"/>
        <v>11.859090909090909</v>
      </c>
      <c r="G795" t="s">
        <v>19</v>
      </c>
      <c r="H795">
        <v>181</v>
      </c>
      <c r="I795">
        <f t="shared" si="49"/>
        <v>72.069999999999993</v>
      </c>
      <c r="J795" t="s">
        <v>97</v>
      </c>
      <c r="K795" t="s">
        <v>98</v>
      </c>
      <c r="L795">
        <v>1372136400</v>
      </c>
      <c r="M795">
        <v>1372482000</v>
      </c>
      <c r="N795" s="9">
        <f t="shared" si="50"/>
        <v>41450</v>
      </c>
      <c r="O795" s="9">
        <f t="shared" si="51"/>
        <v>41454.208333333336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s="4" t="s">
        <v>1622</v>
      </c>
      <c r="C796" s="3" t="s">
        <v>1623</v>
      </c>
      <c r="D796">
        <v>6600</v>
      </c>
      <c r="E796">
        <v>8276</v>
      </c>
      <c r="F796" s="5">
        <f t="shared" si="48"/>
        <v>1.2539393939393939</v>
      </c>
      <c r="G796" t="s">
        <v>19</v>
      </c>
      <c r="H796">
        <v>110</v>
      </c>
      <c r="I796">
        <f t="shared" si="49"/>
        <v>75.239999999999995</v>
      </c>
      <c r="J796" t="s">
        <v>20</v>
      </c>
      <c r="K796" t="s">
        <v>21</v>
      </c>
      <c r="L796">
        <v>1513922400</v>
      </c>
      <c r="M796">
        <v>1514959200</v>
      </c>
      <c r="N796" s="9">
        <f t="shared" si="50"/>
        <v>43091</v>
      </c>
      <c r="O796" s="9">
        <f t="shared" si="51"/>
        <v>43103.25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hidden="1" x14ac:dyDescent="0.25">
      <c r="A797">
        <v>795</v>
      </c>
      <c r="B797" s="4" t="s">
        <v>1624</v>
      </c>
      <c r="C797" s="3" t="s">
        <v>1625</v>
      </c>
      <c r="D797">
        <v>7100</v>
      </c>
      <c r="E797">
        <v>1022</v>
      </c>
      <c r="F797" s="5">
        <f t="shared" si="48"/>
        <v>0.14394366197183098</v>
      </c>
      <c r="G797" t="s">
        <v>13</v>
      </c>
      <c r="H797">
        <v>31</v>
      </c>
      <c r="I797">
        <f t="shared" si="49"/>
        <v>32.97</v>
      </c>
      <c r="J797" t="s">
        <v>20</v>
      </c>
      <c r="K797" t="s">
        <v>21</v>
      </c>
      <c r="L797">
        <v>1477976400</v>
      </c>
      <c r="M797">
        <v>1478235600</v>
      </c>
      <c r="N797" s="9">
        <f t="shared" si="50"/>
        <v>42675</v>
      </c>
      <c r="O797" s="9">
        <f t="shared" si="51"/>
        <v>42678.208333333328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hidden="1" x14ac:dyDescent="0.25">
      <c r="A798">
        <v>796</v>
      </c>
      <c r="B798" s="4" t="s">
        <v>1626</v>
      </c>
      <c r="C798" s="3" t="s">
        <v>1627</v>
      </c>
      <c r="D798">
        <v>7800</v>
      </c>
      <c r="E798">
        <v>4275</v>
      </c>
      <c r="F798" s="5">
        <f t="shared" si="48"/>
        <v>0.54807692307692313</v>
      </c>
      <c r="G798" t="s">
        <v>13</v>
      </c>
      <c r="H798">
        <v>78</v>
      </c>
      <c r="I798">
        <f t="shared" si="49"/>
        <v>54.81</v>
      </c>
      <c r="J798" t="s">
        <v>20</v>
      </c>
      <c r="K798" t="s">
        <v>21</v>
      </c>
      <c r="L798">
        <v>1407474000</v>
      </c>
      <c r="M798">
        <v>1408078800</v>
      </c>
      <c r="N798" s="9">
        <f t="shared" si="50"/>
        <v>41859</v>
      </c>
      <c r="O798" s="9">
        <f t="shared" si="51"/>
        <v>41866.208333333336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s="4" t="s">
        <v>1628</v>
      </c>
      <c r="C799" s="3" t="s">
        <v>1629</v>
      </c>
      <c r="D799">
        <v>7600</v>
      </c>
      <c r="E799">
        <v>8332</v>
      </c>
      <c r="F799" s="5">
        <f t="shared" si="48"/>
        <v>1.0963157894736841</v>
      </c>
      <c r="G799" t="s">
        <v>19</v>
      </c>
      <c r="H799">
        <v>185</v>
      </c>
      <c r="I799">
        <f t="shared" si="49"/>
        <v>45.04</v>
      </c>
      <c r="J799" t="s">
        <v>20</v>
      </c>
      <c r="K799" t="s">
        <v>21</v>
      </c>
      <c r="L799">
        <v>1546149600</v>
      </c>
      <c r="M799">
        <v>1548136800</v>
      </c>
      <c r="N799" s="9">
        <f t="shared" si="50"/>
        <v>43464</v>
      </c>
      <c r="O799" s="9">
        <f t="shared" si="51"/>
        <v>43487.25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s="4" t="s">
        <v>1630</v>
      </c>
      <c r="C800" s="3" t="s">
        <v>1631</v>
      </c>
      <c r="D800">
        <v>3400</v>
      </c>
      <c r="E800">
        <v>6408</v>
      </c>
      <c r="F800" s="5">
        <f t="shared" si="48"/>
        <v>1.8847058823529412</v>
      </c>
      <c r="G800" t="s">
        <v>19</v>
      </c>
      <c r="H800">
        <v>121</v>
      </c>
      <c r="I800">
        <f t="shared" si="49"/>
        <v>52.96</v>
      </c>
      <c r="J800" t="s">
        <v>20</v>
      </c>
      <c r="K800" t="s">
        <v>21</v>
      </c>
      <c r="L800">
        <v>1338440400</v>
      </c>
      <c r="M800">
        <v>1340859600</v>
      </c>
      <c r="N800" s="9">
        <f t="shared" si="50"/>
        <v>41060</v>
      </c>
      <c r="O800" s="9">
        <f t="shared" si="51"/>
        <v>41088.208333333336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hidden="1" x14ac:dyDescent="0.25">
      <c r="A801">
        <v>799</v>
      </c>
      <c r="B801" s="4" t="s">
        <v>1632</v>
      </c>
      <c r="C801" s="3" t="s">
        <v>1633</v>
      </c>
      <c r="D801">
        <v>84500</v>
      </c>
      <c r="E801">
        <v>73522</v>
      </c>
      <c r="F801" s="5">
        <f t="shared" si="48"/>
        <v>0.87008284023668636</v>
      </c>
      <c r="G801" t="s">
        <v>13</v>
      </c>
      <c r="H801">
        <v>1225</v>
      </c>
      <c r="I801">
        <f t="shared" si="49"/>
        <v>60.02</v>
      </c>
      <c r="J801" t="s">
        <v>39</v>
      </c>
      <c r="K801" t="s">
        <v>40</v>
      </c>
      <c r="L801">
        <v>1454133600</v>
      </c>
      <c r="M801">
        <v>1454479200</v>
      </c>
      <c r="N801" s="9">
        <f t="shared" si="50"/>
        <v>42399</v>
      </c>
      <c r="O801" s="9">
        <f t="shared" si="51"/>
        <v>42403.25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hidden="1" x14ac:dyDescent="0.25">
      <c r="A802">
        <v>800</v>
      </c>
      <c r="B802" s="4" t="s">
        <v>1634</v>
      </c>
      <c r="C802" s="3" t="s">
        <v>1635</v>
      </c>
      <c r="D802">
        <v>100</v>
      </c>
      <c r="E802">
        <v>1</v>
      </c>
      <c r="F802" s="5">
        <f t="shared" si="48"/>
        <v>0.01</v>
      </c>
      <c r="G802" t="s">
        <v>13</v>
      </c>
      <c r="H802">
        <v>1</v>
      </c>
      <c r="I802">
        <f t="shared" si="49"/>
        <v>1</v>
      </c>
      <c r="J802" t="s">
        <v>97</v>
      </c>
      <c r="K802" t="s">
        <v>98</v>
      </c>
      <c r="L802">
        <v>1434085200</v>
      </c>
      <c r="M802">
        <v>1434430800</v>
      </c>
      <c r="N802" s="9">
        <f t="shared" si="50"/>
        <v>42167</v>
      </c>
      <c r="O802" s="9">
        <f t="shared" si="51"/>
        <v>42171.208333333328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s="4" t="s">
        <v>1636</v>
      </c>
      <c r="C803" s="3" t="s">
        <v>1637</v>
      </c>
      <c r="D803">
        <v>2300</v>
      </c>
      <c r="E803">
        <v>4667</v>
      </c>
      <c r="F803" s="5">
        <f t="shared" si="48"/>
        <v>2.0291304347826089</v>
      </c>
      <c r="G803" t="s">
        <v>19</v>
      </c>
      <c r="H803">
        <v>106</v>
      </c>
      <c r="I803">
        <f t="shared" si="49"/>
        <v>44.03</v>
      </c>
      <c r="J803" t="s">
        <v>20</v>
      </c>
      <c r="K803" t="s">
        <v>21</v>
      </c>
      <c r="L803">
        <v>1577772000</v>
      </c>
      <c r="M803">
        <v>1579672800</v>
      </c>
      <c r="N803" s="9">
        <f t="shared" si="50"/>
        <v>43830</v>
      </c>
      <c r="O803" s="9">
        <f t="shared" si="51"/>
        <v>43852.25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s="4" t="s">
        <v>1638</v>
      </c>
      <c r="C804" s="3" t="s">
        <v>1639</v>
      </c>
      <c r="D804">
        <v>6200</v>
      </c>
      <c r="E804">
        <v>12216</v>
      </c>
      <c r="F804" s="5">
        <f t="shared" si="48"/>
        <v>1.9703225806451612</v>
      </c>
      <c r="G804" t="s">
        <v>19</v>
      </c>
      <c r="H804">
        <v>142</v>
      </c>
      <c r="I804">
        <f t="shared" si="49"/>
        <v>86.03</v>
      </c>
      <c r="J804" t="s">
        <v>20</v>
      </c>
      <c r="K804" t="s">
        <v>21</v>
      </c>
      <c r="L804">
        <v>1562216400</v>
      </c>
      <c r="M804">
        <v>1562389200</v>
      </c>
      <c r="N804" s="9">
        <f t="shared" si="50"/>
        <v>43650</v>
      </c>
      <c r="O804" s="9">
        <f t="shared" si="51"/>
        <v>43652.208333333328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25">
      <c r="A805">
        <v>803</v>
      </c>
      <c r="B805" s="4" t="s">
        <v>1640</v>
      </c>
      <c r="C805" s="3" t="s">
        <v>1641</v>
      </c>
      <c r="D805">
        <v>6100</v>
      </c>
      <c r="E805">
        <v>6527</v>
      </c>
      <c r="F805" s="5">
        <f t="shared" si="48"/>
        <v>1.07</v>
      </c>
      <c r="G805" t="s">
        <v>19</v>
      </c>
      <c r="H805">
        <v>233</v>
      </c>
      <c r="I805">
        <f t="shared" si="49"/>
        <v>28.01</v>
      </c>
      <c r="J805" t="s">
        <v>20</v>
      </c>
      <c r="K805" t="s">
        <v>21</v>
      </c>
      <c r="L805">
        <v>1548568800</v>
      </c>
      <c r="M805">
        <v>1551506400</v>
      </c>
      <c r="N805" s="9">
        <f t="shared" si="50"/>
        <v>43492</v>
      </c>
      <c r="O805" s="9">
        <f t="shared" si="51"/>
        <v>43526.25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s="4" t="s">
        <v>1642</v>
      </c>
      <c r="C806" s="3" t="s">
        <v>1643</v>
      </c>
      <c r="D806">
        <v>2600</v>
      </c>
      <c r="E806">
        <v>6987</v>
      </c>
      <c r="F806" s="5">
        <f t="shared" si="48"/>
        <v>2.6873076923076922</v>
      </c>
      <c r="G806" t="s">
        <v>19</v>
      </c>
      <c r="H806">
        <v>218</v>
      </c>
      <c r="I806">
        <f t="shared" si="49"/>
        <v>32.049999999999997</v>
      </c>
      <c r="J806" t="s">
        <v>20</v>
      </c>
      <c r="K806" t="s">
        <v>21</v>
      </c>
      <c r="L806">
        <v>1514872800</v>
      </c>
      <c r="M806">
        <v>1516600800</v>
      </c>
      <c r="N806" s="9">
        <f t="shared" si="50"/>
        <v>43102</v>
      </c>
      <c r="O806" s="9">
        <f t="shared" si="51"/>
        <v>43122.25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hidden="1" x14ac:dyDescent="0.25">
      <c r="A807">
        <v>805</v>
      </c>
      <c r="B807" s="4" t="s">
        <v>1644</v>
      </c>
      <c r="C807" s="3" t="s">
        <v>1645</v>
      </c>
      <c r="D807">
        <v>9700</v>
      </c>
      <c r="E807">
        <v>4932</v>
      </c>
      <c r="F807" s="5">
        <f t="shared" si="48"/>
        <v>0.50845360824742269</v>
      </c>
      <c r="G807" t="s">
        <v>13</v>
      </c>
      <c r="H807">
        <v>67</v>
      </c>
      <c r="I807">
        <f t="shared" si="49"/>
        <v>73.61</v>
      </c>
      <c r="J807" t="s">
        <v>25</v>
      </c>
      <c r="K807" t="s">
        <v>26</v>
      </c>
      <c r="L807">
        <v>1416031200</v>
      </c>
      <c r="M807">
        <v>1420437600</v>
      </c>
      <c r="N807" s="9">
        <f t="shared" si="50"/>
        <v>41958</v>
      </c>
      <c r="O807" s="9">
        <f t="shared" si="51"/>
        <v>42009.25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s="4" t="s">
        <v>1646</v>
      </c>
      <c r="C808" s="3" t="s">
        <v>1647</v>
      </c>
      <c r="D808">
        <v>700</v>
      </c>
      <c r="E808">
        <v>8262</v>
      </c>
      <c r="F808" s="5">
        <f t="shared" si="48"/>
        <v>11.802857142857142</v>
      </c>
      <c r="G808" t="s">
        <v>19</v>
      </c>
      <c r="H808">
        <v>76</v>
      </c>
      <c r="I808">
        <f t="shared" si="49"/>
        <v>108.71</v>
      </c>
      <c r="J808" t="s">
        <v>20</v>
      </c>
      <c r="K808" t="s">
        <v>21</v>
      </c>
      <c r="L808">
        <v>1330927200</v>
      </c>
      <c r="M808">
        <v>1332997200</v>
      </c>
      <c r="N808" s="9">
        <f t="shared" si="50"/>
        <v>40973</v>
      </c>
      <c r="O808" s="9">
        <f t="shared" si="51"/>
        <v>40997.208333333336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s="4" t="s">
        <v>1648</v>
      </c>
      <c r="C809" s="3" t="s">
        <v>1649</v>
      </c>
      <c r="D809">
        <v>700</v>
      </c>
      <c r="E809">
        <v>1848</v>
      </c>
      <c r="F809" s="5">
        <f t="shared" si="48"/>
        <v>2.64</v>
      </c>
      <c r="G809" t="s">
        <v>19</v>
      </c>
      <c r="H809">
        <v>43</v>
      </c>
      <c r="I809">
        <f t="shared" si="49"/>
        <v>42.98</v>
      </c>
      <c r="J809" t="s">
        <v>20</v>
      </c>
      <c r="K809" t="s">
        <v>21</v>
      </c>
      <c r="L809">
        <v>1571115600</v>
      </c>
      <c r="M809">
        <v>1574920800</v>
      </c>
      <c r="N809" s="9">
        <f t="shared" si="50"/>
        <v>43753</v>
      </c>
      <c r="O809" s="9">
        <f t="shared" si="51"/>
        <v>43797.25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hidden="1" x14ac:dyDescent="0.25">
      <c r="A810">
        <v>808</v>
      </c>
      <c r="B810" s="4" t="s">
        <v>1650</v>
      </c>
      <c r="C810" s="3" t="s">
        <v>1651</v>
      </c>
      <c r="D810">
        <v>5200</v>
      </c>
      <c r="E810">
        <v>1583</v>
      </c>
      <c r="F810" s="5">
        <f t="shared" si="48"/>
        <v>0.30442307692307691</v>
      </c>
      <c r="G810" t="s">
        <v>13</v>
      </c>
      <c r="H810">
        <v>19</v>
      </c>
      <c r="I810">
        <f t="shared" si="49"/>
        <v>83.32</v>
      </c>
      <c r="J810" t="s">
        <v>20</v>
      </c>
      <c r="K810" t="s">
        <v>21</v>
      </c>
      <c r="L810">
        <v>1463461200</v>
      </c>
      <c r="M810">
        <v>1464930000</v>
      </c>
      <c r="N810" s="9">
        <f t="shared" si="50"/>
        <v>42507</v>
      </c>
      <c r="O810" s="9">
        <f t="shared" si="51"/>
        <v>42524.208333333328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hidden="1" x14ac:dyDescent="0.25">
      <c r="A811">
        <v>809</v>
      </c>
      <c r="B811" s="4" t="s">
        <v>1598</v>
      </c>
      <c r="C811" s="3" t="s">
        <v>1652</v>
      </c>
      <c r="D811">
        <v>140800</v>
      </c>
      <c r="E811">
        <v>88536</v>
      </c>
      <c r="F811" s="5">
        <f t="shared" si="48"/>
        <v>0.62880681818181816</v>
      </c>
      <c r="G811" t="s">
        <v>13</v>
      </c>
      <c r="H811">
        <v>2108</v>
      </c>
      <c r="I811">
        <f t="shared" si="49"/>
        <v>42</v>
      </c>
      <c r="J811" t="s">
        <v>97</v>
      </c>
      <c r="K811" t="s">
        <v>98</v>
      </c>
      <c r="L811">
        <v>1344920400</v>
      </c>
      <c r="M811">
        <v>1345006800</v>
      </c>
      <c r="N811" s="9">
        <f t="shared" si="50"/>
        <v>41135</v>
      </c>
      <c r="O811" s="9">
        <f t="shared" si="51"/>
        <v>41136.208333333336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s="4" t="s">
        <v>1653</v>
      </c>
      <c r="C812" s="3" t="s">
        <v>1654</v>
      </c>
      <c r="D812">
        <v>6400</v>
      </c>
      <c r="E812">
        <v>12360</v>
      </c>
      <c r="F812" s="5">
        <f t="shared" si="48"/>
        <v>1.9312499999999999</v>
      </c>
      <c r="G812" t="s">
        <v>19</v>
      </c>
      <c r="H812">
        <v>221</v>
      </c>
      <c r="I812">
        <f t="shared" si="49"/>
        <v>55.93</v>
      </c>
      <c r="J812" t="s">
        <v>20</v>
      </c>
      <c r="K812" t="s">
        <v>21</v>
      </c>
      <c r="L812">
        <v>1511848800</v>
      </c>
      <c r="M812">
        <v>1512712800</v>
      </c>
      <c r="N812" s="9">
        <f t="shared" si="50"/>
        <v>43067</v>
      </c>
      <c r="O812" s="9">
        <f t="shared" si="51"/>
        <v>43077.25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hidden="1" x14ac:dyDescent="0.25">
      <c r="A813">
        <v>811</v>
      </c>
      <c r="B813" s="4" t="s">
        <v>1655</v>
      </c>
      <c r="C813" s="3" t="s">
        <v>1656</v>
      </c>
      <c r="D813">
        <v>92500</v>
      </c>
      <c r="E813">
        <v>71320</v>
      </c>
      <c r="F813" s="5">
        <f t="shared" si="48"/>
        <v>0.77102702702702708</v>
      </c>
      <c r="G813" t="s">
        <v>13</v>
      </c>
      <c r="H813">
        <v>679</v>
      </c>
      <c r="I813">
        <f t="shared" si="49"/>
        <v>105.04</v>
      </c>
      <c r="J813" t="s">
        <v>20</v>
      </c>
      <c r="K813" t="s">
        <v>21</v>
      </c>
      <c r="L813">
        <v>1452319200</v>
      </c>
      <c r="M813">
        <v>1452492000</v>
      </c>
      <c r="N813" s="9">
        <f t="shared" si="50"/>
        <v>42378</v>
      </c>
      <c r="O813" s="9">
        <f t="shared" si="51"/>
        <v>42380.25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s="4" t="s">
        <v>1657</v>
      </c>
      <c r="C814" s="3" t="s">
        <v>1658</v>
      </c>
      <c r="D814">
        <v>59700</v>
      </c>
      <c r="E814">
        <v>134640</v>
      </c>
      <c r="F814" s="5">
        <f t="shared" si="48"/>
        <v>2.2552763819095478</v>
      </c>
      <c r="G814" t="s">
        <v>19</v>
      </c>
      <c r="H814">
        <v>2805</v>
      </c>
      <c r="I814">
        <f t="shared" si="49"/>
        <v>48</v>
      </c>
      <c r="J814" t="s">
        <v>14</v>
      </c>
      <c r="K814" t="s">
        <v>15</v>
      </c>
      <c r="L814">
        <v>1523854800</v>
      </c>
      <c r="M814">
        <v>1524286800</v>
      </c>
      <c r="N814" s="9">
        <f t="shared" si="50"/>
        <v>43206</v>
      </c>
      <c r="O814" s="9">
        <f t="shared" si="51"/>
        <v>43211.208333333328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s="4" t="s">
        <v>1659</v>
      </c>
      <c r="C815" s="3" t="s">
        <v>1660</v>
      </c>
      <c r="D815">
        <v>3200</v>
      </c>
      <c r="E815">
        <v>7661</v>
      </c>
      <c r="F815" s="5">
        <f t="shared" si="48"/>
        <v>2.3940625</v>
      </c>
      <c r="G815" t="s">
        <v>19</v>
      </c>
      <c r="H815">
        <v>68</v>
      </c>
      <c r="I815">
        <f t="shared" si="49"/>
        <v>112.66</v>
      </c>
      <c r="J815" t="s">
        <v>20</v>
      </c>
      <c r="K815" t="s">
        <v>21</v>
      </c>
      <c r="L815">
        <v>1346043600</v>
      </c>
      <c r="M815">
        <v>1346907600</v>
      </c>
      <c r="N815" s="9">
        <f t="shared" si="50"/>
        <v>41148</v>
      </c>
      <c r="O815" s="9">
        <f t="shared" si="51"/>
        <v>41158.208333333336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hidden="1" x14ac:dyDescent="0.25">
      <c r="A816">
        <v>814</v>
      </c>
      <c r="B816" s="4" t="s">
        <v>1661</v>
      </c>
      <c r="C816" s="3" t="s">
        <v>1662</v>
      </c>
      <c r="D816">
        <v>3200</v>
      </c>
      <c r="E816">
        <v>2950</v>
      </c>
      <c r="F816" s="5">
        <f t="shared" si="48"/>
        <v>0.921875</v>
      </c>
      <c r="G816" t="s">
        <v>13</v>
      </c>
      <c r="H816">
        <v>36</v>
      </c>
      <c r="I816">
        <f t="shared" si="49"/>
        <v>81.94</v>
      </c>
      <c r="J816" t="s">
        <v>35</v>
      </c>
      <c r="K816" t="s">
        <v>36</v>
      </c>
      <c r="L816">
        <v>1464325200</v>
      </c>
      <c r="M816">
        <v>1464498000</v>
      </c>
      <c r="N816" s="9">
        <f t="shared" si="50"/>
        <v>42517</v>
      </c>
      <c r="O816" s="9">
        <f t="shared" si="51"/>
        <v>42519.208333333328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x14ac:dyDescent="0.25">
      <c r="A817">
        <v>815</v>
      </c>
      <c r="B817" s="4" t="s">
        <v>1663</v>
      </c>
      <c r="C817" s="3" t="s">
        <v>1664</v>
      </c>
      <c r="D817">
        <v>9000</v>
      </c>
      <c r="E817">
        <v>11721</v>
      </c>
      <c r="F817" s="5">
        <f t="shared" si="48"/>
        <v>1.3023333333333333</v>
      </c>
      <c r="G817" t="s">
        <v>19</v>
      </c>
      <c r="H817">
        <v>183</v>
      </c>
      <c r="I817">
        <f t="shared" si="49"/>
        <v>64.05</v>
      </c>
      <c r="J817" t="s">
        <v>14</v>
      </c>
      <c r="K817" t="s">
        <v>15</v>
      </c>
      <c r="L817">
        <v>1511935200</v>
      </c>
      <c r="M817">
        <v>1514181600</v>
      </c>
      <c r="N817" s="9">
        <f t="shared" si="50"/>
        <v>43068</v>
      </c>
      <c r="O817" s="9">
        <f t="shared" si="51"/>
        <v>43094.25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s="4" t="s">
        <v>1665</v>
      </c>
      <c r="C818" s="3" t="s">
        <v>1666</v>
      </c>
      <c r="D818">
        <v>2300</v>
      </c>
      <c r="E818">
        <v>14150</v>
      </c>
      <c r="F818" s="5">
        <f t="shared" si="48"/>
        <v>6.1521739130434785</v>
      </c>
      <c r="G818" t="s">
        <v>19</v>
      </c>
      <c r="H818">
        <v>133</v>
      </c>
      <c r="I818">
        <f t="shared" si="49"/>
        <v>106.39</v>
      </c>
      <c r="J818" t="s">
        <v>20</v>
      </c>
      <c r="K818" t="s">
        <v>21</v>
      </c>
      <c r="L818">
        <v>1392012000</v>
      </c>
      <c r="M818">
        <v>1392184800</v>
      </c>
      <c r="N818" s="9">
        <f t="shared" si="50"/>
        <v>41680</v>
      </c>
      <c r="O818" s="9">
        <f t="shared" si="51"/>
        <v>41682.25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s="4" t="s">
        <v>1667</v>
      </c>
      <c r="C819" s="3" t="s">
        <v>1668</v>
      </c>
      <c r="D819">
        <v>51300</v>
      </c>
      <c r="E819">
        <v>189192</v>
      </c>
      <c r="F819" s="5">
        <f t="shared" si="48"/>
        <v>3.687953216374269</v>
      </c>
      <c r="G819" t="s">
        <v>19</v>
      </c>
      <c r="H819">
        <v>2489</v>
      </c>
      <c r="I819">
        <f t="shared" si="49"/>
        <v>76.010000000000005</v>
      </c>
      <c r="J819" t="s">
        <v>106</v>
      </c>
      <c r="K819" t="s">
        <v>107</v>
      </c>
      <c r="L819">
        <v>1556946000</v>
      </c>
      <c r="M819">
        <v>1559365200</v>
      </c>
      <c r="N819" s="9">
        <f t="shared" si="50"/>
        <v>43589</v>
      </c>
      <c r="O819" s="9">
        <f t="shared" si="51"/>
        <v>43617.208333333328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s="4" t="s">
        <v>675</v>
      </c>
      <c r="C820" s="3" t="s">
        <v>1669</v>
      </c>
      <c r="D820">
        <v>700</v>
      </c>
      <c r="E820">
        <v>7664</v>
      </c>
      <c r="F820" s="5">
        <f t="shared" si="48"/>
        <v>10.948571428571428</v>
      </c>
      <c r="G820" t="s">
        <v>19</v>
      </c>
      <c r="H820">
        <v>69</v>
      </c>
      <c r="I820">
        <f t="shared" si="49"/>
        <v>111.07</v>
      </c>
      <c r="J820" t="s">
        <v>20</v>
      </c>
      <c r="K820" t="s">
        <v>21</v>
      </c>
      <c r="L820">
        <v>1548050400</v>
      </c>
      <c r="M820">
        <v>1549173600</v>
      </c>
      <c r="N820" s="9">
        <f t="shared" si="50"/>
        <v>43486</v>
      </c>
      <c r="O820" s="9">
        <f t="shared" si="51"/>
        <v>43499.25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hidden="1" x14ac:dyDescent="0.25">
      <c r="A821">
        <v>819</v>
      </c>
      <c r="B821" s="4" t="s">
        <v>1670</v>
      </c>
      <c r="C821" s="3" t="s">
        <v>1671</v>
      </c>
      <c r="D821">
        <v>8900</v>
      </c>
      <c r="E821">
        <v>4509</v>
      </c>
      <c r="F821" s="5">
        <f t="shared" si="48"/>
        <v>0.50662921348314605</v>
      </c>
      <c r="G821" t="s">
        <v>13</v>
      </c>
      <c r="H821">
        <v>47</v>
      </c>
      <c r="I821">
        <f t="shared" si="49"/>
        <v>95.94</v>
      </c>
      <c r="J821" t="s">
        <v>20</v>
      </c>
      <c r="K821" t="s">
        <v>21</v>
      </c>
      <c r="L821">
        <v>1353736800</v>
      </c>
      <c r="M821">
        <v>1355032800</v>
      </c>
      <c r="N821" s="9">
        <f t="shared" si="50"/>
        <v>41237</v>
      </c>
      <c r="O821" s="9">
        <f t="shared" si="51"/>
        <v>41252.25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s="4" t="s">
        <v>1672</v>
      </c>
      <c r="C822" s="3" t="s">
        <v>1673</v>
      </c>
      <c r="D822">
        <v>1500</v>
      </c>
      <c r="E822">
        <v>12009</v>
      </c>
      <c r="F822" s="5">
        <f t="shared" si="48"/>
        <v>8.0060000000000002</v>
      </c>
      <c r="G822" t="s">
        <v>19</v>
      </c>
      <c r="H822">
        <v>279</v>
      </c>
      <c r="I822">
        <f t="shared" si="49"/>
        <v>43.04</v>
      </c>
      <c r="J822" t="s">
        <v>39</v>
      </c>
      <c r="K822" t="s">
        <v>40</v>
      </c>
      <c r="L822">
        <v>1532840400</v>
      </c>
      <c r="M822">
        <v>1533963600</v>
      </c>
      <c r="N822" s="9">
        <f t="shared" si="50"/>
        <v>43310</v>
      </c>
      <c r="O822" s="9">
        <f t="shared" si="51"/>
        <v>43323.208333333328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s="4" t="s">
        <v>1674</v>
      </c>
      <c r="C823" s="3" t="s">
        <v>1675</v>
      </c>
      <c r="D823">
        <v>4900</v>
      </c>
      <c r="E823">
        <v>14273</v>
      </c>
      <c r="F823" s="5">
        <f t="shared" si="48"/>
        <v>2.9128571428571428</v>
      </c>
      <c r="G823" t="s">
        <v>19</v>
      </c>
      <c r="H823">
        <v>210</v>
      </c>
      <c r="I823">
        <f t="shared" si="49"/>
        <v>67.97</v>
      </c>
      <c r="J823" t="s">
        <v>20</v>
      </c>
      <c r="K823" t="s">
        <v>21</v>
      </c>
      <c r="L823">
        <v>1488261600</v>
      </c>
      <c r="M823">
        <v>1489381200</v>
      </c>
      <c r="N823" s="9">
        <f t="shared" si="50"/>
        <v>42794</v>
      </c>
      <c r="O823" s="9">
        <f t="shared" si="51"/>
        <v>42807.208333333328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s="4" t="s">
        <v>1676</v>
      </c>
      <c r="C824" s="3" t="s">
        <v>1677</v>
      </c>
      <c r="D824">
        <v>54000</v>
      </c>
      <c r="E824">
        <v>188982</v>
      </c>
      <c r="F824" s="5">
        <f t="shared" si="48"/>
        <v>3.4996666666666667</v>
      </c>
      <c r="G824" t="s">
        <v>19</v>
      </c>
      <c r="H824">
        <v>2100</v>
      </c>
      <c r="I824">
        <f t="shared" si="49"/>
        <v>89.99</v>
      </c>
      <c r="J824" t="s">
        <v>20</v>
      </c>
      <c r="K824" t="s">
        <v>21</v>
      </c>
      <c r="L824">
        <v>1393567200</v>
      </c>
      <c r="M824">
        <v>1395032400</v>
      </c>
      <c r="N824" s="9">
        <f t="shared" si="50"/>
        <v>41698</v>
      </c>
      <c r="O824" s="9">
        <f t="shared" si="51"/>
        <v>41715.208333333336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s="4" t="s">
        <v>1678</v>
      </c>
      <c r="C825" s="3" t="s">
        <v>1679</v>
      </c>
      <c r="D825">
        <v>4100</v>
      </c>
      <c r="E825">
        <v>14640</v>
      </c>
      <c r="F825" s="5">
        <f t="shared" si="48"/>
        <v>3.5707317073170732</v>
      </c>
      <c r="G825" t="s">
        <v>19</v>
      </c>
      <c r="H825">
        <v>252</v>
      </c>
      <c r="I825">
        <f t="shared" si="49"/>
        <v>58.1</v>
      </c>
      <c r="J825" t="s">
        <v>20</v>
      </c>
      <c r="K825" t="s">
        <v>21</v>
      </c>
      <c r="L825">
        <v>1410325200</v>
      </c>
      <c r="M825">
        <v>1412485200</v>
      </c>
      <c r="N825" s="9">
        <f t="shared" si="50"/>
        <v>41892</v>
      </c>
      <c r="O825" s="9">
        <f t="shared" si="51"/>
        <v>41917.208333333336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s="4" t="s">
        <v>1680</v>
      </c>
      <c r="C826" s="3" t="s">
        <v>1681</v>
      </c>
      <c r="D826">
        <v>85000</v>
      </c>
      <c r="E826">
        <v>107516</v>
      </c>
      <c r="F826" s="5">
        <f t="shared" si="48"/>
        <v>1.2648941176470587</v>
      </c>
      <c r="G826" t="s">
        <v>19</v>
      </c>
      <c r="H826">
        <v>1280</v>
      </c>
      <c r="I826">
        <f t="shared" si="49"/>
        <v>84</v>
      </c>
      <c r="J826" t="s">
        <v>20</v>
      </c>
      <c r="K826" t="s">
        <v>21</v>
      </c>
      <c r="L826">
        <v>1276923600</v>
      </c>
      <c r="M826">
        <v>1279688400</v>
      </c>
      <c r="N826" s="9">
        <f t="shared" si="50"/>
        <v>40348</v>
      </c>
      <c r="O826" s="9">
        <f t="shared" si="51"/>
        <v>40380.208333333336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s="4" t="s">
        <v>1682</v>
      </c>
      <c r="C827" s="3" t="s">
        <v>1683</v>
      </c>
      <c r="D827">
        <v>3600</v>
      </c>
      <c r="E827">
        <v>13950</v>
      </c>
      <c r="F827" s="5">
        <f t="shared" si="48"/>
        <v>3.875</v>
      </c>
      <c r="G827" t="s">
        <v>19</v>
      </c>
      <c r="H827">
        <v>157</v>
      </c>
      <c r="I827">
        <f t="shared" si="49"/>
        <v>88.85</v>
      </c>
      <c r="J827" t="s">
        <v>39</v>
      </c>
      <c r="K827" t="s">
        <v>40</v>
      </c>
      <c r="L827">
        <v>1500958800</v>
      </c>
      <c r="M827">
        <v>1501995600</v>
      </c>
      <c r="N827" s="9">
        <f t="shared" si="50"/>
        <v>42941</v>
      </c>
      <c r="O827" s="9">
        <f t="shared" si="51"/>
        <v>42953.208333333328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25">
      <c r="A828">
        <v>826</v>
      </c>
      <c r="B828" s="4" t="s">
        <v>1684</v>
      </c>
      <c r="C828" s="3" t="s">
        <v>1685</v>
      </c>
      <c r="D828">
        <v>2800</v>
      </c>
      <c r="E828">
        <v>12797</v>
      </c>
      <c r="F828" s="5">
        <f t="shared" si="48"/>
        <v>4.5703571428571426</v>
      </c>
      <c r="G828" t="s">
        <v>19</v>
      </c>
      <c r="H828">
        <v>194</v>
      </c>
      <c r="I828">
        <f t="shared" si="49"/>
        <v>65.959999999999994</v>
      </c>
      <c r="J828" t="s">
        <v>20</v>
      </c>
      <c r="K828" t="s">
        <v>21</v>
      </c>
      <c r="L828">
        <v>1292220000</v>
      </c>
      <c r="M828">
        <v>1294639200</v>
      </c>
      <c r="N828" s="9">
        <f t="shared" si="50"/>
        <v>40525</v>
      </c>
      <c r="O828" s="9">
        <f t="shared" si="51"/>
        <v>40553.25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x14ac:dyDescent="0.25">
      <c r="A829">
        <v>827</v>
      </c>
      <c r="B829" s="4" t="s">
        <v>1686</v>
      </c>
      <c r="C829" s="3" t="s">
        <v>1687</v>
      </c>
      <c r="D829">
        <v>2300</v>
      </c>
      <c r="E829">
        <v>6134</v>
      </c>
      <c r="F829" s="5">
        <f t="shared" si="48"/>
        <v>2.6669565217391304</v>
      </c>
      <c r="G829" t="s">
        <v>19</v>
      </c>
      <c r="H829">
        <v>82</v>
      </c>
      <c r="I829">
        <f t="shared" si="49"/>
        <v>74.8</v>
      </c>
      <c r="J829" t="s">
        <v>25</v>
      </c>
      <c r="K829" t="s">
        <v>26</v>
      </c>
      <c r="L829">
        <v>1304398800</v>
      </c>
      <c r="M829">
        <v>1305435600</v>
      </c>
      <c r="N829" s="9">
        <f t="shared" si="50"/>
        <v>40666</v>
      </c>
      <c r="O829" s="9">
        <f t="shared" si="51"/>
        <v>40678.208333333336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1.5" hidden="1" x14ac:dyDescent="0.25">
      <c r="A830">
        <v>828</v>
      </c>
      <c r="B830" s="4" t="s">
        <v>1688</v>
      </c>
      <c r="C830" s="3" t="s">
        <v>1689</v>
      </c>
      <c r="D830">
        <v>7100</v>
      </c>
      <c r="E830">
        <v>4899</v>
      </c>
      <c r="F830" s="5">
        <f t="shared" si="48"/>
        <v>0.69</v>
      </c>
      <c r="G830" t="s">
        <v>13</v>
      </c>
      <c r="H830">
        <v>70</v>
      </c>
      <c r="I830">
        <f t="shared" si="49"/>
        <v>69.989999999999995</v>
      </c>
      <c r="J830" t="s">
        <v>20</v>
      </c>
      <c r="K830" t="s">
        <v>21</v>
      </c>
      <c r="L830">
        <v>1535432400</v>
      </c>
      <c r="M830">
        <v>1537592400</v>
      </c>
      <c r="N830" s="9">
        <f t="shared" si="50"/>
        <v>43340</v>
      </c>
      <c r="O830" s="9">
        <f t="shared" si="51"/>
        <v>43365.208333333328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hidden="1" x14ac:dyDescent="0.25">
      <c r="A831">
        <v>829</v>
      </c>
      <c r="B831" s="4" t="s">
        <v>1690</v>
      </c>
      <c r="C831" s="3" t="s">
        <v>1691</v>
      </c>
      <c r="D831">
        <v>9600</v>
      </c>
      <c r="E831">
        <v>4929</v>
      </c>
      <c r="F831" s="5">
        <f t="shared" si="48"/>
        <v>0.51343749999999999</v>
      </c>
      <c r="G831" t="s">
        <v>13</v>
      </c>
      <c r="H831">
        <v>154</v>
      </c>
      <c r="I831">
        <f t="shared" si="49"/>
        <v>32.01</v>
      </c>
      <c r="J831" t="s">
        <v>20</v>
      </c>
      <c r="K831" t="s">
        <v>21</v>
      </c>
      <c r="L831">
        <v>1433826000</v>
      </c>
      <c r="M831">
        <v>1435122000</v>
      </c>
      <c r="N831" s="9">
        <f t="shared" si="50"/>
        <v>42164</v>
      </c>
      <c r="O831" s="9">
        <f t="shared" si="51"/>
        <v>42179.208333333328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ht="31.5" hidden="1" x14ac:dyDescent="0.25">
      <c r="A832">
        <v>830</v>
      </c>
      <c r="B832" s="4" t="s">
        <v>1692</v>
      </c>
      <c r="C832" s="3" t="s">
        <v>1693</v>
      </c>
      <c r="D832">
        <v>121600</v>
      </c>
      <c r="E832">
        <v>1424</v>
      </c>
      <c r="F832" s="5">
        <f t="shared" si="48"/>
        <v>1.1710526315789473E-2</v>
      </c>
      <c r="G832" t="s">
        <v>13</v>
      </c>
      <c r="H832">
        <v>22</v>
      </c>
      <c r="I832">
        <f t="shared" si="49"/>
        <v>64.73</v>
      </c>
      <c r="J832" t="s">
        <v>20</v>
      </c>
      <c r="K832" t="s">
        <v>21</v>
      </c>
      <c r="L832">
        <v>1514959200</v>
      </c>
      <c r="M832">
        <v>1520056800</v>
      </c>
      <c r="N832" s="9">
        <f t="shared" si="50"/>
        <v>43103</v>
      </c>
      <c r="O832" s="9">
        <f t="shared" si="51"/>
        <v>43162.25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831</v>
      </c>
      <c r="B833" s="4" t="s">
        <v>1694</v>
      </c>
      <c r="C833" s="3" t="s">
        <v>1695</v>
      </c>
      <c r="D833">
        <v>97100</v>
      </c>
      <c r="E833">
        <v>105817</v>
      </c>
      <c r="F833" s="5">
        <f t="shared" si="48"/>
        <v>1.089773429454171</v>
      </c>
      <c r="G833" t="s">
        <v>19</v>
      </c>
      <c r="H833">
        <v>4233</v>
      </c>
      <c r="I833">
        <f t="shared" si="49"/>
        <v>25</v>
      </c>
      <c r="J833" t="s">
        <v>20</v>
      </c>
      <c r="K833" t="s">
        <v>21</v>
      </c>
      <c r="L833">
        <v>1332738000</v>
      </c>
      <c r="M833">
        <v>1335675600</v>
      </c>
      <c r="N833" s="9">
        <f t="shared" si="50"/>
        <v>40994</v>
      </c>
      <c r="O833" s="9">
        <f t="shared" si="51"/>
        <v>41028.208333333336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s="4" t="s">
        <v>1696</v>
      </c>
      <c r="C834" s="3" t="s">
        <v>1697</v>
      </c>
      <c r="D834">
        <v>43200</v>
      </c>
      <c r="E834">
        <v>136156</v>
      </c>
      <c r="F834" s="5">
        <f t="shared" si="48"/>
        <v>3.1517592592592591</v>
      </c>
      <c r="G834" t="s">
        <v>19</v>
      </c>
      <c r="H834">
        <v>1297</v>
      </c>
      <c r="I834">
        <f t="shared" si="49"/>
        <v>104.98</v>
      </c>
      <c r="J834" t="s">
        <v>35</v>
      </c>
      <c r="K834" t="s">
        <v>36</v>
      </c>
      <c r="L834">
        <v>1445490000</v>
      </c>
      <c r="M834">
        <v>1448431200</v>
      </c>
      <c r="N834" s="9">
        <f t="shared" si="50"/>
        <v>42299</v>
      </c>
      <c r="O834" s="9">
        <f t="shared" si="51"/>
        <v>42333.25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s="4" t="s">
        <v>1698</v>
      </c>
      <c r="C835" s="3" t="s">
        <v>1699</v>
      </c>
      <c r="D835">
        <v>6800</v>
      </c>
      <c r="E835">
        <v>10723</v>
      </c>
      <c r="F835" s="5">
        <f t="shared" ref="F835:F898" si="52">IFERROR(E835/D835,0)</f>
        <v>1.5769117647058823</v>
      </c>
      <c r="G835" t="s">
        <v>19</v>
      </c>
      <c r="H835">
        <v>165</v>
      </c>
      <c r="I835">
        <f t="shared" ref="I835:I898" si="53">ROUND(IFERROR(E835/H835,0),2)</f>
        <v>64.989999999999995</v>
      </c>
      <c r="J835" t="s">
        <v>35</v>
      </c>
      <c r="K835" t="s">
        <v>36</v>
      </c>
      <c r="L835">
        <v>1297663200</v>
      </c>
      <c r="M835">
        <v>1298613600</v>
      </c>
      <c r="N835" s="9">
        <f t="shared" ref="N835:N898" si="54">DATE(YEAR((((L835/60)/60)/24)+DATE(1970,1,1)),MONTH((((L835/60)/60)/24)+DATE(1970,1,1)),DAY((((L835/60)/60)/24)+DATE(1970,1,1)))</f>
        <v>40588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s="4" t="s">
        <v>1700</v>
      </c>
      <c r="C836" s="3" t="s">
        <v>1701</v>
      </c>
      <c r="D836">
        <v>7300</v>
      </c>
      <c r="E836">
        <v>11228</v>
      </c>
      <c r="F836" s="5">
        <f t="shared" si="52"/>
        <v>1.5380821917808218</v>
      </c>
      <c r="G836" t="s">
        <v>19</v>
      </c>
      <c r="H836">
        <v>119</v>
      </c>
      <c r="I836">
        <f t="shared" si="53"/>
        <v>94.35</v>
      </c>
      <c r="J836" t="s">
        <v>20</v>
      </c>
      <c r="K836" t="s">
        <v>21</v>
      </c>
      <c r="L836">
        <v>1371963600</v>
      </c>
      <c r="M836">
        <v>1372482000</v>
      </c>
      <c r="N836" s="9">
        <f t="shared" si="54"/>
        <v>41448</v>
      </c>
      <c r="O836" s="9">
        <f t="shared" si="55"/>
        <v>41454.208333333336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hidden="1" x14ac:dyDescent="0.25">
      <c r="A837">
        <v>835</v>
      </c>
      <c r="B837" s="4" t="s">
        <v>1702</v>
      </c>
      <c r="C837" s="3" t="s">
        <v>1703</v>
      </c>
      <c r="D837">
        <v>86200</v>
      </c>
      <c r="E837">
        <v>77355</v>
      </c>
      <c r="F837" s="5">
        <f t="shared" si="52"/>
        <v>0.89738979118329465</v>
      </c>
      <c r="G837" t="s">
        <v>13</v>
      </c>
      <c r="H837">
        <v>1758</v>
      </c>
      <c r="I837">
        <f t="shared" si="53"/>
        <v>44</v>
      </c>
      <c r="J837" t="s">
        <v>20</v>
      </c>
      <c r="K837" t="s">
        <v>21</v>
      </c>
      <c r="L837">
        <v>1425103200</v>
      </c>
      <c r="M837">
        <v>1425621600</v>
      </c>
      <c r="N837" s="9">
        <f t="shared" si="54"/>
        <v>42063</v>
      </c>
      <c r="O837" s="9">
        <f t="shared" si="55"/>
        <v>42069.25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hidden="1" x14ac:dyDescent="0.25">
      <c r="A838">
        <v>836</v>
      </c>
      <c r="B838" s="4" t="s">
        <v>1704</v>
      </c>
      <c r="C838" s="3" t="s">
        <v>1705</v>
      </c>
      <c r="D838">
        <v>8100</v>
      </c>
      <c r="E838">
        <v>6086</v>
      </c>
      <c r="F838" s="5">
        <f t="shared" si="52"/>
        <v>0.75135802469135804</v>
      </c>
      <c r="G838" t="s">
        <v>13</v>
      </c>
      <c r="H838">
        <v>94</v>
      </c>
      <c r="I838">
        <f t="shared" si="53"/>
        <v>64.739999999999995</v>
      </c>
      <c r="J838" t="s">
        <v>20</v>
      </c>
      <c r="K838" t="s">
        <v>21</v>
      </c>
      <c r="L838">
        <v>1265349600</v>
      </c>
      <c r="M838">
        <v>1266300000</v>
      </c>
      <c r="N838" s="9">
        <f t="shared" si="54"/>
        <v>40214</v>
      </c>
      <c r="O838" s="9">
        <f t="shared" si="55"/>
        <v>40225.25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s="4" t="s">
        <v>1706</v>
      </c>
      <c r="C839" s="3" t="s">
        <v>1707</v>
      </c>
      <c r="D839">
        <v>17700</v>
      </c>
      <c r="E839">
        <v>150960</v>
      </c>
      <c r="F839" s="5">
        <f t="shared" si="52"/>
        <v>8.5288135593220336</v>
      </c>
      <c r="G839" t="s">
        <v>19</v>
      </c>
      <c r="H839">
        <v>1797</v>
      </c>
      <c r="I839">
        <f t="shared" si="53"/>
        <v>84.01</v>
      </c>
      <c r="J839" t="s">
        <v>20</v>
      </c>
      <c r="K839" t="s">
        <v>21</v>
      </c>
      <c r="L839">
        <v>1301202000</v>
      </c>
      <c r="M839">
        <v>1305867600</v>
      </c>
      <c r="N839" s="9">
        <f t="shared" si="54"/>
        <v>40629</v>
      </c>
      <c r="O839" s="9">
        <f t="shared" si="55"/>
        <v>40683.208333333336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s="4" t="s">
        <v>1708</v>
      </c>
      <c r="C840" s="3" t="s">
        <v>1709</v>
      </c>
      <c r="D840">
        <v>6400</v>
      </c>
      <c r="E840">
        <v>8890</v>
      </c>
      <c r="F840" s="5">
        <f t="shared" si="52"/>
        <v>1.3890625000000001</v>
      </c>
      <c r="G840" t="s">
        <v>19</v>
      </c>
      <c r="H840">
        <v>261</v>
      </c>
      <c r="I840">
        <f t="shared" si="53"/>
        <v>34.06</v>
      </c>
      <c r="J840" t="s">
        <v>20</v>
      </c>
      <c r="K840" t="s">
        <v>21</v>
      </c>
      <c r="L840">
        <v>1538024400</v>
      </c>
      <c r="M840">
        <v>1538802000</v>
      </c>
      <c r="N840" s="9">
        <f t="shared" si="54"/>
        <v>43370</v>
      </c>
      <c r="O840" s="9">
        <f t="shared" si="55"/>
        <v>43379.208333333328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s="4" t="s">
        <v>1710</v>
      </c>
      <c r="C841" s="3" t="s">
        <v>1711</v>
      </c>
      <c r="D841">
        <v>7700</v>
      </c>
      <c r="E841">
        <v>14644</v>
      </c>
      <c r="F841" s="5">
        <f t="shared" si="52"/>
        <v>1.9018181818181819</v>
      </c>
      <c r="G841" t="s">
        <v>19</v>
      </c>
      <c r="H841">
        <v>157</v>
      </c>
      <c r="I841">
        <f t="shared" si="53"/>
        <v>93.27</v>
      </c>
      <c r="J841" t="s">
        <v>20</v>
      </c>
      <c r="K841" t="s">
        <v>21</v>
      </c>
      <c r="L841">
        <v>1395032400</v>
      </c>
      <c r="M841">
        <v>1398920400</v>
      </c>
      <c r="N841" s="9">
        <f t="shared" si="54"/>
        <v>41715</v>
      </c>
      <c r="O841" s="9">
        <f t="shared" si="55"/>
        <v>41760.208333333336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s="4" t="s">
        <v>1712</v>
      </c>
      <c r="C842" s="3" t="s">
        <v>1713</v>
      </c>
      <c r="D842">
        <v>116300</v>
      </c>
      <c r="E842">
        <v>116583</v>
      </c>
      <c r="F842" s="5">
        <f t="shared" si="52"/>
        <v>1.0024333619948409</v>
      </c>
      <c r="G842" t="s">
        <v>19</v>
      </c>
      <c r="H842">
        <v>3533</v>
      </c>
      <c r="I842">
        <f t="shared" si="53"/>
        <v>33</v>
      </c>
      <c r="J842" t="s">
        <v>20</v>
      </c>
      <c r="K842" t="s">
        <v>21</v>
      </c>
      <c r="L842">
        <v>1405486800</v>
      </c>
      <c r="M842">
        <v>1405659600</v>
      </c>
      <c r="N842" s="9">
        <f t="shared" si="54"/>
        <v>41836</v>
      </c>
      <c r="O842" s="9">
        <f t="shared" si="55"/>
        <v>41838.208333333336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s="4" t="s">
        <v>1714</v>
      </c>
      <c r="C843" s="3" t="s">
        <v>1715</v>
      </c>
      <c r="D843">
        <v>9100</v>
      </c>
      <c r="E843">
        <v>12991</v>
      </c>
      <c r="F843" s="5">
        <f t="shared" si="52"/>
        <v>1.4275824175824177</v>
      </c>
      <c r="G843" t="s">
        <v>19</v>
      </c>
      <c r="H843">
        <v>155</v>
      </c>
      <c r="I843">
        <f t="shared" si="53"/>
        <v>83.81</v>
      </c>
      <c r="J843" t="s">
        <v>20</v>
      </c>
      <c r="K843" t="s">
        <v>21</v>
      </c>
      <c r="L843">
        <v>1455861600</v>
      </c>
      <c r="M843">
        <v>1457244000</v>
      </c>
      <c r="N843" s="9">
        <f t="shared" si="54"/>
        <v>42419</v>
      </c>
      <c r="O843" s="9">
        <f t="shared" si="55"/>
        <v>42435.25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x14ac:dyDescent="0.25">
      <c r="A844">
        <v>842</v>
      </c>
      <c r="B844" s="4" t="s">
        <v>1716</v>
      </c>
      <c r="C844" s="3" t="s">
        <v>1717</v>
      </c>
      <c r="D844">
        <v>1500</v>
      </c>
      <c r="E844">
        <v>8447</v>
      </c>
      <c r="F844" s="5">
        <f t="shared" si="52"/>
        <v>5.6313333333333331</v>
      </c>
      <c r="G844" t="s">
        <v>19</v>
      </c>
      <c r="H844">
        <v>132</v>
      </c>
      <c r="I844">
        <f t="shared" si="53"/>
        <v>63.99</v>
      </c>
      <c r="J844" t="s">
        <v>106</v>
      </c>
      <c r="K844" t="s">
        <v>107</v>
      </c>
      <c r="L844">
        <v>1529038800</v>
      </c>
      <c r="M844">
        <v>1529298000</v>
      </c>
      <c r="N844" s="9">
        <f t="shared" si="54"/>
        <v>43266</v>
      </c>
      <c r="O844" s="9">
        <f t="shared" si="55"/>
        <v>43269.208333333328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hidden="1" x14ac:dyDescent="0.25">
      <c r="A845">
        <v>843</v>
      </c>
      <c r="B845" s="4" t="s">
        <v>1718</v>
      </c>
      <c r="C845" s="3" t="s">
        <v>1719</v>
      </c>
      <c r="D845">
        <v>8800</v>
      </c>
      <c r="E845">
        <v>2703</v>
      </c>
      <c r="F845" s="5">
        <f t="shared" si="52"/>
        <v>0.30715909090909088</v>
      </c>
      <c r="G845" t="s">
        <v>13</v>
      </c>
      <c r="H845">
        <v>33</v>
      </c>
      <c r="I845">
        <f t="shared" si="53"/>
        <v>81.91</v>
      </c>
      <c r="J845" t="s">
        <v>20</v>
      </c>
      <c r="K845" t="s">
        <v>21</v>
      </c>
      <c r="L845">
        <v>1535259600</v>
      </c>
      <c r="M845">
        <v>1535778000</v>
      </c>
      <c r="N845" s="9">
        <f t="shared" si="54"/>
        <v>43338</v>
      </c>
      <c r="O845" s="9">
        <f t="shared" si="55"/>
        <v>43344.208333333328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hidden="1" x14ac:dyDescent="0.25">
      <c r="A846">
        <v>844</v>
      </c>
      <c r="B846" s="4" t="s">
        <v>1720</v>
      </c>
      <c r="C846" s="3" t="s">
        <v>1721</v>
      </c>
      <c r="D846">
        <v>8800</v>
      </c>
      <c r="E846">
        <v>8747</v>
      </c>
      <c r="F846" s="5">
        <f t="shared" si="52"/>
        <v>0.99397727272727276</v>
      </c>
      <c r="G846" t="s">
        <v>73</v>
      </c>
      <c r="H846">
        <v>94</v>
      </c>
      <c r="I846">
        <f t="shared" si="53"/>
        <v>93.05</v>
      </c>
      <c r="J846" t="s">
        <v>20</v>
      </c>
      <c r="K846" t="s">
        <v>21</v>
      </c>
      <c r="L846">
        <v>1327212000</v>
      </c>
      <c r="M846">
        <v>1327471200</v>
      </c>
      <c r="N846" s="9">
        <f t="shared" si="54"/>
        <v>40930</v>
      </c>
      <c r="O846" s="9">
        <f t="shared" si="55"/>
        <v>40933.25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s="4" t="s">
        <v>1722</v>
      </c>
      <c r="C847" s="3" t="s">
        <v>1723</v>
      </c>
      <c r="D847">
        <v>69900</v>
      </c>
      <c r="E847">
        <v>138087</v>
      </c>
      <c r="F847" s="5">
        <f t="shared" si="52"/>
        <v>1.9754935622317598</v>
      </c>
      <c r="G847" t="s">
        <v>19</v>
      </c>
      <c r="H847">
        <v>1354</v>
      </c>
      <c r="I847">
        <f t="shared" si="53"/>
        <v>101.98</v>
      </c>
      <c r="J847" t="s">
        <v>39</v>
      </c>
      <c r="K847" t="s">
        <v>40</v>
      </c>
      <c r="L847">
        <v>1526360400</v>
      </c>
      <c r="M847">
        <v>1529557200</v>
      </c>
      <c r="N847" s="9">
        <f t="shared" si="54"/>
        <v>43235</v>
      </c>
      <c r="O847" s="9">
        <f t="shared" si="55"/>
        <v>43272.208333333328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s="4" t="s">
        <v>1724</v>
      </c>
      <c r="C848" s="3" t="s">
        <v>1725</v>
      </c>
      <c r="D848">
        <v>1000</v>
      </c>
      <c r="E848">
        <v>5085</v>
      </c>
      <c r="F848" s="5">
        <f t="shared" si="52"/>
        <v>5.085</v>
      </c>
      <c r="G848" t="s">
        <v>19</v>
      </c>
      <c r="H848">
        <v>48</v>
      </c>
      <c r="I848">
        <f t="shared" si="53"/>
        <v>105.94</v>
      </c>
      <c r="J848" t="s">
        <v>20</v>
      </c>
      <c r="K848" t="s">
        <v>21</v>
      </c>
      <c r="L848">
        <v>1532149200</v>
      </c>
      <c r="M848">
        <v>1535259600</v>
      </c>
      <c r="N848" s="9">
        <f t="shared" si="54"/>
        <v>43302</v>
      </c>
      <c r="O848" s="9">
        <f t="shared" si="55"/>
        <v>43338.208333333328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s="4" t="s">
        <v>1726</v>
      </c>
      <c r="C849" s="3" t="s">
        <v>1727</v>
      </c>
      <c r="D849">
        <v>4700</v>
      </c>
      <c r="E849">
        <v>11174</v>
      </c>
      <c r="F849" s="5">
        <f t="shared" si="52"/>
        <v>2.3774468085106384</v>
      </c>
      <c r="G849" t="s">
        <v>19</v>
      </c>
      <c r="H849">
        <v>110</v>
      </c>
      <c r="I849">
        <f t="shared" si="53"/>
        <v>101.58</v>
      </c>
      <c r="J849" t="s">
        <v>20</v>
      </c>
      <c r="K849" t="s">
        <v>21</v>
      </c>
      <c r="L849">
        <v>1515304800</v>
      </c>
      <c r="M849">
        <v>1515564000</v>
      </c>
      <c r="N849" s="9">
        <f t="shared" si="54"/>
        <v>43107</v>
      </c>
      <c r="O849" s="9">
        <f t="shared" si="55"/>
        <v>43110.25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s="4" t="s">
        <v>1728</v>
      </c>
      <c r="C850" s="3" t="s">
        <v>1729</v>
      </c>
      <c r="D850">
        <v>3200</v>
      </c>
      <c r="E850">
        <v>10831</v>
      </c>
      <c r="F850" s="5">
        <f t="shared" si="52"/>
        <v>3.3846875000000001</v>
      </c>
      <c r="G850" t="s">
        <v>19</v>
      </c>
      <c r="H850">
        <v>172</v>
      </c>
      <c r="I850">
        <f t="shared" si="53"/>
        <v>62.97</v>
      </c>
      <c r="J850" t="s">
        <v>20</v>
      </c>
      <c r="K850" t="s">
        <v>21</v>
      </c>
      <c r="L850">
        <v>1276318800</v>
      </c>
      <c r="M850">
        <v>1277096400</v>
      </c>
      <c r="N850" s="9">
        <f t="shared" si="54"/>
        <v>40341</v>
      </c>
      <c r="O850" s="9">
        <f t="shared" si="55"/>
        <v>40350.208333333336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s="4" t="s">
        <v>1730</v>
      </c>
      <c r="C851" s="3" t="s">
        <v>1731</v>
      </c>
      <c r="D851">
        <v>6700</v>
      </c>
      <c r="E851">
        <v>8917</v>
      </c>
      <c r="F851" s="5">
        <f t="shared" si="52"/>
        <v>1.3308955223880596</v>
      </c>
      <c r="G851" t="s">
        <v>19</v>
      </c>
      <c r="H851">
        <v>307</v>
      </c>
      <c r="I851">
        <f t="shared" si="53"/>
        <v>29.05</v>
      </c>
      <c r="J851" t="s">
        <v>20</v>
      </c>
      <c r="K851" t="s">
        <v>21</v>
      </c>
      <c r="L851">
        <v>1328767200</v>
      </c>
      <c r="M851">
        <v>1329026400</v>
      </c>
      <c r="N851" s="9">
        <f t="shared" si="54"/>
        <v>40948</v>
      </c>
      <c r="O851" s="9">
        <f t="shared" si="55"/>
        <v>40951.25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hidden="1" x14ac:dyDescent="0.25">
      <c r="A852">
        <v>850</v>
      </c>
      <c r="B852" s="4" t="s">
        <v>1732</v>
      </c>
      <c r="C852" s="3" t="s">
        <v>1733</v>
      </c>
      <c r="D852">
        <v>100</v>
      </c>
      <c r="E852">
        <v>1</v>
      </c>
      <c r="F852" s="5">
        <f t="shared" si="52"/>
        <v>0.01</v>
      </c>
      <c r="G852" t="s">
        <v>13</v>
      </c>
      <c r="H852">
        <v>1</v>
      </c>
      <c r="I852">
        <f t="shared" si="53"/>
        <v>1</v>
      </c>
      <c r="J852" t="s">
        <v>20</v>
      </c>
      <c r="K852" t="s">
        <v>21</v>
      </c>
      <c r="L852">
        <v>1321682400</v>
      </c>
      <c r="M852">
        <v>1322978400</v>
      </c>
      <c r="N852" s="9">
        <f t="shared" si="54"/>
        <v>40866</v>
      </c>
      <c r="O852" s="9">
        <f t="shared" si="55"/>
        <v>40881.25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x14ac:dyDescent="0.25">
      <c r="A853">
        <v>851</v>
      </c>
      <c r="B853" s="4" t="s">
        <v>1734</v>
      </c>
      <c r="C853" s="3" t="s">
        <v>1735</v>
      </c>
      <c r="D853">
        <v>6000</v>
      </c>
      <c r="E853">
        <v>12468</v>
      </c>
      <c r="F853" s="5">
        <f t="shared" si="52"/>
        <v>2.0779999999999998</v>
      </c>
      <c r="G853" t="s">
        <v>19</v>
      </c>
      <c r="H853">
        <v>160</v>
      </c>
      <c r="I853">
        <f t="shared" si="53"/>
        <v>77.930000000000007</v>
      </c>
      <c r="J853" t="s">
        <v>20</v>
      </c>
      <c r="K853" t="s">
        <v>21</v>
      </c>
      <c r="L853">
        <v>1335934800</v>
      </c>
      <c r="M853">
        <v>1338786000</v>
      </c>
      <c r="N853" s="9">
        <f t="shared" si="54"/>
        <v>41031</v>
      </c>
      <c r="O853" s="9">
        <f t="shared" si="55"/>
        <v>41064.208333333336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hidden="1" x14ac:dyDescent="0.25">
      <c r="A854">
        <v>852</v>
      </c>
      <c r="B854" s="4" t="s">
        <v>1736</v>
      </c>
      <c r="C854" s="3" t="s">
        <v>1737</v>
      </c>
      <c r="D854">
        <v>4900</v>
      </c>
      <c r="E854">
        <v>2505</v>
      </c>
      <c r="F854" s="5">
        <f t="shared" si="52"/>
        <v>0.51122448979591839</v>
      </c>
      <c r="G854" t="s">
        <v>13</v>
      </c>
      <c r="H854">
        <v>31</v>
      </c>
      <c r="I854">
        <f t="shared" si="53"/>
        <v>80.81</v>
      </c>
      <c r="J854" t="s">
        <v>20</v>
      </c>
      <c r="K854" t="s">
        <v>21</v>
      </c>
      <c r="L854">
        <v>1310792400</v>
      </c>
      <c r="M854">
        <v>1311656400</v>
      </c>
      <c r="N854" s="9">
        <f t="shared" si="54"/>
        <v>40740</v>
      </c>
      <c r="O854" s="9">
        <f t="shared" si="55"/>
        <v>40750.208333333336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s="4" t="s">
        <v>1738</v>
      </c>
      <c r="C855" s="3" t="s">
        <v>1739</v>
      </c>
      <c r="D855">
        <v>17100</v>
      </c>
      <c r="E855">
        <v>111502</v>
      </c>
      <c r="F855" s="5">
        <f t="shared" si="52"/>
        <v>6.5205847953216374</v>
      </c>
      <c r="G855" t="s">
        <v>19</v>
      </c>
      <c r="H855">
        <v>1467</v>
      </c>
      <c r="I855">
        <f t="shared" si="53"/>
        <v>76.010000000000005</v>
      </c>
      <c r="J855" t="s">
        <v>14</v>
      </c>
      <c r="K855" t="s">
        <v>15</v>
      </c>
      <c r="L855">
        <v>1308546000</v>
      </c>
      <c r="M855">
        <v>1308978000</v>
      </c>
      <c r="N855" s="9">
        <f t="shared" si="54"/>
        <v>40714</v>
      </c>
      <c r="O855" s="9">
        <f t="shared" si="55"/>
        <v>40719.208333333336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s="4" t="s">
        <v>1740</v>
      </c>
      <c r="C856" s="3" t="s">
        <v>1741</v>
      </c>
      <c r="D856">
        <v>171000</v>
      </c>
      <c r="E856">
        <v>194309</v>
      </c>
      <c r="F856" s="5">
        <f t="shared" si="52"/>
        <v>1.1363099415204678</v>
      </c>
      <c r="G856" t="s">
        <v>19</v>
      </c>
      <c r="H856">
        <v>2662</v>
      </c>
      <c r="I856">
        <f t="shared" si="53"/>
        <v>72.989999999999995</v>
      </c>
      <c r="J856" t="s">
        <v>14</v>
      </c>
      <c r="K856" t="s">
        <v>15</v>
      </c>
      <c r="L856">
        <v>1574056800</v>
      </c>
      <c r="M856">
        <v>1576389600</v>
      </c>
      <c r="N856" s="9">
        <f t="shared" si="54"/>
        <v>43787</v>
      </c>
      <c r="O856" s="9">
        <f t="shared" si="55"/>
        <v>43814.25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s="4" t="s">
        <v>1742</v>
      </c>
      <c r="C857" s="3" t="s">
        <v>1743</v>
      </c>
      <c r="D857">
        <v>23400</v>
      </c>
      <c r="E857">
        <v>23956</v>
      </c>
      <c r="F857" s="5">
        <f t="shared" si="52"/>
        <v>1.0237606837606839</v>
      </c>
      <c r="G857" t="s">
        <v>19</v>
      </c>
      <c r="H857">
        <v>452</v>
      </c>
      <c r="I857">
        <f t="shared" si="53"/>
        <v>53</v>
      </c>
      <c r="J857" t="s">
        <v>25</v>
      </c>
      <c r="K857" t="s">
        <v>26</v>
      </c>
      <c r="L857">
        <v>1308373200</v>
      </c>
      <c r="M857">
        <v>1311051600</v>
      </c>
      <c r="N857" s="9">
        <f t="shared" si="54"/>
        <v>40712</v>
      </c>
      <c r="O857" s="9">
        <f t="shared" si="55"/>
        <v>40743.208333333336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s="4" t="s">
        <v>1598</v>
      </c>
      <c r="C858" s="3" t="s">
        <v>1744</v>
      </c>
      <c r="D858">
        <v>2400</v>
      </c>
      <c r="E858">
        <v>8558</v>
      </c>
      <c r="F858" s="5">
        <f t="shared" si="52"/>
        <v>3.5658333333333334</v>
      </c>
      <c r="G858" t="s">
        <v>19</v>
      </c>
      <c r="H858">
        <v>158</v>
      </c>
      <c r="I858">
        <f t="shared" si="53"/>
        <v>54.16</v>
      </c>
      <c r="J858" t="s">
        <v>20</v>
      </c>
      <c r="K858" t="s">
        <v>21</v>
      </c>
      <c r="L858">
        <v>1335243600</v>
      </c>
      <c r="M858">
        <v>1336712400</v>
      </c>
      <c r="N858" s="9">
        <f t="shared" si="54"/>
        <v>41023</v>
      </c>
      <c r="O858" s="9">
        <f t="shared" si="55"/>
        <v>41040.208333333336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x14ac:dyDescent="0.25">
      <c r="A859">
        <v>857</v>
      </c>
      <c r="B859" s="4" t="s">
        <v>1745</v>
      </c>
      <c r="C859" s="3" t="s">
        <v>1746</v>
      </c>
      <c r="D859">
        <v>5300</v>
      </c>
      <c r="E859">
        <v>7413</v>
      </c>
      <c r="F859" s="5">
        <f t="shared" si="52"/>
        <v>1.3986792452830188</v>
      </c>
      <c r="G859" t="s">
        <v>19</v>
      </c>
      <c r="H859">
        <v>225</v>
      </c>
      <c r="I859">
        <f t="shared" si="53"/>
        <v>32.950000000000003</v>
      </c>
      <c r="J859" t="s">
        <v>97</v>
      </c>
      <c r="K859" t="s">
        <v>98</v>
      </c>
      <c r="L859">
        <v>1328421600</v>
      </c>
      <c r="M859">
        <v>1330408800</v>
      </c>
      <c r="N859" s="9">
        <f t="shared" si="54"/>
        <v>40944</v>
      </c>
      <c r="O859" s="9">
        <f t="shared" si="55"/>
        <v>40967.25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hidden="1" x14ac:dyDescent="0.25">
      <c r="A860">
        <v>858</v>
      </c>
      <c r="B860" s="4" t="s">
        <v>1747</v>
      </c>
      <c r="C860" s="3" t="s">
        <v>1748</v>
      </c>
      <c r="D860">
        <v>4000</v>
      </c>
      <c r="E860">
        <v>2778</v>
      </c>
      <c r="F860" s="5">
        <f t="shared" si="52"/>
        <v>0.69450000000000001</v>
      </c>
      <c r="G860" t="s">
        <v>13</v>
      </c>
      <c r="H860">
        <v>35</v>
      </c>
      <c r="I860">
        <f t="shared" si="53"/>
        <v>79.37</v>
      </c>
      <c r="J860" t="s">
        <v>20</v>
      </c>
      <c r="K860" t="s">
        <v>21</v>
      </c>
      <c r="L860">
        <v>1524286800</v>
      </c>
      <c r="M860">
        <v>1524891600</v>
      </c>
      <c r="N860" s="9">
        <f t="shared" si="54"/>
        <v>43211</v>
      </c>
      <c r="O860" s="9">
        <f t="shared" si="55"/>
        <v>43218.208333333328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hidden="1" x14ac:dyDescent="0.25">
      <c r="A861">
        <v>859</v>
      </c>
      <c r="B861" s="4" t="s">
        <v>1749</v>
      </c>
      <c r="C861" s="3" t="s">
        <v>1750</v>
      </c>
      <c r="D861">
        <v>7300</v>
      </c>
      <c r="E861">
        <v>2594</v>
      </c>
      <c r="F861" s="5">
        <f t="shared" si="52"/>
        <v>0.35534246575342465</v>
      </c>
      <c r="G861" t="s">
        <v>13</v>
      </c>
      <c r="H861">
        <v>63</v>
      </c>
      <c r="I861">
        <f t="shared" si="53"/>
        <v>41.17</v>
      </c>
      <c r="J861" t="s">
        <v>20</v>
      </c>
      <c r="K861" t="s">
        <v>21</v>
      </c>
      <c r="L861">
        <v>1362117600</v>
      </c>
      <c r="M861">
        <v>1363669200</v>
      </c>
      <c r="N861" s="9">
        <f t="shared" si="54"/>
        <v>41334</v>
      </c>
      <c r="O861" s="9">
        <f t="shared" si="55"/>
        <v>41352.208333333336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x14ac:dyDescent="0.25">
      <c r="A862">
        <v>860</v>
      </c>
      <c r="B862" s="4" t="s">
        <v>1751</v>
      </c>
      <c r="C862" s="3" t="s">
        <v>1752</v>
      </c>
      <c r="D862">
        <v>2000</v>
      </c>
      <c r="E862">
        <v>5033</v>
      </c>
      <c r="F862" s="5">
        <f t="shared" si="52"/>
        <v>2.5165000000000002</v>
      </c>
      <c r="G862" t="s">
        <v>19</v>
      </c>
      <c r="H862">
        <v>65</v>
      </c>
      <c r="I862">
        <f t="shared" si="53"/>
        <v>77.430000000000007</v>
      </c>
      <c r="J862" t="s">
        <v>20</v>
      </c>
      <c r="K862" t="s">
        <v>21</v>
      </c>
      <c r="L862">
        <v>1550556000</v>
      </c>
      <c r="M862">
        <v>1551420000</v>
      </c>
      <c r="N862" s="9">
        <f t="shared" si="54"/>
        <v>43515</v>
      </c>
      <c r="O862" s="9">
        <f t="shared" si="55"/>
        <v>43525.25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s="4" t="s">
        <v>1753</v>
      </c>
      <c r="C863" s="3" t="s">
        <v>1754</v>
      </c>
      <c r="D863">
        <v>8800</v>
      </c>
      <c r="E863">
        <v>9317</v>
      </c>
      <c r="F863" s="5">
        <f t="shared" si="52"/>
        <v>1.0587500000000001</v>
      </c>
      <c r="G863" t="s">
        <v>19</v>
      </c>
      <c r="H863">
        <v>163</v>
      </c>
      <c r="I863">
        <f t="shared" si="53"/>
        <v>57.16</v>
      </c>
      <c r="J863" t="s">
        <v>20</v>
      </c>
      <c r="K863" t="s">
        <v>21</v>
      </c>
      <c r="L863">
        <v>1269147600</v>
      </c>
      <c r="M863">
        <v>1269838800</v>
      </c>
      <c r="N863" s="9">
        <f t="shared" si="54"/>
        <v>40258</v>
      </c>
      <c r="O863" s="9">
        <f t="shared" si="55"/>
        <v>40266.208333333336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s="4" t="s">
        <v>1755</v>
      </c>
      <c r="C864" s="3" t="s">
        <v>1756</v>
      </c>
      <c r="D864">
        <v>3500</v>
      </c>
      <c r="E864">
        <v>6560</v>
      </c>
      <c r="F864" s="5">
        <f t="shared" si="52"/>
        <v>1.8742857142857143</v>
      </c>
      <c r="G864" t="s">
        <v>19</v>
      </c>
      <c r="H864">
        <v>85</v>
      </c>
      <c r="I864">
        <f t="shared" si="53"/>
        <v>77.180000000000007</v>
      </c>
      <c r="J864" t="s">
        <v>20</v>
      </c>
      <c r="K864" t="s">
        <v>21</v>
      </c>
      <c r="L864">
        <v>1312174800</v>
      </c>
      <c r="M864">
        <v>1312520400</v>
      </c>
      <c r="N864" s="9">
        <f t="shared" si="54"/>
        <v>40756</v>
      </c>
      <c r="O864" s="9">
        <f t="shared" si="55"/>
        <v>40760.208333333336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s="4" t="s">
        <v>1757</v>
      </c>
      <c r="C865" s="3" t="s">
        <v>1758</v>
      </c>
      <c r="D865">
        <v>1400</v>
      </c>
      <c r="E865">
        <v>5415</v>
      </c>
      <c r="F865" s="5">
        <f t="shared" si="52"/>
        <v>3.8678571428571429</v>
      </c>
      <c r="G865" t="s">
        <v>19</v>
      </c>
      <c r="H865">
        <v>217</v>
      </c>
      <c r="I865">
        <f t="shared" si="53"/>
        <v>24.95</v>
      </c>
      <c r="J865" t="s">
        <v>20</v>
      </c>
      <c r="K865" t="s">
        <v>21</v>
      </c>
      <c r="L865">
        <v>1434517200</v>
      </c>
      <c r="M865">
        <v>1436504400</v>
      </c>
      <c r="N865" s="9">
        <f t="shared" si="54"/>
        <v>42172</v>
      </c>
      <c r="O865" s="9">
        <f t="shared" si="55"/>
        <v>42195.208333333328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s="4" t="s">
        <v>1759</v>
      </c>
      <c r="C866" s="3" t="s">
        <v>1760</v>
      </c>
      <c r="D866">
        <v>4200</v>
      </c>
      <c r="E866">
        <v>14577</v>
      </c>
      <c r="F866" s="5">
        <f t="shared" si="52"/>
        <v>3.4707142857142856</v>
      </c>
      <c r="G866" t="s">
        <v>19</v>
      </c>
      <c r="H866">
        <v>150</v>
      </c>
      <c r="I866">
        <f t="shared" si="53"/>
        <v>97.18</v>
      </c>
      <c r="J866" t="s">
        <v>20</v>
      </c>
      <c r="K866" t="s">
        <v>21</v>
      </c>
      <c r="L866">
        <v>1471582800</v>
      </c>
      <c r="M866">
        <v>1472014800</v>
      </c>
      <c r="N866" s="9">
        <f t="shared" si="54"/>
        <v>42601</v>
      </c>
      <c r="O866" s="9">
        <f t="shared" si="55"/>
        <v>42606.208333333328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s="4" t="s">
        <v>1761</v>
      </c>
      <c r="C867" s="3" t="s">
        <v>1762</v>
      </c>
      <c r="D867">
        <v>81000</v>
      </c>
      <c r="E867">
        <v>150515</v>
      </c>
      <c r="F867" s="5">
        <f t="shared" si="52"/>
        <v>1.8582098765432098</v>
      </c>
      <c r="G867" t="s">
        <v>19</v>
      </c>
      <c r="H867">
        <v>3272</v>
      </c>
      <c r="I867">
        <f t="shared" si="53"/>
        <v>46</v>
      </c>
      <c r="J867" t="s">
        <v>20</v>
      </c>
      <c r="K867" t="s">
        <v>21</v>
      </c>
      <c r="L867">
        <v>1410757200</v>
      </c>
      <c r="M867">
        <v>1411534800</v>
      </c>
      <c r="N867" s="9">
        <f t="shared" si="54"/>
        <v>41897</v>
      </c>
      <c r="O867" s="9">
        <f t="shared" si="55"/>
        <v>41906.208333333336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hidden="1" x14ac:dyDescent="0.25">
      <c r="A868">
        <v>866</v>
      </c>
      <c r="B868" s="4" t="s">
        <v>1763</v>
      </c>
      <c r="C868" s="3" t="s">
        <v>1764</v>
      </c>
      <c r="D868">
        <v>182800</v>
      </c>
      <c r="E868">
        <v>79045</v>
      </c>
      <c r="F868" s="5">
        <f t="shared" si="52"/>
        <v>0.43241247264770238</v>
      </c>
      <c r="G868" t="s">
        <v>73</v>
      </c>
      <c r="H868">
        <v>898</v>
      </c>
      <c r="I868">
        <f t="shared" si="53"/>
        <v>88.02</v>
      </c>
      <c r="J868" t="s">
        <v>20</v>
      </c>
      <c r="K868" t="s">
        <v>21</v>
      </c>
      <c r="L868">
        <v>1304830800</v>
      </c>
      <c r="M868">
        <v>1304917200</v>
      </c>
      <c r="N868" s="9">
        <f t="shared" si="54"/>
        <v>40671</v>
      </c>
      <c r="O868" s="9">
        <f t="shared" si="55"/>
        <v>40672.208333333336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25">
      <c r="A869">
        <v>867</v>
      </c>
      <c r="B869" s="4" t="s">
        <v>1765</v>
      </c>
      <c r="C869" s="3" t="s">
        <v>1766</v>
      </c>
      <c r="D869">
        <v>4800</v>
      </c>
      <c r="E869">
        <v>7797</v>
      </c>
      <c r="F869" s="5">
        <f t="shared" si="52"/>
        <v>1.6243749999999999</v>
      </c>
      <c r="G869" t="s">
        <v>19</v>
      </c>
      <c r="H869">
        <v>300</v>
      </c>
      <c r="I869">
        <f t="shared" si="53"/>
        <v>25.99</v>
      </c>
      <c r="J869" t="s">
        <v>20</v>
      </c>
      <c r="K869" t="s">
        <v>21</v>
      </c>
      <c r="L869">
        <v>1539061200</v>
      </c>
      <c r="M869">
        <v>1539579600</v>
      </c>
      <c r="N869" s="9">
        <f t="shared" si="54"/>
        <v>43382</v>
      </c>
      <c r="O869" s="9">
        <f t="shared" si="55"/>
        <v>43388.208333333328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s="4" t="s">
        <v>1767</v>
      </c>
      <c r="C870" s="3" t="s">
        <v>1768</v>
      </c>
      <c r="D870">
        <v>7000</v>
      </c>
      <c r="E870">
        <v>12939</v>
      </c>
      <c r="F870" s="5">
        <f t="shared" si="52"/>
        <v>1.8484285714285715</v>
      </c>
      <c r="G870" t="s">
        <v>19</v>
      </c>
      <c r="H870">
        <v>126</v>
      </c>
      <c r="I870">
        <f t="shared" si="53"/>
        <v>102.69</v>
      </c>
      <c r="J870" t="s">
        <v>20</v>
      </c>
      <c r="K870" t="s">
        <v>21</v>
      </c>
      <c r="L870">
        <v>1381554000</v>
      </c>
      <c r="M870">
        <v>1382504400</v>
      </c>
      <c r="N870" s="9">
        <f t="shared" si="54"/>
        <v>41559</v>
      </c>
      <c r="O870" s="9">
        <f t="shared" si="55"/>
        <v>41570.208333333336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hidden="1" x14ac:dyDescent="0.25">
      <c r="A871">
        <v>869</v>
      </c>
      <c r="B871" s="4" t="s">
        <v>1769</v>
      </c>
      <c r="C871" s="3" t="s">
        <v>1770</v>
      </c>
      <c r="D871">
        <v>161900</v>
      </c>
      <c r="E871">
        <v>38376</v>
      </c>
      <c r="F871" s="5">
        <f t="shared" si="52"/>
        <v>0.23703520691785052</v>
      </c>
      <c r="G871" t="s">
        <v>13</v>
      </c>
      <c r="H871">
        <v>526</v>
      </c>
      <c r="I871">
        <f t="shared" si="53"/>
        <v>72.959999999999994</v>
      </c>
      <c r="J871" t="s">
        <v>20</v>
      </c>
      <c r="K871" t="s">
        <v>21</v>
      </c>
      <c r="L871">
        <v>1277096400</v>
      </c>
      <c r="M871">
        <v>1278306000</v>
      </c>
      <c r="N871" s="9">
        <f t="shared" si="54"/>
        <v>40350</v>
      </c>
      <c r="O871" s="9">
        <f t="shared" si="55"/>
        <v>40364.208333333336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hidden="1" x14ac:dyDescent="0.25">
      <c r="A872">
        <v>870</v>
      </c>
      <c r="B872" s="4" t="s">
        <v>1771</v>
      </c>
      <c r="C872" s="3" t="s">
        <v>1772</v>
      </c>
      <c r="D872">
        <v>7700</v>
      </c>
      <c r="E872">
        <v>6920</v>
      </c>
      <c r="F872" s="5">
        <f t="shared" si="52"/>
        <v>0.89870129870129867</v>
      </c>
      <c r="G872" t="s">
        <v>13</v>
      </c>
      <c r="H872">
        <v>121</v>
      </c>
      <c r="I872">
        <f t="shared" si="53"/>
        <v>57.19</v>
      </c>
      <c r="J872" t="s">
        <v>20</v>
      </c>
      <c r="K872" t="s">
        <v>21</v>
      </c>
      <c r="L872">
        <v>1440392400</v>
      </c>
      <c r="M872">
        <v>1442552400</v>
      </c>
      <c r="N872" s="9">
        <f t="shared" si="54"/>
        <v>42240</v>
      </c>
      <c r="O872" s="9">
        <f t="shared" si="55"/>
        <v>42265.208333333328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x14ac:dyDescent="0.25">
      <c r="A873">
        <v>871</v>
      </c>
      <c r="B873" s="4" t="s">
        <v>1773</v>
      </c>
      <c r="C873" s="3" t="s">
        <v>1774</v>
      </c>
      <c r="D873">
        <v>71500</v>
      </c>
      <c r="E873">
        <v>194912</v>
      </c>
      <c r="F873" s="5">
        <f t="shared" si="52"/>
        <v>2.7260419580419581</v>
      </c>
      <c r="G873" t="s">
        <v>19</v>
      </c>
      <c r="H873">
        <v>2320</v>
      </c>
      <c r="I873">
        <f t="shared" si="53"/>
        <v>84.01</v>
      </c>
      <c r="J873" t="s">
        <v>20</v>
      </c>
      <c r="K873" t="s">
        <v>21</v>
      </c>
      <c r="L873">
        <v>1509512400</v>
      </c>
      <c r="M873">
        <v>1511071200</v>
      </c>
      <c r="N873" s="9">
        <f t="shared" si="54"/>
        <v>43040</v>
      </c>
      <c r="O873" s="9">
        <f t="shared" si="55"/>
        <v>43058.25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s="4" t="s">
        <v>1775</v>
      </c>
      <c r="C874" s="3" t="s">
        <v>1776</v>
      </c>
      <c r="D874">
        <v>4700</v>
      </c>
      <c r="E874">
        <v>7992</v>
      </c>
      <c r="F874" s="5">
        <f t="shared" si="52"/>
        <v>1.7004255319148935</v>
      </c>
      <c r="G874" t="s">
        <v>19</v>
      </c>
      <c r="H874">
        <v>81</v>
      </c>
      <c r="I874">
        <f t="shared" si="53"/>
        <v>98.67</v>
      </c>
      <c r="J874" t="s">
        <v>25</v>
      </c>
      <c r="K874" t="s">
        <v>26</v>
      </c>
      <c r="L874">
        <v>1535950800</v>
      </c>
      <c r="M874">
        <v>1536382800</v>
      </c>
      <c r="N874" s="9">
        <f t="shared" si="54"/>
        <v>43346</v>
      </c>
      <c r="O874" s="9">
        <f t="shared" si="55"/>
        <v>43351.208333333328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s="4" t="s">
        <v>1777</v>
      </c>
      <c r="C875" s="3" t="s">
        <v>1778</v>
      </c>
      <c r="D875">
        <v>42100</v>
      </c>
      <c r="E875">
        <v>79268</v>
      </c>
      <c r="F875" s="5">
        <f t="shared" si="52"/>
        <v>1.8828503562945369</v>
      </c>
      <c r="G875" t="s">
        <v>19</v>
      </c>
      <c r="H875">
        <v>1887</v>
      </c>
      <c r="I875">
        <f t="shared" si="53"/>
        <v>42.01</v>
      </c>
      <c r="J875" t="s">
        <v>20</v>
      </c>
      <c r="K875" t="s">
        <v>21</v>
      </c>
      <c r="L875">
        <v>1389160800</v>
      </c>
      <c r="M875">
        <v>1389592800</v>
      </c>
      <c r="N875" s="9">
        <f t="shared" si="54"/>
        <v>41647</v>
      </c>
      <c r="O875" s="9">
        <f t="shared" si="55"/>
        <v>41652.25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s="4" t="s">
        <v>1779</v>
      </c>
      <c r="C876" s="3" t="s">
        <v>1780</v>
      </c>
      <c r="D876">
        <v>40200</v>
      </c>
      <c r="E876">
        <v>139468</v>
      </c>
      <c r="F876" s="5">
        <f t="shared" si="52"/>
        <v>3.4693532338308457</v>
      </c>
      <c r="G876" t="s">
        <v>19</v>
      </c>
      <c r="H876">
        <v>4358</v>
      </c>
      <c r="I876">
        <f t="shared" si="53"/>
        <v>32</v>
      </c>
      <c r="J876" t="s">
        <v>20</v>
      </c>
      <c r="K876" t="s">
        <v>21</v>
      </c>
      <c r="L876">
        <v>1271998800</v>
      </c>
      <c r="M876">
        <v>1275282000</v>
      </c>
      <c r="N876" s="9">
        <f t="shared" si="54"/>
        <v>40291</v>
      </c>
      <c r="O876" s="9">
        <f t="shared" si="55"/>
        <v>40329.208333333336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hidden="1" x14ac:dyDescent="0.25">
      <c r="A877">
        <v>875</v>
      </c>
      <c r="B877" s="4" t="s">
        <v>1781</v>
      </c>
      <c r="C877" s="3" t="s">
        <v>1782</v>
      </c>
      <c r="D877">
        <v>7900</v>
      </c>
      <c r="E877">
        <v>5465</v>
      </c>
      <c r="F877" s="5">
        <f t="shared" si="52"/>
        <v>0.6917721518987342</v>
      </c>
      <c r="G877" t="s">
        <v>13</v>
      </c>
      <c r="H877">
        <v>67</v>
      </c>
      <c r="I877">
        <f t="shared" si="53"/>
        <v>81.569999999999993</v>
      </c>
      <c r="J877" t="s">
        <v>20</v>
      </c>
      <c r="K877" t="s">
        <v>21</v>
      </c>
      <c r="L877">
        <v>1294898400</v>
      </c>
      <c r="M877">
        <v>1294984800</v>
      </c>
      <c r="N877" s="9">
        <f t="shared" si="54"/>
        <v>40556</v>
      </c>
      <c r="O877" s="9">
        <f t="shared" si="55"/>
        <v>40557.25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hidden="1" x14ac:dyDescent="0.25">
      <c r="A878">
        <v>876</v>
      </c>
      <c r="B878" s="4" t="s">
        <v>1783</v>
      </c>
      <c r="C878" s="3" t="s">
        <v>1784</v>
      </c>
      <c r="D878">
        <v>8300</v>
      </c>
      <c r="E878">
        <v>2111</v>
      </c>
      <c r="F878" s="5">
        <f t="shared" si="52"/>
        <v>0.25433734939759034</v>
      </c>
      <c r="G878" t="s">
        <v>13</v>
      </c>
      <c r="H878">
        <v>57</v>
      </c>
      <c r="I878">
        <f t="shared" si="53"/>
        <v>37.04</v>
      </c>
      <c r="J878" t="s">
        <v>14</v>
      </c>
      <c r="K878" t="s">
        <v>15</v>
      </c>
      <c r="L878">
        <v>1559970000</v>
      </c>
      <c r="M878">
        <v>1562043600</v>
      </c>
      <c r="N878" s="9">
        <f t="shared" si="54"/>
        <v>43624</v>
      </c>
      <c r="O878" s="9">
        <f t="shared" si="55"/>
        <v>43648.208333333328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hidden="1" x14ac:dyDescent="0.25">
      <c r="A879">
        <v>877</v>
      </c>
      <c r="B879" s="4" t="s">
        <v>1785</v>
      </c>
      <c r="C879" s="3" t="s">
        <v>1786</v>
      </c>
      <c r="D879">
        <v>163600</v>
      </c>
      <c r="E879">
        <v>126628</v>
      </c>
      <c r="F879" s="5">
        <f t="shared" si="52"/>
        <v>0.77400977995110021</v>
      </c>
      <c r="G879" t="s">
        <v>13</v>
      </c>
      <c r="H879">
        <v>1229</v>
      </c>
      <c r="I879">
        <f t="shared" si="53"/>
        <v>103.03</v>
      </c>
      <c r="J879" t="s">
        <v>20</v>
      </c>
      <c r="K879" t="s">
        <v>21</v>
      </c>
      <c r="L879">
        <v>1469509200</v>
      </c>
      <c r="M879">
        <v>1469595600</v>
      </c>
      <c r="N879" s="9">
        <f t="shared" si="54"/>
        <v>42577</v>
      </c>
      <c r="O879" s="9">
        <f t="shared" si="55"/>
        <v>42578.208333333328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hidden="1" x14ac:dyDescent="0.25">
      <c r="A880">
        <v>878</v>
      </c>
      <c r="B880" s="4" t="s">
        <v>1787</v>
      </c>
      <c r="C880" s="3" t="s">
        <v>1788</v>
      </c>
      <c r="D880">
        <v>2700</v>
      </c>
      <c r="E880">
        <v>1012</v>
      </c>
      <c r="F880" s="5">
        <f t="shared" si="52"/>
        <v>0.37481481481481482</v>
      </c>
      <c r="G880" t="s">
        <v>13</v>
      </c>
      <c r="H880">
        <v>12</v>
      </c>
      <c r="I880">
        <f t="shared" si="53"/>
        <v>84.33</v>
      </c>
      <c r="J880" t="s">
        <v>106</v>
      </c>
      <c r="K880" t="s">
        <v>107</v>
      </c>
      <c r="L880">
        <v>1579068000</v>
      </c>
      <c r="M880">
        <v>1581141600</v>
      </c>
      <c r="N880" s="9">
        <f t="shared" si="54"/>
        <v>43845</v>
      </c>
      <c r="O880" s="9">
        <f t="shared" si="55"/>
        <v>43869.25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s="4" t="s">
        <v>1789</v>
      </c>
      <c r="C881" s="3" t="s">
        <v>1790</v>
      </c>
      <c r="D881">
        <v>1000</v>
      </c>
      <c r="E881">
        <v>5438</v>
      </c>
      <c r="F881" s="5">
        <f t="shared" si="52"/>
        <v>5.4379999999999997</v>
      </c>
      <c r="G881" t="s">
        <v>19</v>
      </c>
      <c r="H881">
        <v>53</v>
      </c>
      <c r="I881">
        <f t="shared" si="53"/>
        <v>102.6</v>
      </c>
      <c r="J881" t="s">
        <v>20</v>
      </c>
      <c r="K881" t="s">
        <v>21</v>
      </c>
      <c r="L881">
        <v>1487743200</v>
      </c>
      <c r="M881">
        <v>1488520800</v>
      </c>
      <c r="N881" s="9">
        <f t="shared" si="54"/>
        <v>42788</v>
      </c>
      <c r="O881" s="9">
        <f t="shared" si="55"/>
        <v>42797.25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s="4" t="s">
        <v>1791</v>
      </c>
      <c r="C882" s="3" t="s">
        <v>1792</v>
      </c>
      <c r="D882">
        <v>84500</v>
      </c>
      <c r="E882">
        <v>193101</v>
      </c>
      <c r="F882" s="5">
        <f t="shared" si="52"/>
        <v>2.2852189349112426</v>
      </c>
      <c r="G882" t="s">
        <v>19</v>
      </c>
      <c r="H882">
        <v>2414</v>
      </c>
      <c r="I882">
        <f t="shared" si="53"/>
        <v>79.989999999999995</v>
      </c>
      <c r="J882" t="s">
        <v>20</v>
      </c>
      <c r="K882" t="s">
        <v>21</v>
      </c>
      <c r="L882">
        <v>1563685200</v>
      </c>
      <c r="M882">
        <v>1563858000</v>
      </c>
      <c r="N882" s="9">
        <f t="shared" si="54"/>
        <v>43667</v>
      </c>
      <c r="O882" s="9">
        <f t="shared" si="55"/>
        <v>43669.208333333328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hidden="1" x14ac:dyDescent="0.25">
      <c r="A883">
        <v>881</v>
      </c>
      <c r="B883" s="4" t="s">
        <v>1793</v>
      </c>
      <c r="C883" s="3" t="s">
        <v>1794</v>
      </c>
      <c r="D883">
        <v>81300</v>
      </c>
      <c r="E883">
        <v>31665</v>
      </c>
      <c r="F883" s="5">
        <f t="shared" si="52"/>
        <v>0.38948339483394834</v>
      </c>
      <c r="G883" t="s">
        <v>13</v>
      </c>
      <c r="H883">
        <v>452</v>
      </c>
      <c r="I883">
        <f t="shared" si="53"/>
        <v>70.06</v>
      </c>
      <c r="J883" t="s">
        <v>20</v>
      </c>
      <c r="K883" t="s">
        <v>21</v>
      </c>
      <c r="L883">
        <v>1436418000</v>
      </c>
      <c r="M883">
        <v>1438923600</v>
      </c>
      <c r="N883" s="9">
        <f t="shared" si="54"/>
        <v>42194</v>
      </c>
      <c r="O883" s="9">
        <f t="shared" si="55"/>
        <v>42223.208333333328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s="4" t="s">
        <v>1795</v>
      </c>
      <c r="C884" s="3" t="s">
        <v>1796</v>
      </c>
      <c r="D884">
        <v>800</v>
      </c>
      <c r="E884">
        <v>2960</v>
      </c>
      <c r="F884" s="5">
        <f t="shared" si="52"/>
        <v>3.7</v>
      </c>
      <c r="G884" t="s">
        <v>19</v>
      </c>
      <c r="H884">
        <v>80</v>
      </c>
      <c r="I884">
        <f t="shared" si="53"/>
        <v>37</v>
      </c>
      <c r="J884" t="s">
        <v>20</v>
      </c>
      <c r="K884" t="s">
        <v>21</v>
      </c>
      <c r="L884">
        <v>1421820000</v>
      </c>
      <c r="M884">
        <v>1422165600</v>
      </c>
      <c r="N884" s="9">
        <f t="shared" si="54"/>
        <v>42025</v>
      </c>
      <c r="O884" s="9">
        <f t="shared" si="55"/>
        <v>42029.25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883</v>
      </c>
      <c r="B885" s="4" t="s">
        <v>1797</v>
      </c>
      <c r="C885" s="3" t="s">
        <v>1798</v>
      </c>
      <c r="D885">
        <v>3400</v>
      </c>
      <c r="E885">
        <v>8089</v>
      </c>
      <c r="F885" s="5">
        <f t="shared" si="52"/>
        <v>2.3791176470588233</v>
      </c>
      <c r="G885" t="s">
        <v>19</v>
      </c>
      <c r="H885">
        <v>193</v>
      </c>
      <c r="I885">
        <f t="shared" si="53"/>
        <v>41.91</v>
      </c>
      <c r="J885" t="s">
        <v>20</v>
      </c>
      <c r="K885" t="s">
        <v>21</v>
      </c>
      <c r="L885">
        <v>1274763600</v>
      </c>
      <c r="M885">
        <v>1277874000</v>
      </c>
      <c r="N885" s="9">
        <f t="shared" si="54"/>
        <v>40323</v>
      </c>
      <c r="O885" s="9">
        <f t="shared" si="55"/>
        <v>40359.208333333336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hidden="1" x14ac:dyDescent="0.25">
      <c r="A886">
        <v>884</v>
      </c>
      <c r="B886" s="4" t="s">
        <v>1799</v>
      </c>
      <c r="C886" s="3" t="s">
        <v>1800</v>
      </c>
      <c r="D886">
        <v>170800</v>
      </c>
      <c r="E886">
        <v>109374</v>
      </c>
      <c r="F886" s="5">
        <f t="shared" si="52"/>
        <v>0.64036299765807958</v>
      </c>
      <c r="G886" t="s">
        <v>13</v>
      </c>
      <c r="H886">
        <v>1886</v>
      </c>
      <c r="I886">
        <f t="shared" si="53"/>
        <v>57.99</v>
      </c>
      <c r="J886" t="s">
        <v>20</v>
      </c>
      <c r="K886" t="s">
        <v>21</v>
      </c>
      <c r="L886">
        <v>1399179600</v>
      </c>
      <c r="M886">
        <v>1399352400</v>
      </c>
      <c r="N886" s="9">
        <f t="shared" si="54"/>
        <v>41763</v>
      </c>
      <c r="O886" s="9">
        <f t="shared" si="55"/>
        <v>41765.208333333336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s="4" t="s">
        <v>1801</v>
      </c>
      <c r="C887" s="3" t="s">
        <v>1802</v>
      </c>
      <c r="D887">
        <v>1800</v>
      </c>
      <c r="E887">
        <v>2129</v>
      </c>
      <c r="F887" s="5">
        <f t="shared" si="52"/>
        <v>1.1827777777777777</v>
      </c>
      <c r="G887" t="s">
        <v>19</v>
      </c>
      <c r="H887">
        <v>52</v>
      </c>
      <c r="I887">
        <f t="shared" si="53"/>
        <v>40.94</v>
      </c>
      <c r="J887" t="s">
        <v>20</v>
      </c>
      <c r="K887" t="s">
        <v>21</v>
      </c>
      <c r="L887">
        <v>1275800400</v>
      </c>
      <c r="M887">
        <v>1279083600</v>
      </c>
      <c r="N887" s="9">
        <f t="shared" si="54"/>
        <v>40335</v>
      </c>
      <c r="O887" s="9">
        <f t="shared" si="55"/>
        <v>40373.208333333336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hidden="1" x14ac:dyDescent="0.25">
      <c r="A888">
        <v>886</v>
      </c>
      <c r="B888" s="4" t="s">
        <v>1803</v>
      </c>
      <c r="C888" s="3" t="s">
        <v>1804</v>
      </c>
      <c r="D888">
        <v>150600</v>
      </c>
      <c r="E888">
        <v>127745</v>
      </c>
      <c r="F888" s="5">
        <f t="shared" si="52"/>
        <v>0.84824037184594958</v>
      </c>
      <c r="G888" t="s">
        <v>13</v>
      </c>
      <c r="H888">
        <v>1825</v>
      </c>
      <c r="I888">
        <f t="shared" si="53"/>
        <v>70</v>
      </c>
      <c r="J888" t="s">
        <v>20</v>
      </c>
      <c r="K888" t="s">
        <v>21</v>
      </c>
      <c r="L888">
        <v>1282798800</v>
      </c>
      <c r="M888">
        <v>1284354000</v>
      </c>
      <c r="N888" s="9">
        <f t="shared" si="54"/>
        <v>40416</v>
      </c>
      <c r="O888" s="9">
        <f t="shared" si="55"/>
        <v>40434.208333333336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hidden="1" x14ac:dyDescent="0.25">
      <c r="A889">
        <v>887</v>
      </c>
      <c r="B889" s="4" t="s">
        <v>1805</v>
      </c>
      <c r="C889" s="3" t="s">
        <v>1806</v>
      </c>
      <c r="D889">
        <v>7800</v>
      </c>
      <c r="E889">
        <v>2289</v>
      </c>
      <c r="F889" s="5">
        <f t="shared" si="52"/>
        <v>0.29346153846153844</v>
      </c>
      <c r="G889" t="s">
        <v>13</v>
      </c>
      <c r="H889">
        <v>31</v>
      </c>
      <c r="I889">
        <f t="shared" si="53"/>
        <v>73.84</v>
      </c>
      <c r="J889" t="s">
        <v>20</v>
      </c>
      <c r="K889" t="s">
        <v>21</v>
      </c>
      <c r="L889">
        <v>1437109200</v>
      </c>
      <c r="M889">
        <v>1441170000</v>
      </c>
      <c r="N889" s="9">
        <f t="shared" si="54"/>
        <v>42202</v>
      </c>
      <c r="O889" s="9">
        <f t="shared" si="55"/>
        <v>42249.208333333328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x14ac:dyDescent="0.25">
      <c r="A890">
        <v>888</v>
      </c>
      <c r="B890" s="4" t="s">
        <v>1807</v>
      </c>
      <c r="C890" s="3" t="s">
        <v>1808</v>
      </c>
      <c r="D890">
        <v>5800</v>
      </c>
      <c r="E890">
        <v>12174</v>
      </c>
      <c r="F890" s="5">
        <f t="shared" si="52"/>
        <v>2.0989655172413793</v>
      </c>
      <c r="G890" t="s">
        <v>19</v>
      </c>
      <c r="H890">
        <v>290</v>
      </c>
      <c r="I890">
        <f t="shared" si="53"/>
        <v>41.98</v>
      </c>
      <c r="J890" t="s">
        <v>20</v>
      </c>
      <c r="K890" t="s">
        <v>21</v>
      </c>
      <c r="L890">
        <v>1491886800</v>
      </c>
      <c r="M890">
        <v>1493528400</v>
      </c>
      <c r="N890" s="9">
        <f t="shared" si="54"/>
        <v>42836</v>
      </c>
      <c r="O890" s="9">
        <f t="shared" si="55"/>
        <v>42855.208333333328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s="4" t="s">
        <v>1809</v>
      </c>
      <c r="C891" s="3" t="s">
        <v>1810</v>
      </c>
      <c r="D891">
        <v>5600</v>
      </c>
      <c r="E891">
        <v>9508</v>
      </c>
      <c r="F891" s="5">
        <f t="shared" si="52"/>
        <v>1.697857142857143</v>
      </c>
      <c r="G891" t="s">
        <v>19</v>
      </c>
      <c r="H891">
        <v>122</v>
      </c>
      <c r="I891">
        <f t="shared" si="53"/>
        <v>77.930000000000007</v>
      </c>
      <c r="J891" t="s">
        <v>20</v>
      </c>
      <c r="K891" t="s">
        <v>21</v>
      </c>
      <c r="L891">
        <v>1394600400</v>
      </c>
      <c r="M891">
        <v>1395205200</v>
      </c>
      <c r="N891" s="9">
        <f t="shared" si="54"/>
        <v>41710</v>
      </c>
      <c r="O891" s="9">
        <f t="shared" si="55"/>
        <v>41717.208333333336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s="4" t="s">
        <v>1811</v>
      </c>
      <c r="C892" s="3" t="s">
        <v>1812</v>
      </c>
      <c r="D892">
        <v>134400</v>
      </c>
      <c r="E892">
        <v>155849</v>
      </c>
      <c r="F892" s="5">
        <f t="shared" si="52"/>
        <v>1.1595907738095239</v>
      </c>
      <c r="G892" t="s">
        <v>19</v>
      </c>
      <c r="H892">
        <v>1470</v>
      </c>
      <c r="I892">
        <f t="shared" si="53"/>
        <v>106.02</v>
      </c>
      <c r="J892" t="s">
        <v>20</v>
      </c>
      <c r="K892" t="s">
        <v>21</v>
      </c>
      <c r="L892">
        <v>1561352400</v>
      </c>
      <c r="M892">
        <v>1561438800</v>
      </c>
      <c r="N892" s="9">
        <f t="shared" si="54"/>
        <v>43640</v>
      </c>
      <c r="O892" s="9">
        <f t="shared" si="55"/>
        <v>43641.208333333328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x14ac:dyDescent="0.25">
      <c r="A893">
        <v>891</v>
      </c>
      <c r="B893" s="4" t="s">
        <v>1813</v>
      </c>
      <c r="C893" s="3" t="s">
        <v>1814</v>
      </c>
      <c r="D893">
        <v>3000</v>
      </c>
      <c r="E893">
        <v>7758</v>
      </c>
      <c r="F893" s="5">
        <f t="shared" si="52"/>
        <v>2.5859999999999999</v>
      </c>
      <c r="G893" t="s">
        <v>19</v>
      </c>
      <c r="H893">
        <v>165</v>
      </c>
      <c r="I893">
        <f t="shared" si="53"/>
        <v>47.02</v>
      </c>
      <c r="J893" t="s">
        <v>14</v>
      </c>
      <c r="K893" t="s">
        <v>15</v>
      </c>
      <c r="L893">
        <v>1322892000</v>
      </c>
      <c r="M893">
        <v>1326693600</v>
      </c>
      <c r="N893" s="9">
        <f t="shared" si="54"/>
        <v>40880</v>
      </c>
      <c r="O893" s="9">
        <f t="shared" si="55"/>
        <v>40924.25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s="4" t="s">
        <v>1815</v>
      </c>
      <c r="C894" s="3" t="s">
        <v>1816</v>
      </c>
      <c r="D894">
        <v>6000</v>
      </c>
      <c r="E894">
        <v>13835</v>
      </c>
      <c r="F894" s="5">
        <f t="shared" si="52"/>
        <v>2.3058333333333332</v>
      </c>
      <c r="G894" t="s">
        <v>19</v>
      </c>
      <c r="H894">
        <v>182</v>
      </c>
      <c r="I894">
        <f t="shared" si="53"/>
        <v>76.02</v>
      </c>
      <c r="J894" t="s">
        <v>20</v>
      </c>
      <c r="K894" t="s">
        <v>21</v>
      </c>
      <c r="L894">
        <v>1274418000</v>
      </c>
      <c r="M894">
        <v>1277960400</v>
      </c>
      <c r="N894" s="9">
        <f t="shared" si="54"/>
        <v>40319</v>
      </c>
      <c r="O894" s="9">
        <f t="shared" si="55"/>
        <v>40360.208333333336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s="4" t="s">
        <v>1817</v>
      </c>
      <c r="C895" s="3" t="s">
        <v>1818</v>
      </c>
      <c r="D895">
        <v>8400</v>
      </c>
      <c r="E895">
        <v>10770</v>
      </c>
      <c r="F895" s="5">
        <f t="shared" si="52"/>
        <v>1.2821428571428573</v>
      </c>
      <c r="G895" t="s">
        <v>19</v>
      </c>
      <c r="H895">
        <v>199</v>
      </c>
      <c r="I895">
        <f t="shared" si="53"/>
        <v>54.12</v>
      </c>
      <c r="J895" t="s">
        <v>106</v>
      </c>
      <c r="K895" t="s">
        <v>107</v>
      </c>
      <c r="L895">
        <v>1434344400</v>
      </c>
      <c r="M895">
        <v>1434690000</v>
      </c>
      <c r="N895" s="9">
        <f t="shared" si="54"/>
        <v>42170</v>
      </c>
      <c r="O895" s="9">
        <f t="shared" si="55"/>
        <v>42174.208333333328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s="4" t="s">
        <v>1819</v>
      </c>
      <c r="C896" s="3" t="s">
        <v>1820</v>
      </c>
      <c r="D896">
        <v>1700</v>
      </c>
      <c r="E896">
        <v>3208</v>
      </c>
      <c r="F896" s="5">
        <f t="shared" si="52"/>
        <v>1.8870588235294117</v>
      </c>
      <c r="G896" t="s">
        <v>19</v>
      </c>
      <c r="H896">
        <v>56</v>
      </c>
      <c r="I896">
        <f t="shared" si="53"/>
        <v>57.29</v>
      </c>
      <c r="J896" t="s">
        <v>39</v>
      </c>
      <c r="K896" t="s">
        <v>40</v>
      </c>
      <c r="L896">
        <v>1373518800</v>
      </c>
      <c r="M896">
        <v>1376110800</v>
      </c>
      <c r="N896" s="9">
        <f t="shared" si="54"/>
        <v>41466</v>
      </c>
      <c r="O896" s="9">
        <f t="shared" si="55"/>
        <v>41496.208333333336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hidden="1" x14ac:dyDescent="0.25">
      <c r="A897">
        <v>895</v>
      </c>
      <c r="B897" s="4" t="s">
        <v>1821</v>
      </c>
      <c r="C897" s="3" t="s">
        <v>1822</v>
      </c>
      <c r="D897">
        <v>159800</v>
      </c>
      <c r="E897">
        <v>11108</v>
      </c>
      <c r="F897" s="5">
        <f t="shared" si="52"/>
        <v>6.9511889862327911E-2</v>
      </c>
      <c r="G897" t="s">
        <v>13</v>
      </c>
      <c r="H897">
        <v>107</v>
      </c>
      <c r="I897">
        <f t="shared" si="53"/>
        <v>103.81</v>
      </c>
      <c r="J897" t="s">
        <v>20</v>
      </c>
      <c r="K897" t="s">
        <v>21</v>
      </c>
      <c r="L897">
        <v>1517637600</v>
      </c>
      <c r="M897">
        <v>1518415200</v>
      </c>
      <c r="N897" s="9">
        <f t="shared" si="54"/>
        <v>43134</v>
      </c>
      <c r="O897" s="9">
        <f t="shared" si="55"/>
        <v>43143.25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x14ac:dyDescent="0.25">
      <c r="A898">
        <v>896</v>
      </c>
      <c r="B898" s="4" t="s">
        <v>1823</v>
      </c>
      <c r="C898" s="3" t="s">
        <v>1824</v>
      </c>
      <c r="D898">
        <v>19800</v>
      </c>
      <c r="E898">
        <v>153338</v>
      </c>
      <c r="F898" s="5">
        <f t="shared" si="52"/>
        <v>7.7443434343434348</v>
      </c>
      <c r="G898" t="s">
        <v>19</v>
      </c>
      <c r="H898">
        <v>1460</v>
      </c>
      <c r="I898">
        <f t="shared" si="53"/>
        <v>105.03</v>
      </c>
      <c r="J898" t="s">
        <v>25</v>
      </c>
      <c r="K898" t="s">
        <v>26</v>
      </c>
      <c r="L898">
        <v>1310619600</v>
      </c>
      <c r="M898">
        <v>1310878800</v>
      </c>
      <c r="N898" s="9">
        <f t="shared" si="54"/>
        <v>40738</v>
      </c>
      <c r="O898" s="9">
        <f t="shared" si="55"/>
        <v>40741.208333333336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hidden="1" x14ac:dyDescent="0.25">
      <c r="A899">
        <v>897</v>
      </c>
      <c r="B899" s="4" t="s">
        <v>1825</v>
      </c>
      <c r="C899" s="3" t="s">
        <v>1826</v>
      </c>
      <c r="D899">
        <v>8800</v>
      </c>
      <c r="E899">
        <v>2437</v>
      </c>
      <c r="F899" s="5">
        <f t="shared" ref="F899:F962" si="56">IFERROR(E899/D899,0)</f>
        <v>0.27693181818181817</v>
      </c>
      <c r="G899" t="s">
        <v>13</v>
      </c>
      <c r="H899">
        <v>27</v>
      </c>
      <c r="I899">
        <f t="shared" ref="I899:I962" si="57">ROUND(IFERROR(E899/H899,0),2)</f>
        <v>90.26</v>
      </c>
      <c r="J899" t="s">
        <v>20</v>
      </c>
      <c r="K899" t="s">
        <v>21</v>
      </c>
      <c r="L899">
        <v>1556427600</v>
      </c>
      <c r="M899">
        <v>1556600400</v>
      </c>
      <c r="N899" s="9">
        <f t="shared" ref="N899:N962" si="58">DATE(YEAR((((L899/60)/60)/24)+DATE(1970,1,1)),MONTH((((L899/60)/60)/24)+DATE(1970,1,1)),DAY((((L899/60)/60)/24)+DATE(1970,1,1)))</f>
        <v>43583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hidden="1" x14ac:dyDescent="0.25">
      <c r="A900">
        <v>898</v>
      </c>
      <c r="B900" s="4" t="s">
        <v>1827</v>
      </c>
      <c r="C900" s="3" t="s">
        <v>1828</v>
      </c>
      <c r="D900">
        <v>179100</v>
      </c>
      <c r="E900">
        <v>93991</v>
      </c>
      <c r="F900" s="5">
        <f t="shared" si="56"/>
        <v>0.52479620323841425</v>
      </c>
      <c r="G900" t="s">
        <v>13</v>
      </c>
      <c r="H900">
        <v>1221</v>
      </c>
      <c r="I900">
        <f t="shared" si="57"/>
        <v>76.98</v>
      </c>
      <c r="J900" t="s">
        <v>20</v>
      </c>
      <c r="K900" t="s">
        <v>21</v>
      </c>
      <c r="L900">
        <v>1576476000</v>
      </c>
      <c r="M900">
        <v>1576994400</v>
      </c>
      <c r="N900" s="9">
        <f t="shared" si="58"/>
        <v>43815</v>
      </c>
      <c r="O900" s="9">
        <f t="shared" si="59"/>
        <v>43821.25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s="4" t="s">
        <v>1829</v>
      </c>
      <c r="C901" s="3" t="s">
        <v>1830</v>
      </c>
      <c r="D901">
        <v>3100</v>
      </c>
      <c r="E901">
        <v>12620</v>
      </c>
      <c r="F901" s="5">
        <f t="shared" si="56"/>
        <v>4.0709677419354842</v>
      </c>
      <c r="G901" t="s">
        <v>19</v>
      </c>
      <c r="H901">
        <v>123</v>
      </c>
      <c r="I901">
        <f t="shared" si="57"/>
        <v>102.6</v>
      </c>
      <c r="J901" t="s">
        <v>97</v>
      </c>
      <c r="K901" t="s">
        <v>98</v>
      </c>
      <c r="L901">
        <v>1381122000</v>
      </c>
      <c r="M901">
        <v>1382677200</v>
      </c>
      <c r="N901" s="9">
        <f t="shared" si="58"/>
        <v>41554</v>
      </c>
      <c r="O901" s="9">
        <f t="shared" si="59"/>
        <v>41572.208333333336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hidden="1" x14ac:dyDescent="0.25">
      <c r="A902">
        <v>900</v>
      </c>
      <c r="B902" s="4" t="s">
        <v>1831</v>
      </c>
      <c r="C902" s="3" t="s">
        <v>1832</v>
      </c>
      <c r="D902">
        <v>100</v>
      </c>
      <c r="E902">
        <v>2</v>
      </c>
      <c r="F902" s="5">
        <f t="shared" si="56"/>
        <v>0.02</v>
      </c>
      <c r="G902" t="s">
        <v>13</v>
      </c>
      <c r="H902">
        <v>1</v>
      </c>
      <c r="I902">
        <f t="shared" si="57"/>
        <v>2</v>
      </c>
      <c r="J902" t="s">
        <v>20</v>
      </c>
      <c r="K902" t="s">
        <v>21</v>
      </c>
      <c r="L902">
        <v>1411102800</v>
      </c>
      <c r="M902">
        <v>1411189200</v>
      </c>
      <c r="N902" s="9">
        <f t="shared" si="58"/>
        <v>41901</v>
      </c>
      <c r="O902" s="9">
        <f t="shared" si="59"/>
        <v>41902.208333333336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s="4" t="s">
        <v>1833</v>
      </c>
      <c r="C903" s="3" t="s">
        <v>1834</v>
      </c>
      <c r="D903">
        <v>5600</v>
      </c>
      <c r="E903">
        <v>8746</v>
      </c>
      <c r="F903" s="5">
        <f t="shared" si="56"/>
        <v>1.5617857142857143</v>
      </c>
      <c r="G903" t="s">
        <v>19</v>
      </c>
      <c r="H903">
        <v>159</v>
      </c>
      <c r="I903">
        <f t="shared" si="57"/>
        <v>55.01</v>
      </c>
      <c r="J903" t="s">
        <v>20</v>
      </c>
      <c r="K903" t="s">
        <v>21</v>
      </c>
      <c r="L903">
        <v>1531803600</v>
      </c>
      <c r="M903">
        <v>1534654800</v>
      </c>
      <c r="N903" s="9">
        <f t="shared" si="58"/>
        <v>43298</v>
      </c>
      <c r="O903" s="9">
        <f t="shared" si="59"/>
        <v>43331.208333333328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s="4" t="s">
        <v>1835</v>
      </c>
      <c r="C904" s="3" t="s">
        <v>1836</v>
      </c>
      <c r="D904">
        <v>1400</v>
      </c>
      <c r="E904">
        <v>3534</v>
      </c>
      <c r="F904" s="5">
        <f t="shared" si="56"/>
        <v>2.5242857142857145</v>
      </c>
      <c r="G904" t="s">
        <v>19</v>
      </c>
      <c r="H904">
        <v>110</v>
      </c>
      <c r="I904">
        <f t="shared" si="57"/>
        <v>32.130000000000003</v>
      </c>
      <c r="J904" t="s">
        <v>20</v>
      </c>
      <c r="K904" t="s">
        <v>21</v>
      </c>
      <c r="L904">
        <v>1454133600</v>
      </c>
      <c r="M904">
        <v>1457762400</v>
      </c>
      <c r="N904" s="9">
        <f t="shared" si="58"/>
        <v>42399</v>
      </c>
      <c r="O904" s="9">
        <f t="shared" si="59"/>
        <v>42441.25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hidden="1" x14ac:dyDescent="0.25">
      <c r="A905">
        <v>903</v>
      </c>
      <c r="B905" s="4" t="s">
        <v>1837</v>
      </c>
      <c r="C905" s="3" t="s">
        <v>1838</v>
      </c>
      <c r="D905">
        <v>41000</v>
      </c>
      <c r="E905">
        <v>709</v>
      </c>
      <c r="F905" s="5">
        <f t="shared" si="56"/>
        <v>1.729268292682927E-2</v>
      </c>
      <c r="G905" t="s">
        <v>46</v>
      </c>
      <c r="H905">
        <v>14</v>
      </c>
      <c r="I905">
        <f t="shared" si="57"/>
        <v>50.64</v>
      </c>
      <c r="J905" t="s">
        <v>20</v>
      </c>
      <c r="K905" t="s">
        <v>21</v>
      </c>
      <c r="L905">
        <v>1336194000</v>
      </c>
      <c r="M905">
        <v>1337490000</v>
      </c>
      <c r="N905" s="9">
        <f t="shared" si="58"/>
        <v>41034</v>
      </c>
      <c r="O905" s="9">
        <f t="shared" si="59"/>
        <v>41049.208333333336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hidden="1" x14ac:dyDescent="0.25">
      <c r="A906">
        <v>904</v>
      </c>
      <c r="B906" s="4" t="s">
        <v>1839</v>
      </c>
      <c r="C906" s="3" t="s">
        <v>1840</v>
      </c>
      <c r="D906">
        <v>6500</v>
      </c>
      <c r="E906">
        <v>795</v>
      </c>
      <c r="F906" s="5">
        <f t="shared" si="56"/>
        <v>0.12230769230769231</v>
      </c>
      <c r="G906" t="s">
        <v>13</v>
      </c>
      <c r="H906">
        <v>16</v>
      </c>
      <c r="I906">
        <f t="shared" si="57"/>
        <v>49.69</v>
      </c>
      <c r="J906" t="s">
        <v>20</v>
      </c>
      <c r="K906" t="s">
        <v>21</v>
      </c>
      <c r="L906">
        <v>1349326800</v>
      </c>
      <c r="M906">
        <v>1349672400</v>
      </c>
      <c r="N906" s="9">
        <f t="shared" si="58"/>
        <v>41186</v>
      </c>
      <c r="O906" s="9">
        <f t="shared" si="59"/>
        <v>41190.208333333336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s="4" t="s">
        <v>1841</v>
      </c>
      <c r="C907" s="3" t="s">
        <v>1842</v>
      </c>
      <c r="D907">
        <v>7900</v>
      </c>
      <c r="E907">
        <v>12955</v>
      </c>
      <c r="F907" s="5">
        <f t="shared" si="56"/>
        <v>1.6398734177215191</v>
      </c>
      <c r="G907" t="s">
        <v>19</v>
      </c>
      <c r="H907">
        <v>236</v>
      </c>
      <c r="I907">
        <f t="shared" si="57"/>
        <v>54.89</v>
      </c>
      <c r="J907" t="s">
        <v>20</v>
      </c>
      <c r="K907" t="s">
        <v>21</v>
      </c>
      <c r="L907">
        <v>1379566800</v>
      </c>
      <c r="M907">
        <v>1379826000</v>
      </c>
      <c r="N907" s="9">
        <f t="shared" si="58"/>
        <v>41536</v>
      </c>
      <c r="O907" s="9">
        <f t="shared" si="59"/>
        <v>41539.208333333336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x14ac:dyDescent="0.25">
      <c r="A908">
        <v>906</v>
      </c>
      <c r="B908" s="4" t="s">
        <v>1843</v>
      </c>
      <c r="C908" s="3" t="s">
        <v>1844</v>
      </c>
      <c r="D908">
        <v>5500</v>
      </c>
      <c r="E908">
        <v>8964</v>
      </c>
      <c r="F908" s="5">
        <f t="shared" si="56"/>
        <v>1.6298181818181818</v>
      </c>
      <c r="G908" t="s">
        <v>19</v>
      </c>
      <c r="H908">
        <v>191</v>
      </c>
      <c r="I908">
        <f t="shared" si="57"/>
        <v>46.93</v>
      </c>
      <c r="J908" t="s">
        <v>20</v>
      </c>
      <c r="K908" t="s">
        <v>21</v>
      </c>
      <c r="L908">
        <v>1494651600</v>
      </c>
      <c r="M908">
        <v>1497762000</v>
      </c>
      <c r="N908" s="9">
        <f t="shared" si="58"/>
        <v>42868</v>
      </c>
      <c r="O908" s="9">
        <f t="shared" si="59"/>
        <v>42904.208333333328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hidden="1" x14ac:dyDescent="0.25">
      <c r="A909">
        <v>907</v>
      </c>
      <c r="B909" s="4" t="s">
        <v>1845</v>
      </c>
      <c r="C909" s="3" t="s">
        <v>1846</v>
      </c>
      <c r="D909">
        <v>9100</v>
      </c>
      <c r="E909">
        <v>1843</v>
      </c>
      <c r="F909" s="5">
        <f t="shared" si="56"/>
        <v>0.20252747252747252</v>
      </c>
      <c r="G909" t="s">
        <v>13</v>
      </c>
      <c r="H909">
        <v>41</v>
      </c>
      <c r="I909">
        <f t="shared" si="57"/>
        <v>44.95</v>
      </c>
      <c r="J909" t="s">
        <v>20</v>
      </c>
      <c r="K909" t="s">
        <v>21</v>
      </c>
      <c r="L909">
        <v>1303880400</v>
      </c>
      <c r="M909">
        <v>1304485200</v>
      </c>
      <c r="N909" s="9">
        <f t="shared" si="58"/>
        <v>40660</v>
      </c>
      <c r="O909" s="9">
        <f t="shared" si="59"/>
        <v>40667.208333333336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s="4" t="s">
        <v>1847</v>
      </c>
      <c r="C910" s="3" t="s">
        <v>1848</v>
      </c>
      <c r="D910">
        <v>38200</v>
      </c>
      <c r="E910">
        <v>121950</v>
      </c>
      <c r="F910" s="5">
        <f t="shared" si="56"/>
        <v>3.1924083769633507</v>
      </c>
      <c r="G910" t="s">
        <v>19</v>
      </c>
      <c r="H910">
        <v>3934</v>
      </c>
      <c r="I910">
        <f t="shared" si="57"/>
        <v>31</v>
      </c>
      <c r="J910" t="s">
        <v>20</v>
      </c>
      <c r="K910" t="s">
        <v>21</v>
      </c>
      <c r="L910">
        <v>1335934800</v>
      </c>
      <c r="M910">
        <v>1336885200</v>
      </c>
      <c r="N910" s="9">
        <f t="shared" si="58"/>
        <v>41031</v>
      </c>
      <c r="O910" s="9">
        <f t="shared" si="59"/>
        <v>41042.208333333336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s="4" t="s">
        <v>1849</v>
      </c>
      <c r="C911" s="3" t="s">
        <v>1850</v>
      </c>
      <c r="D911">
        <v>1800</v>
      </c>
      <c r="E911">
        <v>8621</v>
      </c>
      <c r="F911" s="5">
        <f t="shared" si="56"/>
        <v>4.7894444444444444</v>
      </c>
      <c r="G911" t="s">
        <v>19</v>
      </c>
      <c r="H911">
        <v>80</v>
      </c>
      <c r="I911">
        <f t="shared" si="57"/>
        <v>107.76</v>
      </c>
      <c r="J911" t="s">
        <v>14</v>
      </c>
      <c r="K911" t="s">
        <v>15</v>
      </c>
      <c r="L911">
        <v>1528088400</v>
      </c>
      <c r="M911">
        <v>1530421200</v>
      </c>
      <c r="N911" s="9">
        <f t="shared" si="58"/>
        <v>43255</v>
      </c>
      <c r="O911" s="9">
        <f t="shared" si="59"/>
        <v>43282.208333333328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hidden="1" x14ac:dyDescent="0.25">
      <c r="A912">
        <v>910</v>
      </c>
      <c r="B912" s="4" t="s">
        <v>1851</v>
      </c>
      <c r="C912" s="3" t="s">
        <v>1852</v>
      </c>
      <c r="D912">
        <v>154500</v>
      </c>
      <c r="E912">
        <v>30215</v>
      </c>
      <c r="F912" s="5">
        <f t="shared" si="56"/>
        <v>0.19556634304207121</v>
      </c>
      <c r="G912" t="s">
        <v>73</v>
      </c>
      <c r="H912">
        <v>296</v>
      </c>
      <c r="I912">
        <f t="shared" si="57"/>
        <v>102.08</v>
      </c>
      <c r="J912" t="s">
        <v>20</v>
      </c>
      <c r="K912" t="s">
        <v>21</v>
      </c>
      <c r="L912">
        <v>1421906400</v>
      </c>
      <c r="M912">
        <v>1421992800</v>
      </c>
      <c r="N912" s="9">
        <f t="shared" si="58"/>
        <v>42026</v>
      </c>
      <c r="O912" s="9">
        <f t="shared" si="59"/>
        <v>42027.25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s="4" t="s">
        <v>1853</v>
      </c>
      <c r="C913" s="3" t="s">
        <v>1854</v>
      </c>
      <c r="D913">
        <v>5800</v>
      </c>
      <c r="E913">
        <v>11539</v>
      </c>
      <c r="F913" s="5">
        <f t="shared" si="56"/>
        <v>1.9894827586206896</v>
      </c>
      <c r="G913" t="s">
        <v>19</v>
      </c>
      <c r="H913">
        <v>462</v>
      </c>
      <c r="I913">
        <f t="shared" si="57"/>
        <v>24.98</v>
      </c>
      <c r="J913" t="s">
        <v>20</v>
      </c>
      <c r="K913" t="s">
        <v>21</v>
      </c>
      <c r="L913">
        <v>1568005200</v>
      </c>
      <c r="M913">
        <v>1568178000</v>
      </c>
      <c r="N913" s="9">
        <f t="shared" si="58"/>
        <v>43717</v>
      </c>
      <c r="O913" s="9">
        <f t="shared" si="59"/>
        <v>43719.208333333328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s="4" t="s">
        <v>1855</v>
      </c>
      <c r="C914" s="3" t="s">
        <v>1856</v>
      </c>
      <c r="D914">
        <v>1800</v>
      </c>
      <c r="E914">
        <v>14310</v>
      </c>
      <c r="F914" s="5">
        <f t="shared" si="56"/>
        <v>7.95</v>
      </c>
      <c r="G914" t="s">
        <v>19</v>
      </c>
      <c r="H914">
        <v>179</v>
      </c>
      <c r="I914">
        <f t="shared" si="57"/>
        <v>79.94</v>
      </c>
      <c r="J914" t="s">
        <v>20</v>
      </c>
      <c r="K914" t="s">
        <v>21</v>
      </c>
      <c r="L914">
        <v>1346821200</v>
      </c>
      <c r="M914">
        <v>1347944400</v>
      </c>
      <c r="N914" s="9">
        <f t="shared" si="58"/>
        <v>41157</v>
      </c>
      <c r="O914" s="9">
        <f t="shared" si="59"/>
        <v>41170.208333333336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hidden="1" x14ac:dyDescent="0.25">
      <c r="A915">
        <v>913</v>
      </c>
      <c r="B915" s="4" t="s">
        <v>1857</v>
      </c>
      <c r="C915" s="3" t="s">
        <v>1858</v>
      </c>
      <c r="D915">
        <v>70200</v>
      </c>
      <c r="E915">
        <v>35536</v>
      </c>
      <c r="F915" s="5">
        <f t="shared" si="56"/>
        <v>0.50621082621082625</v>
      </c>
      <c r="G915" t="s">
        <v>13</v>
      </c>
      <c r="H915">
        <v>523</v>
      </c>
      <c r="I915">
        <f t="shared" si="57"/>
        <v>67.95</v>
      </c>
      <c r="J915" t="s">
        <v>25</v>
      </c>
      <c r="K915" t="s">
        <v>26</v>
      </c>
      <c r="L915">
        <v>1557637200</v>
      </c>
      <c r="M915">
        <v>1558760400</v>
      </c>
      <c r="N915" s="9">
        <f t="shared" si="58"/>
        <v>43597</v>
      </c>
      <c r="O915" s="9">
        <f t="shared" si="59"/>
        <v>43610.208333333328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hidden="1" x14ac:dyDescent="0.25">
      <c r="A916">
        <v>914</v>
      </c>
      <c r="B916" s="4" t="s">
        <v>1859</v>
      </c>
      <c r="C916" s="3" t="s">
        <v>1860</v>
      </c>
      <c r="D916">
        <v>6400</v>
      </c>
      <c r="E916">
        <v>3676</v>
      </c>
      <c r="F916" s="5">
        <f t="shared" si="56"/>
        <v>0.57437499999999997</v>
      </c>
      <c r="G916" t="s">
        <v>13</v>
      </c>
      <c r="H916">
        <v>141</v>
      </c>
      <c r="I916">
        <f t="shared" si="57"/>
        <v>26.07</v>
      </c>
      <c r="J916" t="s">
        <v>39</v>
      </c>
      <c r="K916" t="s">
        <v>40</v>
      </c>
      <c r="L916">
        <v>1375592400</v>
      </c>
      <c r="M916">
        <v>1376629200</v>
      </c>
      <c r="N916" s="9">
        <f t="shared" si="58"/>
        <v>41490</v>
      </c>
      <c r="O916" s="9">
        <f t="shared" si="59"/>
        <v>41502.208333333336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s="4" t="s">
        <v>1861</v>
      </c>
      <c r="C917" s="3" t="s">
        <v>1862</v>
      </c>
      <c r="D917">
        <v>125900</v>
      </c>
      <c r="E917">
        <v>195936</v>
      </c>
      <c r="F917" s="5">
        <f t="shared" si="56"/>
        <v>1.5562827640984909</v>
      </c>
      <c r="G917" t="s">
        <v>19</v>
      </c>
      <c r="H917">
        <v>1866</v>
      </c>
      <c r="I917">
        <f t="shared" si="57"/>
        <v>105</v>
      </c>
      <c r="J917" t="s">
        <v>39</v>
      </c>
      <c r="K917" t="s">
        <v>40</v>
      </c>
      <c r="L917">
        <v>1503982800</v>
      </c>
      <c r="M917">
        <v>1504760400</v>
      </c>
      <c r="N917" s="9">
        <f t="shared" si="58"/>
        <v>42976</v>
      </c>
      <c r="O917" s="9">
        <f t="shared" si="59"/>
        <v>42985.208333333328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hidden="1" x14ac:dyDescent="0.25">
      <c r="A918">
        <v>916</v>
      </c>
      <c r="B918" s="4" t="s">
        <v>1863</v>
      </c>
      <c r="C918" s="3" t="s">
        <v>1864</v>
      </c>
      <c r="D918">
        <v>3700</v>
      </c>
      <c r="E918">
        <v>1343</v>
      </c>
      <c r="F918" s="5">
        <f t="shared" si="56"/>
        <v>0.36297297297297298</v>
      </c>
      <c r="G918" t="s">
        <v>13</v>
      </c>
      <c r="H918">
        <v>52</v>
      </c>
      <c r="I918">
        <f t="shared" si="57"/>
        <v>25.83</v>
      </c>
      <c r="J918" t="s">
        <v>20</v>
      </c>
      <c r="K918" t="s">
        <v>21</v>
      </c>
      <c r="L918">
        <v>1418882400</v>
      </c>
      <c r="M918">
        <v>1419660000</v>
      </c>
      <c r="N918" s="9">
        <f t="shared" si="58"/>
        <v>41991</v>
      </c>
      <c r="O918" s="9">
        <f t="shared" si="59"/>
        <v>42000.25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hidden="1" x14ac:dyDescent="0.25">
      <c r="A919">
        <v>917</v>
      </c>
      <c r="B919" s="4" t="s">
        <v>1865</v>
      </c>
      <c r="C919" s="3" t="s">
        <v>1866</v>
      </c>
      <c r="D919">
        <v>3600</v>
      </c>
      <c r="E919">
        <v>2097</v>
      </c>
      <c r="F919" s="5">
        <f t="shared" si="56"/>
        <v>0.58250000000000002</v>
      </c>
      <c r="G919" t="s">
        <v>46</v>
      </c>
      <c r="H919">
        <v>27</v>
      </c>
      <c r="I919">
        <f t="shared" si="57"/>
        <v>77.67</v>
      </c>
      <c r="J919" t="s">
        <v>39</v>
      </c>
      <c r="K919" t="s">
        <v>40</v>
      </c>
      <c r="L919">
        <v>1309237200</v>
      </c>
      <c r="M919">
        <v>1311310800</v>
      </c>
      <c r="N919" s="9">
        <f t="shared" si="58"/>
        <v>40722</v>
      </c>
      <c r="O919" s="9">
        <f t="shared" si="59"/>
        <v>40746.208333333336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s="4" t="s">
        <v>1867</v>
      </c>
      <c r="C920" s="3" t="s">
        <v>1868</v>
      </c>
      <c r="D920">
        <v>3800</v>
      </c>
      <c r="E920">
        <v>9021</v>
      </c>
      <c r="F920" s="5">
        <f t="shared" si="56"/>
        <v>2.3739473684210526</v>
      </c>
      <c r="G920" t="s">
        <v>19</v>
      </c>
      <c r="H920">
        <v>156</v>
      </c>
      <c r="I920">
        <f t="shared" si="57"/>
        <v>57.83</v>
      </c>
      <c r="J920" t="s">
        <v>97</v>
      </c>
      <c r="K920" t="s">
        <v>98</v>
      </c>
      <c r="L920">
        <v>1343365200</v>
      </c>
      <c r="M920">
        <v>1344315600</v>
      </c>
      <c r="N920" s="9">
        <f t="shared" si="58"/>
        <v>41117</v>
      </c>
      <c r="O920" s="9">
        <f t="shared" si="59"/>
        <v>41128.208333333336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hidden="1" x14ac:dyDescent="0.25">
      <c r="A921">
        <v>919</v>
      </c>
      <c r="B921" s="4" t="s">
        <v>1869</v>
      </c>
      <c r="C921" s="3" t="s">
        <v>1870</v>
      </c>
      <c r="D921">
        <v>35600</v>
      </c>
      <c r="E921">
        <v>20915</v>
      </c>
      <c r="F921" s="5">
        <f t="shared" si="56"/>
        <v>0.58750000000000002</v>
      </c>
      <c r="G921" t="s">
        <v>13</v>
      </c>
      <c r="H921">
        <v>225</v>
      </c>
      <c r="I921">
        <f t="shared" si="57"/>
        <v>92.96</v>
      </c>
      <c r="J921" t="s">
        <v>25</v>
      </c>
      <c r="K921" t="s">
        <v>26</v>
      </c>
      <c r="L921">
        <v>1507957200</v>
      </c>
      <c r="M921">
        <v>1510725600</v>
      </c>
      <c r="N921" s="9">
        <f t="shared" si="58"/>
        <v>43022</v>
      </c>
      <c r="O921" s="9">
        <f t="shared" si="59"/>
        <v>43054.25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s="4" t="s">
        <v>1871</v>
      </c>
      <c r="C922" s="3" t="s">
        <v>1872</v>
      </c>
      <c r="D922">
        <v>5300</v>
      </c>
      <c r="E922">
        <v>9676</v>
      </c>
      <c r="F922" s="5">
        <f t="shared" si="56"/>
        <v>1.8256603773584905</v>
      </c>
      <c r="G922" t="s">
        <v>19</v>
      </c>
      <c r="H922">
        <v>255</v>
      </c>
      <c r="I922">
        <f t="shared" si="57"/>
        <v>37.950000000000003</v>
      </c>
      <c r="J922" t="s">
        <v>20</v>
      </c>
      <c r="K922" t="s">
        <v>21</v>
      </c>
      <c r="L922">
        <v>1549519200</v>
      </c>
      <c r="M922">
        <v>1551247200</v>
      </c>
      <c r="N922" s="9">
        <f t="shared" si="58"/>
        <v>43503</v>
      </c>
      <c r="O922" s="9">
        <f t="shared" si="59"/>
        <v>43523.25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hidden="1" x14ac:dyDescent="0.25">
      <c r="A923">
        <v>921</v>
      </c>
      <c r="B923" s="4" t="s">
        <v>1873</v>
      </c>
      <c r="C923" s="3" t="s">
        <v>1874</v>
      </c>
      <c r="D923">
        <v>160400</v>
      </c>
      <c r="E923">
        <v>1210</v>
      </c>
      <c r="F923" s="5">
        <f t="shared" si="56"/>
        <v>7.5436408977556111E-3</v>
      </c>
      <c r="G923" t="s">
        <v>13</v>
      </c>
      <c r="H923">
        <v>38</v>
      </c>
      <c r="I923">
        <f t="shared" si="57"/>
        <v>31.84</v>
      </c>
      <c r="J923" t="s">
        <v>20</v>
      </c>
      <c r="K923" t="s">
        <v>21</v>
      </c>
      <c r="L923">
        <v>1329026400</v>
      </c>
      <c r="M923">
        <v>1330236000</v>
      </c>
      <c r="N923" s="9">
        <f t="shared" si="58"/>
        <v>40951</v>
      </c>
      <c r="O923" s="9">
        <f t="shared" si="59"/>
        <v>40965.25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s="4" t="s">
        <v>1875</v>
      </c>
      <c r="C924" s="3" t="s">
        <v>1876</v>
      </c>
      <c r="D924">
        <v>51400</v>
      </c>
      <c r="E924">
        <v>90440</v>
      </c>
      <c r="F924" s="5">
        <f t="shared" si="56"/>
        <v>1.7595330739299611</v>
      </c>
      <c r="G924" t="s">
        <v>19</v>
      </c>
      <c r="H924">
        <v>2261</v>
      </c>
      <c r="I924">
        <f t="shared" si="57"/>
        <v>40</v>
      </c>
      <c r="J924" t="s">
        <v>20</v>
      </c>
      <c r="K924" t="s">
        <v>21</v>
      </c>
      <c r="L924">
        <v>1544335200</v>
      </c>
      <c r="M924">
        <v>1545112800</v>
      </c>
      <c r="N924" s="9">
        <f t="shared" si="58"/>
        <v>43443</v>
      </c>
      <c r="O924" s="9">
        <f t="shared" si="59"/>
        <v>43452.25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s="4" t="s">
        <v>1877</v>
      </c>
      <c r="C925" s="3" t="s">
        <v>1878</v>
      </c>
      <c r="D925">
        <v>1700</v>
      </c>
      <c r="E925">
        <v>4044</v>
      </c>
      <c r="F925" s="5">
        <f t="shared" si="56"/>
        <v>2.3788235294117648</v>
      </c>
      <c r="G925" t="s">
        <v>19</v>
      </c>
      <c r="H925">
        <v>40</v>
      </c>
      <c r="I925">
        <f t="shared" si="57"/>
        <v>101.1</v>
      </c>
      <c r="J925" t="s">
        <v>20</v>
      </c>
      <c r="K925" t="s">
        <v>21</v>
      </c>
      <c r="L925">
        <v>1279083600</v>
      </c>
      <c r="M925">
        <v>1279170000</v>
      </c>
      <c r="N925" s="9">
        <f t="shared" si="58"/>
        <v>40373</v>
      </c>
      <c r="O925" s="9">
        <f t="shared" si="59"/>
        <v>40374.208333333336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s="4" t="s">
        <v>1879</v>
      </c>
      <c r="C926" s="3" t="s">
        <v>1880</v>
      </c>
      <c r="D926">
        <v>39400</v>
      </c>
      <c r="E926">
        <v>192292</v>
      </c>
      <c r="F926" s="5">
        <f t="shared" si="56"/>
        <v>4.8805076142131982</v>
      </c>
      <c r="G926" t="s">
        <v>19</v>
      </c>
      <c r="H926">
        <v>2289</v>
      </c>
      <c r="I926">
        <f t="shared" si="57"/>
        <v>84.01</v>
      </c>
      <c r="J926" t="s">
        <v>106</v>
      </c>
      <c r="K926" t="s">
        <v>107</v>
      </c>
      <c r="L926">
        <v>1572498000</v>
      </c>
      <c r="M926">
        <v>1573452000</v>
      </c>
      <c r="N926" s="9">
        <f t="shared" si="58"/>
        <v>43769</v>
      </c>
      <c r="O926" s="9">
        <f t="shared" si="59"/>
        <v>43780.25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x14ac:dyDescent="0.25">
      <c r="A927">
        <v>925</v>
      </c>
      <c r="B927" s="4" t="s">
        <v>1881</v>
      </c>
      <c r="C927" s="3" t="s">
        <v>1882</v>
      </c>
      <c r="D927">
        <v>3000</v>
      </c>
      <c r="E927">
        <v>6722</v>
      </c>
      <c r="F927" s="5">
        <f t="shared" si="56"/>
        <v>2.2406666666666668</v>
      </c>
      <c r="G927" t="s">
        <v>19</v>
      </c>
      <c r="H927">
        <v>65</v>
      </c>
      <c r="I927">
        <f t="shared" si="57"/>
        <v>103.42</v>
      </c>
      <c r="J927" t="s">
        <v>20</v>
      </c>
      <c r="K927" t="s">
        <v>21</v>
      </c>
      <c r="L927">
        <v>1506056400</v>
      </c>
      <c r="M927">
        <v>1507093200</v>
      </c>
      <c r="N927" s="9">
        <f t="shared" si="58"/>
        <v>43000</v>
      </c>
      <c r="O927" s="9">
        <f t="shared" si="59"/>
        <v>43012.208333333328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hidden="1" x14ac:dyDescent="0.25">
      <c r="A928">
        <v>926</v>
      </c>
      <c r="B928" s="4" t="s">
        <v>1883</v>
      </c>
      <c r="C928" s="3" t="s">
        <v>1884</v>
      </c>
      <c r="D928">
        <v>8700</v>
      </c>
      <c r="E928">
        <v>1577</v>
      </c>
      <c r="F928" s="5">
        <f t="shared" si="56"/>
        <v>0.18126436781609195</v>
      </c>
      <c r="G928" t="s">
        <v>13</v>
      </c>
      <c r="H928">
        <v>15</v>
      </c>
      <c r="I928">
        <f t="shared" si="57"/>
        <v>105.13</v>
      </c>
      <c r="J928" t="s">
        <v>20</v>
      </c>
      <c r="K928" t="s">
        <v>21</v>
      </c>
      <c r="L928">
        <v>1463029200</v>
      </c>
      <c r="M928">
        <v>1463374800</v>
      </c>
      <c r="N928" s="9">
        <f t="shared" si="58"/>
        <v>42502</v>
      </c>
      <c r="O928" s="9">
        <f t="shared" si="59"/>
        <v>42506.208333333328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hidden="1" x14ac:dyDescent="0.25">
      <c r="A929">
        <v>927</v>
      </c>
      <c r="B929" s="4" t="s">
        <v>1885</v>
      </c>
      <c r="C929" s="3" t="s">
        <v>1886</v>
      </c>
      <c r="D929">
        <v>7200</v>
      </c>
      <c r="E929">
        <v>3301</v>
      </c>
      <c r="F929" s="5">
        <f t="shared" si="56"/>
        <v>0.45847222222222223</v>
      </c>
      <c r="G929" t="s">
        <v>13</v>
      </c>
      <c r="H929">
        <v>37</v>
      </c>
      <c r="I929">
        <f t="shared" si="57"/>
        <v>89.22</v>
      </c>
      <c r="J929" t="s">
        <v>20</v>
      </c>
      <c r="K929" t="s">
        <v>21</v>
      </c>
      <c r="L929">
        <v>1342069200</v>
      </c>
      <c r="M929">
        <v>1344574800</v>
      </c>
      <c r="N929" s="9">
        <f t="shared" si="58"/>
        <v>41102</v>
      </c>
      <c r="O929" s="9">
        <f t="shared" si="59"/>
        <v>41131.208333333336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s="4" t="s">
        <v>1887</v>
      </c>
      <c r="C930" s="3" t="s">
        <v>1888</v>
      </c>
      <c r="D930">
        <v>167400</v>
      </c>
      <c r="E930">
        <v>196386</v>
      </c>
      <c r="F930" s="5">
        <f t="shared" si="56"/>
        <v>1.1731541218637993</v>
      </c>
      <c r="G930" t="s">
        <v>19</v>
      </c>
      <c r="H930">
        <v>3777</v>
      </c>
      <c r="I930">
        <f t="shared" si="57"/>
        <v>52</v>
      </c>
      <c r="J930" t="s">
        <v>106</v>
      </c>
      <c r="K930" t="s">
        <v>107</v>
      </c>
      <c r="L930">
        <v>1388296800</v>
      </c>
      <c r="M930">
        <v>1389074400</v>
      </c>
      <c r="N930" s="9">
        <f t="shared" si="58"/>
        <v>41637</v>
      </c>
      <c r="O930" s="9">
        <f t="shared" si="59"/>
        <v>41646.25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s="4" t="s">
        <v>1889</v>
      </c>
      <c r="C931" s="3" t="s">
        <v>1890</v>
      </c>
      <c r="D931">
        <v>5500</v>
      </c>
      <c r="E931">
        <v>11952</v>
      </c>
      <c r="F931" s="5">
        <f t="shared" si="56"/>
        <v>2.173090909090909</v>
      </c>
      <c r="G931" t="s">
        <v>19</v>
      </c>
      <c r="H931">
        <v>184</v>
      </c>
      <c r="I931">
        <f t="shared" si="57"/>
        <v>64.959999999999994</v>
      </c>
      <c r="J931" t="s">
        <v>39</v>
      </c>
      <c r="K931" t="s">
        <v>40</v>
      </c>
      <c r="L931">
        <v>1493787600</v>
      </c>
      <c r="M931">
        <v>1494997200</v>
      </c>
      <c r="N931" s="9">
        <f t="shared" si="58"/>
        <v>42858</v>
      </c>
      <c r="O931" s="9">
        <f t="shared" si="59"/>
        <v>42872.208333333328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s="4" t="s">
        <v>1891</v>
      </c>
      <c r="C932" s="3" t="s">
        <v>1892</v>
      </c>
      <c r="D932">
        <v>3500</v>
      </c>
      <c r="E932">
        <v>3930</v>
      </c>
      <c r="F932" s="5">
        <f t="shared" si="56"/>
        <v>1.1228571428571428</v>
      </c>
      <c r="G932" t="s">
        <v>19</v>
      </c>
      <c r="H932">
        <v>85</v>
      </c>
      <c r="I932">
        <f t="shared" si="57"/>
        <v>46.24</v>
      </c>
      <c r="J932" t="s">
        <v>20</v>
      </c>
      <c r="K932" t="s">
        <v>21</v>
      </c>
      <c r="L932">
        <v>1424844000</v>
      </c>
      <c r="M932">
        <v>1425448800</v>
      </c>
      <c r="N932" s="9">
        <f t="shared" si="58"/>
        <v>42060</v>
      </c>
      <c r="O932" s="9">
        <f t="shared" si="59"/>
        <v>42067.25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hidden="1" x14ac:dyDescent="0.25">
      <c r="A933">
        <v>931</v>
      </c>
      <c r="B933" s="4" t="s">
        <v>1893</v>
      </c>
      <c r="C933" s="3" t="s">
        <v>1894</v>
      </c>
      <c r="D933">
        <v>7900</v>
      </c>
      <c r="E933">
        <v>5729</v>
      </c>
      <c r="F933" s="5">
        <f t="shared" si="56"/>
        <v>0.72518987341772156</v>
      </c>
      <c r="G933" t="s">
        <v>13</v>
      </c>
      <c r="H933">
        <v>112</v>
      </c>
      <c r="I933">
        <f t="shared" si="57"/>
        <v>51.15</v>
      </c>
      <c r="J933" t="s">
        <v>20</v>
      </c>
      <c r="K933" t="s">
        <v>21</v>
      </c>
      <c r="L933">
        <v>1403931600</v>
      </c>
      <c r="M933">
        <v>1404104400</v>
      </c>
      <c r="N933" s="9">
        <f t="shared" si="58"/>
        <v>41818</v>
      </c>
      <c r="O933" s="9">
        <f t="shared" si="59"/>
        <v>41820.208333333336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s="4" t="s">
        <v>1895</v>
      </c>
      <c r="C934" s="3" t="s">
        <v>1896</v>
      </c>
      <c r="D934">
        <v>2300</v>
      </c>
      <c r="E934">
        <v>4883</v>
      </c>
      <c r="F934" s="5">
        <f t="shared" si="56"/>
        <v>2.1230434782608696</v>
      </c>
      <c r="G934" t="s">
        <v>19</v>
      </c>
      <c r="H934">
        <v>144</v>
      </c>
      <c r="I934">
        <f t="shared" si="57"/>
        <v>33.909999999999997</v>
      </c>
      <c r="J934" t="s">
        <v>20</v>
      </c>
      <c r="K934" t="s">
        <v>21</v>
      </c>
      <c r="L934">
        <v>1394514000</v>
      </c>
      <c r="M934">
        <v>1394773200</v>
      </c>
      <c r="N934" s="9">
        <f t="shared" si="58"/>
        <v>41709</v>
      </c>
      <c r="O934" s="9">
        <f t="shared" si="59"/>
        <v>41712.208333333336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s="4" t="s">
        <v>1897</v>
      </c>
      <c r="C935" s="3" t="s">
        <v>1898</v>
      </c>
      <c r="D935">
        <v>73000</v>
      </c>
      <c r="E935">
        <v>175015</v>
      </c>
      <c r="F935" s="5">
        <f t="shared" si="56"/>
        <v>2.3974657534246577</v>
      </c>
      <c r="G935" t="s">
        <v>19</v>
      </c>
      <c r="H935">
        <v>1902</v>
      </c>
      <c r="I935">
        <f t="shared" si="57"/>
        <v>92.02</v>
      </c>
      <c r="J935" t="s">
        <v>20</v>
      </c>
      <c r="K935" t="s">
        <v>21</v>
      </c>
      <c r="L935">
        <v>1365397200</v>
      </c>
      <c r="M935">
        <v>1366520400</v>
      </c>
      <c r="N935" s="9">
        <f t="shared" si="58"/>
        <v>41372</v>
      </c>
      <c r="O935" s="9">
        <f t="shared" si="59"/>
        <v>41385.208333333336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s="4" t="s">
        <v>1899</v>
      </c>
      <c r="C936" s="3" t="s">
        <v>1900</v>
      </c>
      <c r="D936">
        <v>6200</v>
      </c>
      <c r="E936">
        <v>11280</v>
      </c>
      <c r="F936" s="5">
        <f t="shared" si="56"/>
        <v>1.8193548387096774</v>
      </c>
      <c r="G936" t="s">
        <v>19</v>
      </c>
      <c r="H936">
        <v>105</v>
      </c>
      <c r="I936">
        <f t="shared" si="57"/>
        <v>107.43</v>
      </c>
      <c r="J936" t="s">
        <v>20</v>
      </c>
      <c r="K936" t="s">
        <v>21</v>
      </c>
      <c r="L936">
        <v>1456120800</v>
      </c>
      <c r="M936">
        <v>1456639200</v>
      </c>
      <c r="N936" s="9">
        <f t="shared" si="58"/>
        <v>42422</v>
      </c>
      <c r="O936" s="9">
        <f t="shared" si="59"/>
        <v>42428.25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x14ac:dyDescent="0.25">
      <c r="A937">
        <v>935</v>
      </c>
      <c r="B937" s="4" t="s">
        <v>1901</v>
      </c>
      <c r="C937" s="3" t="s">
        <v>1902</v>
      </c>
      <c r="D937">
        <v>6100</v>
      </c>
      <c r="E937">
        <v>10012</v>
      </c>
      <c r="F937" s="5">
        <f t="shared" si="56"/>
        <v>1.6413114754098361</v>
      </c>
      <c r="G937" t="s">
        <v>19</v>
      </c>
      <c r="H937">
        <v>132</v>
      </c>
      <c r="I937">
        <f t="shared" si="57"/>
        <v>75.849999999999994</v>
      </c>
      <c r="J937" t="s">
        <v>20</v>
      </c>
      <c r="K937" t="s">
        <v>21</v>
      </c>
      <c r="L937">
        <v>1437714000</v>
      </c>
      <c r="M937">
        <v>1438318800</v>
      </c>
      <c r="N937" s="9">
        <f t="shared" si="58"/>
        <v>42209</v>
      </c>
      <c r="O937" s="9">
        <f t="shared" si="59"/>
        <v>42216.208333333328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hidden="1" x14ac:dyDescent="0.25">
      <c r="A938">
        <v>936</v>
      </c>
      <c r="B938" s="4" t="s">
        <v>1245</v>
      </c>
      <c r="C938" s="3" t="s">
        <v>1903</v>
      </c>
      <c r="D938">
        <v>103200</v>
      </c>
      <c r="E938">
        <v>1690</v>
      </c>
      <c r="F938" s="5">
        <f t="shared" si="56"/>
        <v>1.6375968992248063E-2</v>
      </c>
      <c r="G938" t="s">
        <v>13</v>
      </c>
      <c r="H938">
        <v>21</v>
      </c>
      <c r="I938">
        <f t="shared" si="57"/>
        <v>80.48</v>
      </c>
      <c r="J938" t="s">
        <v>20</v>
      </c>
      <c r="K938" t="s">
        <v>21</v>
      </c>
      <c r="L938">
        <v>1563771600</v>
      </c>
      <c r="M938">
        <v>1564030800</v>
      </c>
      <c r="N938" s="9">
        <f t="shared" si="58"/>
        <v>43668</v>
      </c>
      <c r="O938" s="9">
        <f t="shared" si="59"/>
        <v>43671.208333333328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hidden="1" x14ac:dyDescent="0.25">
      <c r="A939">
        <v>937</v>
      </c>
      <c r="B939" s="4" t="s">
        <v>1904</v>
      </c>
      <c r="C939" s="3" t="s">
        <v>1905</v>
      </c>
      <c r="D939">
        <v>171000</v>
      </c>
      <c r="E939">
        <v>84891</v>
      </c>
      <c r="F939" s="5">
        <f t="shared" si="56"/>
        <v>0.49643859649122807</v>
      </c>
      <c r="G939" t="s">
        <v>73</v>
      </c>
      <c r="H939">
        <v>976</v>
      </c>
      <c r="I939">
        <f t="shared" si="57"/>
        <v>86.98</v>
      </c>
      <c r="J939" t="s">
        <v>20</v>
      </c>
      <c r="K939" t="s">
        <v>21</v>
      </c>
      <c r="L939">
        <v>1448517600</v>
      </c>
      <c r="M939">
        <v>1449295200</v>
      </c>
      <c r="N939" s="9">
        <f t="shared" si="58"/>
        <v>42334</v>
      </c>
      <c r="O939" s="9">
        <f t="shared" si="59"/>
        <v>42343.25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s="4" t="s">
        <v>1906</v>
      </c>
      <c r="C940" s="3" t="s">
        <v>1907</v>
      </c>
      <c r="D940">
        <v>9200</v>
      </c>
      <c r="E940">
        <v>10093</v>
      </c>
      <c r="F940" s="5">
        <f t="shared" si="56"/>
        <v>1.0970652173913042</v>
      </c>
      <c r="G940" t="s">
        <v>19</v>
      </c>
      <c r="H940">
        <v>96</v>
      </c>
      <c r="I940">
        <f t="shared" si="57"/>
        <v>105.14</v>
      </c>
      <c r="J940" t="s">
        <v>20</v>
      </c>
      <c r="K940" t="s">
        <v>21</v>
      </c>
      <c r="L940">
        <v>1528779600</v>
      </c>
      <c r="M940">
        <v>1531890000</v>
      </c>
      <c r="N940" s="9">
        <f t="shared" si="58"/>
        <v>43263</v>
      </c>
      <c r="O940" s="9">
        <f t="shared" si="59"/>
        <v>43299.208333333328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1.5" hidden="1" x14ac:dyDescent="0.25">
      <c r="A941">
        <v>939</v>
      </c>
      <c r="B941" s="4" t="s">
        <v>1908</v>
      </c>
      <c r="C941" s="3" t="s">
        <v>1909</v>
      </c>
      <c r="D941">
        <v>7800</v>
      </c>
      <c r="E941">
        <v>3839</v>
      </c>
      <c r="F941" s="5">
        <f t="shared" si="56"/>
        <v>0.49217948717948717</v>
      </c>
      <c r="G941" t="s">
        <v>13</v>
      </c>
      <c r="H941">
        <v>67</v>
      </c>
      <c r="I941">
        <f t="shared" si="57"/>
        <v>57.3</v>
      </c>
      <c r="J941" t="s">
        <v>20</v>
      </c>
      <c r="K941" t="s">
        <v>21</v>
      </c>
      <c r="L941">
        <v>1304744400</v>
      </c>
      <c r="M941">
        <v>1306213200</v>
      </c>
      <c r="N941" s="9">
        <f t="shared" si="58"/>
        <v>40670</v>
      </c>
      <c r="O941" s="9">
        <f t="shared" si="59"/>
        <v>40687.208333333336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hidden="1" x14ac:dyDescent="0.25">
      <c r="A942">
        <v>940</v>
      </c>
      <c r="B942" s="4" t="s">
        <v>1910</v>
      </c>
      <c r="C942" s="3" t="s">
        <v>1911</v>
      </c>
      <c r="D942">
        <v>9900</v>
      </c>
      <c r="E942">
        <v>6161</v>
      </c>
      <c r="F942" s="5">
        <f t="shared" si="56"/>
        <v>0.62232323232323228</v>
      </c>
      <c r="G942" t="s">
        <v>46</v>
      </c>
      <c r="H942">
        <v>66</v>
      </c>
      <c r="I942">
        <f t="shared" si="57"/>
        <v>93.35</v>
      </c>
      <c r="J942" t="s">
        <v>14</v>
      </c>
      <c r="K942" t="s">
        <v>15</v>
      </c>
      <c r="L942">
        <v>1354341600</v>
      </c>
      <c r="M942">
        <v>1356242400</v>
      </c>
      <c r="N942" s="9">
        <f t="shared" si="58"/>
        <v>41244</v>
      </c>
      <c r="O942" s="9">
        <f t="shared" si="59"/>
        <v>41266.25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hidden="1" x14ac:dyDescent="0.25">
      <c r="A943">
        <v>941</v>
      </c>
      <c r="B943" s="4" t="s">
        <v>1912</v>
      </c>
      <c r="C943" s="3" t="s">
        <v>1913</v>
      </c>
      <c r="D943">
        <v>43000</v>
      </c>
      <c r="E943">
        <v>5615</v>
      </c>
      <c r="F943" s="5">
        <f t="shared" si="56"/>
        <v>0.1305813953488372</v>
      </c>
      <c r="G943" t="s">
        <v>13</v>
      </c>
      <c r="H943">
        <v>78</v>
      </c>
      <c r="I943">
        <f t="shared" si="57"/>
        <v>71.989999999999995</v>
      </c>
      <c r="J943" t="s">
        <v>20</v>
      </c>
      <c r="K943" t="s">
        <v>21</v>
      </c>
      <c r="L943">
        <v>1294552800</v>
      </c>
      <c r="M943">
        <v>1297576800</v>
      </c>
      <c r="N943" s="9">
        <f t="shared" si="58"/>
        <v>40552</v>
      </c>
      <c r="O943" s="9">
        <f t="shared" si="59"/>
        <v>40587.25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hidden="1" x14ac:dyDescent="0.25">
      <c r="A944">
        <v>942</v>
      </c>
      <c r="B944" s="4" t="s">
        <v>1906</v>
      </c>
      <c r="C944" s="3" t="s">
        <v>1914</v>
      </c>
      <c r="D944">
        <v>9600</v>
      </c>
      <c r="E944">
        <v>6205</v>
      </c>
      <c r="F944" s="5">
        <f t="shared" si="56"/>
        <v>0.64635416666666667</v>
      </c>
      <c r="G944" t="s">
        <v>13</v>
      </c>
      <c r="H944">
        <v>67</v>
      </c>
      <c r="I944">
        <f t="shared" si="57"/>
        <v>92.61</v>
      </c>
      <c r="J944" t="s">
        <v>25</v>
      </c>
      <c r="K944" t="s">
        <v>26</v>
      </c>
      <c r="L944">
        <v>1295935200</v>
      </c>
      <c r="M944">
        <v>1296194400</v>
      </c>
      <c r="N944" s="9">
        <f t="shared" si="58"/>
        <v>40568</v>
      </c>
      <c r="O944" s="9">
        <f t="shared" si="59"/>
        <v>40571.25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s="4" t="s">
        <v>1915</v>
      </c>
      <c r="C945" s="3" t="s">
        <v>1916</v>
      </c>
      <c r="D945">
        <v>7500</v>
      </c>
      <c r="E945">
        <v>11969</v>
      </c>
      <c r="F945" s="5">
        <f t="shared" si="56"/>
        <v>1.5958666666666668</v>
      </c>
      <c r="G945" t="s">
        <v>19</v>
      </c>
      <c r="H945">
        <v>114</v>
      </c>
      <c r="I945">
        <f t="shared" si="57"/>
        <v>104.99</v>
      </c>
      <c r="J945" t="s">
        <v>20</v>
      </c>
      <c r="K945" t="s">
        <v>21</v>
      </c>
      <c r="L945">
        <v>1411534800</v>
      </c>
      <c r="M945">
        <v>1414558800</v>
      </c>
      <c r="N945" s="9">
        <f t="shared" si="58"/>
        <v>41906</v>
      </c>
      <c r="O945" s="9">
        <f t="shared" si="59"/>
        <v>41941.208333333336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hidden="1" x14ac:dyDescent="0.25">
      <c r="A946">
        <v>944</v>
      </c>
      <c r="B946" s="4" t="s">
        <v>1917</v>
      </c>
      <c r="C946" s="3" t="s">
        <v>1918</v>
      </c>
      <c r="D946">
        <v>10000</v>
      </c>
      <c r="E946">
        <v>8142</v>
      </c>
      <c r="F946" s="5">
        <f t="shared" si="56"/>
        <v>0.81420000000000003</v>
      </c>
      <c r="G946" t="s">
        <v>13</v>
      </c>
      <c r="H946">
        <v>263</v>
      </c>
      <c r="I946">
        <f t="shared" si="57"/>
        <v>30.96</v>
      </c>
      <c r="J946" t="s">
        <v>25</v>
      </c>
      <c r="K946" t="s">
        <v>26</v>
      </c>
      <c r="L946">
        <v>1486706400</v>
      </c>
      <c r="M946">
        <v>1488348000</v>
      </c>
      <c r="N946" s="9">
        <f t="shared" si="58"/>
        <v>42776</v>
      </c>
      <c r="O946" s="9">
        <f t="shared" si="59"/>
        <v>42795.25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hidden="1" x14ac:dyDescent="0.25">
      <c r="A947">
        <v>945</v>
      </c>
      <c r="B947" s="4" t="s">
        <v>1919</v>
      </c>
      <c r="C947" s="3" t="s">
        <v>1920</v>
      </c>
      <c r="D947">
        <v>172000</v>
      </c>
      <c r="E947">
        <v>55805</v>
      </c>
      <c r="F947" s="5">
        <f t="shared" si="56"/>
        <v>0.32444767441860467</v>
      </c>
      <c r="G947" t="s">
        <v>13</v>
      </c>
      <c r="H947">
        <v>1691</v>
      </c>
      <c r="I947">
        <f t="shared" si="57"/>
        <v>33</v>
      </c>
      <c r="J947" t="s">
        <v>20</v>
      </c>
      <c r="K947" t="s">
        <v>21</v>
      </c>
      <c r="L947">
        <v>1333602000</v>
      </c>
      <c r="M947">
        <v>1334898000</v>
      </c>
      <c r="N947" s="9">
        <f t="shared" si="58"/>
        <v>41004</v>
      </c>
      <c r="O947" s="9">
        <f t="shared" si="59"/>
        <v>41019.208333333336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hidden="1" x14ac:dyDescent="0.25">
      <c r="A948">
        <v>946</v>
      </c>
      <c r="B948" s="4" t="s">
        <v>1921</v>
      </c>
      <c r="C948" s="3" t="s">
        <v>1922</v>
      </c>
      <c r="D948">
        <v>153700</v>
      </c>
      <c r="E948">
        <v>15238</v>
      </c>
      <c r="F948" s="5">
        <f t="shared" si="56"/>
        <v>9.9141184124918666E-2</v>
      </c>
      <c r="G948" t="s">
        <v>13</v>
      </c>
      <c r="H948">
        <v>181</v>
      </c>
      <c r="I948">
        <f t="shared" si="57"/>
        <v>84.19</v>
      </c>
      <c r="J948" t="s">
        <v>20</v>
      </c>
      <c r="K948" t="s">
        <v>21</v>
      </c>
      <c r="L948">
        <v>1308200400</v>
      </c>
      <c r="M948">
        <v>1308373200</v>
      </c>
      <c r="N948" s="9">
        <f t="shared" si="58"/>
        <v>40710</v>
      </c>
      <c r="O948" s="9">
        <f t="shared" si="59"/>
        <v>40712.208333333336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hidden="1" x14ac:dyDescent="0.25">
      <c r="A949">
        <v>947</v>
      </c>
      <c r="B949" s="4" t="s">
        <v>1923</v>
      </c>
      <c r="C949" s="3" t="s">
        <v>1924</v>
      </c>
      <c r="D949">
        <v>3600</v>
      </c>
      <c r="E949">
        <v>961</v>
      </c>
      <c r="F949" s="5">
        <f t="shared" si="56"/>
        <v>0.26694444444444443</v>
      </c>
      <c r="G949" t="s">
        <v>13</v>
      </c>
      <c r="H949">
        <v>13</v>
      </c>
      <c r="I949">
        <f t="shared" si="57"/>
        <v>73.92</v>
      </c>
      <c r="J949" t="s">
        <v>20</v>
      </c>
      <c r="K949" t="s">
        <v>21</v>
      </c>
      <c r="L949">
        <v>1411707600</v>
      </c>
      <c r="M949">
        <v>1412312400</v>
      </c>
      <c r="N949" s="9">
        <f t="shared" si="58"/>
        <v>41908</v>
      </c>
      <c r="O949" s="9">
        <f t="shared" si="59"/>
        <v>41915.208333333336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hidden="1" x14ac:dyDescent="0.25">
      <c r="A950">
        <v>948</v>
      </c>
      <c r="B950" s="4" t="s">
        <v>1925</v>
      </c>
      <c r="C950" s="3" t="s">
        <v>1926</v>
      </c>
      <c r="D950">
        <v>9400</v>
      </c>
      <c r="E950">
        <v>5918</v>
      </c>
      <c r="F950" s="5">
        <f t="shared" si="56"/>
        <v>0.62957446808510642</v>
      </c>
      <c r="G950" t="s">
        <v>73</v>
      </c>
      <c r="H950">
        <v>160</v>
      </c>
      <c r="I950">
        <f t="shared" si="57"/>
        <v>36.99</v>
      </c>
      <c r="J950" t="s">
        <v>20</v>
      </c>
      <c r="K950" t="s">
        <v>21</v>
      </c>
      <c r="L950">
        <v>1418364000</v>
      </c>
      <c r="M950">
        <v>1419228000</v>
      </c>
      <c r="N950" s="9">
        <f t="shared" si="58"/>
        <v>41985</v>
      </c>
      <c r="O950" s="9">
        <f t="shared" si="59"/>
        <v>41995.25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25">
      <c r="A951">
        <v>949</v>
      </c>
      <c r="B951" s="4" t="s">
        <v>1927</v>
      </c>
      <c r="C951" s="3" t="s">
        <v>1928</v>
      </c>
      <c r="D951">
        <v>5900</v>
      </c>
      <c r="E951">
        <v>9520</v>
      </c>
      <c r="F951" s="5">
        <f t="shared" si="56"/>
        <v>1.6135593220338984</v>
      </c>
      <c r="G951" t="s">
        <v>19</v>
      </c>
      <c r="H951">
        <v>203</v>
      </c>
      <c r="I951">
        <f t="shared" si="57"/>
        <v>46.9</v>
      </c>
      <c r="J951" t="s">
        <v>20</v>
      </c>
      <c r="K951" t="s">
        <v>21</v>
      </c>
      <c r="L951">
        <v>1429333200</v>
      </c>
      <c r="M951">
        <v>1430974800</v>
      </c>
      <c r="N951" s="9">
        <f t="shared" si="58"/>
        <v>42112</v>
      </c>
      <c r="O951" s="9">
        <f t="shared" si="59"/>
        <v>42131.208333333328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hidden="1" x14ac:dyDescent="0.25">
      <c r="A952">
        <v>950</v>
      </c>
      <c r="B952" s="4" t="s">
        <v>1929</v>
      </c>
      <c r="C952" s="3" t="s">
        <v>1930</v>
      </c>
      <c r="D952">
        <v>100</v>
      </c>
      <c r="E952">
        <v>5</v>
      </c>
      <c r="F952" s="5">
        <f t="shared" si="56"/>
        <v>0.05</v>
      </c>
      <c r="G952" t="s">
        <v>13</v>
      </c>
      <c r="H952">
        <v>1</v>
      </c>
      <c r="I952">
        <f t="shared" si="57"/>
        <v>5</v>
      </c>
      <c r="J952" t="s">
        <v>20</v>
      </c>
      <c r="K952" t="s">
        <v>21</v>
      </c>
      <c r="L952">
        <v>1555390800</v>
      </c>
      <c r="M952">
        <v>1555822800</v>
      </c>
      <c r="N952" s="9">
        <f t="shared" si="58"/>
        <v>43571</v>
      </c>
      <c r="O952" s="9">
        <f t="shared" si="59"/>
        <v>43576.208333333328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s="4" t="s">
        <v>1931</v>
      </c>
      <c r="C953" s="3" t="s">
        <v>1932</v>
      </c>
      <c r="D953">
        <v>14500</v>
      </c>
      <c r="E953">
        <v>159056</v>
      </c>
      <c r="F953" s="5">
        <f t="shared" si="56"/>
        <v>10.969379310344827</v>
      </c>
      <c r="G953" t="s">
        <v>19</v>
      </c>
      <c r="H953">
        <v>1559</v>
      </c>
      <c r="I953">
        <f t="shared" si="57"/>
        <v>102.02</v>
      </c>
      <c r="J953" t="s">
        <v>20</v>
      </c>
      <c r="K953" t="s">
        <v>21</v>
      </c>
      <c r="L953">
        <v>1482732000</v>
      </c>
      <c r="M953">
        <v>1482818400</v>
      </c>
      <c r="N953" s="9">
        <f t="shared" si="58"/>
        <v>42730</v>
      </c>
      <c r="O953" s="9">
        <f t="shared" si="59"/>
        <v>42731.25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hidden="1" x14ac:dyDescent="0.25">
      <c r="A954">
        <v>952</v>
      </c>
      <c r="B954" s="4" t="s">
        <v>1933</v>
      </c>
      <c r="C954" s="3" t="s">
        <v>1934</v>
      </c>
      <c r="D954">
        <v>145500</v>
      </c>
      <c r="E954">
        <v>101987</v>
      </c>
      <c r="F954" s="5">
        <f t="shared" si="56"/>
        <v>0.70094158075601376</v>
      </c>
      <c r="G954" t="s">
        <v>73</v>
      </c>
      <c r="H954">
        <v>2266</v>
      </c>
      <c r="I954">
        <f t="shared" si="57"/>
        <v>45.01</v>
      </c>
      <c r="J954" t="s">
        <v>20</v>
      </c>
      <c r="K954" t="s">
        <v>21</v>
      </c>
      <c r="L954">
        <v>1470718800</v>
      </c>
      <c r="M954">
        <v>1471928400</v>
      </c>
      <c r="N954" s="9">
        <f t="shared" si="58"/>
        <v>42591</v>
      </c>
      <c r="O954" s="9">
        <f t="shared" si="59"/>
        <v>42605.208333333328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hidden="1" x14ac:dyDescent="0.25">
      <c r="A955">
        <v>953</v>
      </c>
      <c r="B955" s="4" t="s">
        <v>1935</v>
      </c>
      <c r="C955" s="3" t="s">
        <v>1936</v>
      </c>
      <c r="D955">
        <v>3300</v>
      </c>
      <c r="E955">
        <v>1980</v>
      </c>
      <c r="F955" s="5">
        <f t="shared" si="56"/>
        <v>0.6</v>
      </c>
      <c r="G955" t="s">
        <v>13</v>
      </c>
      <c r="H955">
        <v>21</v>
      </c>
      <c r="I955">
        <f t="shared" si="57"/>
        <v>94.29</v>
      </c>
      <c r="J955" t="s">
        <v>20</v>
      </c>
      <c r="K955" t="s">
        <v>21</v>
      </c>
      <c r="L955">
        <v>1450591200</v>
      </c>
      <c r="M955">
        <v>1453701600</v>
      </c>
      <c r="N955" s="9">
        <f t="shared" si="58"/>
        <v>42358</v>
      </c>
      <c r="O955" s="9">
        <f t="shared" si="59"/>
        <v>42394.25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s="4" t="s">
        <v>1937</v>
      </c>
      <c r="C956" s="3" t="s">
        <v>1938</v>
      </c>
      <c r="D956">
        <v>42600</v>
      </c>
      <c r="E956">
        <v>156384</v>
      </c>
      <c r="F956" s="5">
        <f t="shared" si="56"/>
        <v>3.6709859154929578</v>
      </c>
      <c r="G956" t="s">
        <v>19</v>
      </c>
      <c r="H956">
        <v>1548</v>
      </c>
      <c r="I956">
        <f t="shared" si="57"/>
        <v>101.02</v>
      </c>
      <c r="J956" t="s">
        <v>25</v>
      </c>
      <c r="K956" t="s">
        <v>26</v>
      </c>
      <c r="L956">
        <v>1348290000</v>
      </c>
      <c r="M956">
        <v>1350363600</v>
      </c>
      <c r="N956" s="9">
        <f t="shared" si="58"/>
        <v>41174</v>
      </c>
      <c r="O956" s="9">
        <f t="shared" si="59"/>
        <v>41198.208333333336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x14ac:dyDescent="0.25">
      <c r="A957">
        <v>955</v>
      </c>
      <c r="B957" s="4" t="s">
        <v>1939</v>
      </c>
      <c r="C957" s="3" t="s">
        <v>1940</v>
      </c>
      <c r="D957">
        <v>700</v>
      </c>
      <c r="E957">
        <v>7763</v>
      </c>
      <c r="F957" s="5">
        <f t="shared" si="56"/>
        <v>11.09</v>
      </c>
      <c r="G957" t="s">
        <v>19</v>
      </c>
      <c r="H957">
        <v>80</v>
      </c>
      <c r="I957">
        <f t="shared" si="57"/>
        <v>97.04</v>
      </c>
      <c r="J957" t="s">
        <v>20</v>
      </c>
      <c r="K957" t="s">
        <v>21</v>
      </c>
      <c r="L957">
        <v>1353823200</v>
      </c>
      <c r="M957">
        <v>1353996000</v>
      </c>
      <c r="N957" s="9">
        <f t="shared" si="58"/>
        <v>41238</v>
      </c>
      <c r="O957" s="9">
        <f t="shared" si="59"/>
        <v>41240.25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hidden="1" x14ac:dyDescent="0.25">
      <c r="A958">
        <v>956</v>
      </c>
      <c r="B958" s="4" t="s">
        <v>1941</v>
      </c>
      <c r="C958" s="3" t="s">
        <v>1942</v>
      </c>
      <c r="D958">
        <v>187600</v>
      </c>
      <c r="E958">
        <v>35698</v>
      </c>
      <c r="F958" s="5">
        <f t="shared" si="56"/>
        <v>0.19028784648187633</v>
      </c>
      <c r="G958" t="s">
        <v>13</v>
      </c>
      <c r="H958">
        <v>830</v>
      </c>
      <c r="I958">
        <f t="shared" si="57"/>
        <v>43.01</v>
      </c>
      <c r="J958" t="s">
        <v>20</v>
      </c>
      <c r="K958" t="s">
        <v>21</v>
      </c>
      <c r="L958">
        <v>1450764000</v>
      </c>
      <c r="M958">
        <v>1451109600</v>
      </c>
      <c r="N958" s="9">
        <f t="shared" si="58"/>
        <v>42360</v>
      </c>
      <c r="O958" s="9">
        <f t="shared" si="59"/>
        <v>42364.25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s="4" t="s">
        <v>1943</v>
      </c>
      <c r="C959" s="3" t="s">
        <v>1944</v>
      </c>
      <c r="D959">
        <v>9800</v>
      </c>
      <c r="E959">
        <v>12434</v>
      </c>
      <c r="F959" s="5">
        <f t="shared" si="56"/>
        <v>1.2687755102040816</v>
      </c>
      <c r="G959" t="s">
        <v>19</v>
      </c>
      <c r="H959">
        <v>131</v>
      </c>
      <c r="I959">
        <f t="shared" si="57"/>
        <v>94.92</v>
      </c>
      <c r="J959" t="s">
        <v>20</v>
      </c>
      <c r="K959" t="s">
        <v>21</v>
      </c>
      <c r="L959">
        <v>1329372000</v>
      </c>
      <c r="M959">
        <v>1329631200</v>
      </c>
      <c r="N959" s="9">
        <f t="shared" si="58"/>
        <v>40955</v>
      </c>
      <c r="O959" s="9">
        <f t="shared" si="59"/>
        <v>40958.25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x14ac:dyDescent="0.25">
      <c r="A960">
        <v>958</v>
      </c>
      <c r="B960" s="4" t="s">
        <v>1945</v>
      </c>
      <c r="C960" s="3" t="s">
        <v>1946</v>
      </c>
      <c r="D960">
        <v>1100</v>
      </c>
      <c r="E960">
        <v>8081</v>
      </c>
      <c r="F960" s="5">
        <f t="shared" si="56"/>
        <v>7.3463636363636367</v>
      </c>
      <c r="G960" t="s">
        <v>19</v>
      </c>
      <c r="H960">
        <v>112</v>
      </c>
      <c r="I960">
        <f t="shared" si="57"/>
        <v>72.150000000000006</v>
      </c>
      <c r="J960" t="s">
        <v>20</v>
      </c>
      <c r="K960" t="s">
        <v>21</v>
      </c>
      <c r="L960">
        <v>1277096400</v>
      </c>
      <c r="M960">
        <v>1278997200</v>
      </c>
      <c r="N960" s="9">
        <f t="shared" si="58"/>
        <v>40350</v>
      </c>
      <c r="O960" s="9">
        <f t="shared" si="59"/>
        <v>40372.208333333336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hidden="1" x14ac:dyDescent="0.25">
      <c r="A961">
        <v>959</v>
      </c>
      <c r="B961" s="4" t="s">
        <v>1947</v>
      </c>
      <c r="C961" s="3" t="s">
        <v>1948</v>
      </c>
      <c r="D961">
        <v>145000</v>
      </c>
      <c r="E961">
        <v>6631</v>
      </c>
      <c r="F961" s="5">
        <f t="shared" si="56"/>
        <v>4.5731034482758622E-2</v>
      </c>
      <c r="G961" t="s">
        <v>13</v>
      </c>
      <c r="H961">
        <v>130</v>
      </c>
      <c r="I961">
        <f t="shared" si="57"/>
        <v>51.01</v>
      </c>
      <c r="J961" t="s">
        <v>20</v>
      </c>
      <c r="K961" t="s">
        <v>21</v>
      </c>
      <c r="L961">
        <v>1277701200</v>
      </c>
      <c r="M961">
        <v>1280120400</v>
      </c>
      <c r="N961" s="9">
        <f t="shared" si="58"/>
        <v>40357</v>
      </c>
      <c r="O961" s="9">
        <f t="shared" si="59"/>
        <v>40385.208333333336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hidden="1" x14ac:dyDescent="0.25">
      <c r="A962">
        <v>960</v>
      </c>
      <c r="B962" s="4" t="s">
        <v>1949</v>
      </c>
      <c r="C962" s="3" t="s">
        <v>1950</v>
      </c>
      <c r="D962">
        <v>5500</v>
      </c>
      <c r="E962">
        <v>4678</v>
      </c>
      <c r="F962" s="5">
        <f t="shared" si="56"/>
        <v>0.85054545454545449</v>
      </c>
      <c r="G962" t="s">
        <v>13</v>
      </c>
      <c r="H962">
        <v>55</v>
      </c>
      <c r="I962">
        <f t="shared" si="57"/>
        <v>85.05</v>
      </c>
      <c r="J962" t="s">
        <v>20</v>
      </c>
      <c r="K962" t="s">
        <v>21</v>
      </c>
      <c r="L962">
        <v>1454911200</v>
      </c>
      <c r="M962">
        <v>1458104400</v>
      </c>
      <c r="N962" s="9">
        <f t="shared" si="58"/>
        <v>42408</v>
      </c>
      <c r="O962" s="9">
        <f t="shared" si="59"/>
        <v>42445.208333333328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s="4" t="s">
        <v>1951</v>
      </c>
      <c r="C963" s="3" t="s">
        <v>1952</v>
      </c>
      <c r="D963">
        <v>5700</v>
      </c>
      <c r="E963">
        <v>6800</v>
      </c>
      <c r="F963" s="5">
        <f t="shared" ref="F963:F1001" si="60">IFERROR(E963/D963,0)</f>
        <v>1.1929824561403508</v>
      </c>
      <c r="G963" t="s">
        <v>19</v>
      </c>
      <c r="H963">
        <v>155</v>
      </c>
      <c r="I963">
        <f t="shared" ref="I963:I1001" si="61">ROUND(IFERROR(E963/H963,0),2)</f>
        <v>43.87</v>
      </c>
      <c r="J963" t="s">
        <v>20</v>
      </c>
      <c r="K963" t="s">
        <v>21</v>
      </c>
      <c r="L963">
        <v>1297922400</v>
      </c>
      <c r="M963">
        <v>1298268000</v>
      </c>
      <c r="N963" s="9">
        <f t="shared" ref="N963:N1001" si="62">DATE(YEAR((((L963/60)/60)/24)+DATE(1970,1,1)),MONTH((((L963/60)/60)/24)+DATE(1970,1,1)),DAY((((L963/60)/60)/24)+DATE(1970,1,1)))</f>
        <v>40591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s="4" t="s">
        <v>1953</v>
      </c>
      <c r="C964" s="3" t="s">
        <v>1954</v>
      </c>
      <c r="D964">
        <v>3600</v>
      </c>
      <c r="E964">
        <v>10657</v>
      </c>
      <c r="F964" s="5">
        <f t="shared" si="60"/>
        <v>2.9602777777777778</v>
      </c>
      <c r="G964" t="s">
        <v>19</v>
      </c>
      <c r="H964">
        <v>266</v>
      </c>
      <c r="I964">
        <f t="shared" si="61"/>
        <v>40.06</v>
      </c>
      <c r="J964" t="s">
        <v>20</v>
      </c>
      <c r="K964" t="s">
        <v>21</v>
      </c>
      <c r="L964">
        <v>1384408800</v>
      </c>
      <c r="M964">
        <v>1386223200</v>
      </c>
      <c r="N964" s="9">
        <f t="shared" si="62"/>
        <v>41592</v>
      </c>
      <c r="O964" s="9">
        <f t="shared" si="63"/>
        <v>41613.25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hidden="1" x14ac:dyDescent="0.25">
      <c r="A965">
        <v>963</v>
      </c>
      <c r="B965" s="4" t="s">
        <v>1955</v>
      </c>
      <c r="C965" s="3" t="s">
        <v>1956</v>
      </c>
      <c r="D965">
        <v>5900</v>
      </c>
      <c r="E965">
        <v>4997</v>
      </c>
      <c r="F965" s="5">
        <f t="shared" si="60"/>
        <v>0.84694915254237291</v>
      </c>
      <c r="G965" t="s">
        <v>13</v>
      </c>
      <c r="H965">
        <v>114</v>
      </c>
      <c r="I965">
        <f t="shared" si="61"/>
        <v>43.83</v>
      </c>
      <c r="J965" t="s">
        <v>106</v>
      </c>
      <c r="K965" t="s">
        <v>107</v>
      </c>
      <c r="L965">
        <v>1299304800</v>
      </c>
      <c r="M965">
        <v>1299823200</v>
      </c>
      <c r="N965" s="9">
        <f t="shared" si="62"/>
        <v>40607</v>
      </c>
      <c r="O965" s="9">
        <f t="shared" si="63"/>
        <v>40613.25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s="4" t="s">
        <v>1957</v>
      </c>
      <c r="C966" s="3" t="s">
        <v>1958</v>
      </c>
      <c r="D966">
        <v>3700</v>
      </c>
      <c r="E966">
        <v>13164</v>
      </c>
      <c r="F966" s="5">
        <f t="shared" si="60"/>
        <v>3.5578378378378379</v>
      </c>
      <c r="G966" t="s">
        <v>19</v>
      </c>
      <c r="H966">
        <v>155</v>
      </c>
      <c r="I966">
        <f t="shared" si="61"/>
        <v>84.93</v>
      </c>
      <c r="J966" t="s">
        <v>20</v>
      </c>
      <c r="K966" t="s">
        <v>21</v>
      </c>
      <c r="L966">
        <v>1431320400</v>
      </c>
      <c r="M966">
        <v>1431752400</v>
      </c>
      <c r="N966" s="9">
        <f t="shared" si="62"/>
        <v>42135</v>
      </c>
      <c r="O966" s="9">
        <f t="shared" si="63"/>
        <v>42140.208333333328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s="4" t="s">
        <v>1959</v>
      </c>
      <c r="C967" s="3" t="s">
        <v>1960</v>
      </c>
      <c r="D967">
        <v>2200</v>
      </c>
      <c r="E967">
        <v>8501</v>
      </c>
      <c r="F967" s="5">
        <f t="shared" si="60"/>
        <v>3.8640909090909092</v>
      </c>
      <c r="G967" t="s">
        <v>19</v>
      </c>
      <c r="H967">
        <v>207</v>
      </c>
      <c r="I967">
        <f t="shared" si="61"/>
        <v>41.07</v>
      </c>
      <c r="J967" t="s">
        <v>39</v>
      </c>
      <c r="K967" t="s">
        <v>40</v>
      </c>
      <c r="L967">
        <v>1264399200</v>
      </c>
      <c r="M967">
        <v>1267855200</v>
      </c>
      <c r="N967" s="9">
        <f t="shared" si="62"/>
        <v>40203</v>
      </c>
      <c r="O967" s="9">
        <f t="shared" si="63"/>
        <v>40243.25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s="4" t="s">
        <v>877</v>
      </c>
      <c r="C968" s="3" t="s">
        <v>1961</v>
      </c>
      <c r="D968">
        <v>1700</v>
      </c>
      <c r="E968">
        <v>13468</v>
      </c>
      <c r="F968" s="5">
        <f t="shared" si="60"/>
        <v>7.9223529411764702</v>
      </c>
      <c r="G968" t="s">
        <v>19</v>
      </c>
      <c r="H968">
        <v>245</v>
      </c>
      <c r="I968">
        <f t="shared" si="61"/>
        <v>54.97</v>
      </c>
      <c r="J968" t="s">
        <v>20</v>
      </c>
      <c r="K968" t="s">
        <v>21</v>
      </c>
      <c r="L968">
        <v>1497502800</v>
      </c>
      <c r="M968">
        <v>1497675600</v>
      </c>
      <c r="N968" s="9">
        <f t="shared" si="62"/>
        <v>42901</v>
      </c>
      <c r="O968" s="9">
        <f t="shared" si="63"/>
        <v>42903.208333333328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s="4" t="s">
        <v>1962</v>
      </c>
      <c r="C969" s="3" t="s">
        <v>1963</v>
      </c>
      <c r="D969">
        <v>88400</v>
      </c>
      <c r="E969">
        <v>121138</v>
      </c>
      <c r="F969" s="5">
        <f t="shared" si="60"/>
        <v>1.3703393665158372</v>
      </c>
      <c r="G969" t="s">
        <v>19</v>
      </c>
      <c r="H969">
        <v>1573</v>
      </c>
      <c r="I969">
        <f t="shared" si="61"/>
        <v>77.010000000000005</v>
      </c>
      <c r="J969" t="s">
        <v>20</v>
      </c>
      <c r="K969" t="s">
        <v>21</v>
      </c>
      <c r="L969">
        <v>1333688400</v>
      </c>
      <c r="M969">
        <v>1336885200</v>
      </c>
      <c r="N969" s="9">
        <f t="shared" si="62"/>
        <v>41005</v>
      </c>
      <c r="O969" s="9">
        <f t="shared" si="63"/>
        <v>41042.208333333336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s="4" t="s">
        <v>1964</v>
      </c>
      <c r="C970" s="3" t="s">
        <v>1965</v>
      </c>
      <c r="D970">
        <v>2400</v>
      </c>
      <c r="E970">
        <v>8117</v>
      </c>
      <c r="F970" s="5">
        <f t="shared" si="60"/>
        <v>3.3820833333333336</v>
      </c>
      <c r="G970" t="s">
        <v>19</v>
      </c>
      <c r="H970">
        <v>114</v>
      </c>
      <c r="I970">
        <f t="shared" si="61"/>
        <v>71.2</v>
      </c>
      <c r="J970" t="s">
        <v>20</v>
      </c>
      <c r="K970" t="s">
        <v>21</v>
      </c>
      <c r="L970">
        <v>1293861600</v>
      </c>
      <c r="M970">
        <v>1295157600</v>
      </c>
      <c r="N970" s="9">
        <f t="shared" si="62"/>
        <v>40544</v>
      </c>
      <c r="O970" s="9">
        <f t="shared" si="63"/>
        <v>40559.25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s="4" t="s">
        <v>1966</v>
      </c>
      <c r="C971" s="3" t="s">
        <v>1967</v>
      </c>
      <c r="D971">
        <v>7900</v>
      </c>
      <c r="E971">
        <v>8550</v>
      </c>
      <c r="F971" s="5">
        <f t="shared" si="60"/>
        <v>1.0822784810126582</v>
      </c>
      <c r="G971" t="s">
        <v>19</v>
      </c>
      <c r="H971">
        <v>93</v>
      </c>
      <c r="I971">
        <f t="shared" si="61"/>
        <v>91.94</v>
      </c>
      <c r="J971" t="s">
        <v>20</v>
      </c>
      <c r="K971" t="s">
        <v>21</v>
      </c>
      <c r="L971">
        <v>1576994400</v>
      </c>
      <c r="M971">
        <v>1577599200</v>
      </c>
      <c r="N971" s="9">
        <f t="shared" si="62"/>
        <v>43821</v>
      </c>
      <c r="O971" s="9">
        <f t="shared" si="63"/>
        <v>43828.25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hidden="1" x14ac:dyDescent="0.25">
      <c r="A972">
        <v>970</v>
      </c>
      <c r="B972" s="4" t="s">
        <v>1968</v>
      </c>
      <c r="C972" s="3" t="s">
        <v>1969</v>
      </c>
      <c r="D972">
        <v>94900</v>
      </c>
      <c r="E972">
        <v>57659</v>
      </c>
      <c r="F972" s="5">
        <f t="shared" si="60"/>
        <v>0.60757639620653314</v>
      </c>
      <c r="G972" t="s">
        <v>13</v>
      </c>
      <c r="H972">
        <v>594</v>
      </c>
      <c r="I972">
        <f t="shared" si="61"/>
        <v>97.07</v>
      </c>
      <c r="J972" t="s">
        <v>20</v>
      </c>
      <c r="K972" t="s">
        <v>21</v>
      </c>
      <c r="L972">
        <v>1304917200</v>
      </c>
      <c r="M972">
        <v>1305003600</v>
      </c>
      <c r="N972" s="9">
        <f t="shared" si="62"/>
        <v>40672</v>
      </c>
      <c r="O972" s="9">
        <f t="shared" si="63"/>
        <v>40673.208333333336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hidden="1" x14ac:dyDescent="0.25">
      <c r="A973">
        <v>971</v>
      </c>
      <c r="B973" s="4" t="s">
        <v>1970</v>
      </c>
      <c r="C973" s="3" t="s">
        <v>1971</v>
      </c>
      <c r="D973">
        <v>5100</v>
      </c>
      <c r="E973">
        <v>1414</v>
      </c>
      <c r="F973" s="5">
        <f t="shared" si="60"/>
        <v>0.27725490196078434</v>
      </c>
      <c r="G973" t="s">
        <v>13</v>
      </c>
      <c r="H973">
        <v>24</v>
      </c>
      <c r="I973">
        <f t="shared" si="61"/>
        <v>58.92</v>
      </c>
      <c r="J973" t="s">
        <v>20</v>
      </c>
      <c r="K973" t="s">
        <v>21</v>
      </c>
      <c r="L973">
        <v>1381208400</v>
      </c>
      <c r="M973">
        <v>1381726800</v>
      </c>
      <c r="N973" s="9">
        <f t="shared" si="62"/>
        <v>41555</v>
      </c>
      <c r="O973" s="9">
        <f t="shared" si="63"/>
        <v>41561.208333333336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25">
      <c r="A974">
        <v>972</v>
      </c>
      <c r="B974" s="4" t="s">
        <v>1972</v>
      </c>
      <c r="C974" s="3" t="s">
        <v>1973</v>
      </c>
      <c r="D974">
        <v>42700</v>
      </c>
      <c r="E974">
        <v>97524</v>
      </c>
      <c r="F974" s="5">
        <f t="shared" si="60"/>
        <v>2.283934426229508</v>
      </c>
      <c r="G974" t="s">
        <v>19</v>
      </c>
      <c r="H974">
        <v>1681</v>
      </c>
      <c r="I974">
        <f t="shared" si="61"/>
        <v>58.02</v>
      </c>
      <c r="J974" t="s">
        <v>20</v>
      </c>
      <c r="K974" t="s">
        <v>21</v>
      </c>
      <c r="L974">
        <v>1401685200</v>
      </c>
      <c r="M974">
        <v>1402462800</v>
      </c>
      <c r="N974" s="9">
        <f t="shared" si="62"/>
        <v>41792</v>
      </c>
      <c r="O974" s="9">
        <f t="shared" si="63"/>
        <v>41801.208333333336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hidden="1" x14ac:dyDescent="0.25">
      <c r="A975">
        <v>973</v>
      </c>
      <c r="B975" s="4" t="s">
        <v>1974</v>
      </c>
      <c r="C975" s="3" t="s">
        <v>1975</v>
      </c>
      <c r="D975">
        <v>121100</v>
      </c>
      <c r="E975">
        <v>26176</v>
      </c>
      <c r="F975" s="5">
        <f t="shared" si="60"/>
        <v>0.21615194054500414</v>
      </c>
      <c r="G975" t="s">
        <v>13</v>
      </c>
      <c r="H975">
        <v>252</v>
      </c>
      <c r="I975">
        <f t="shared" si="61"/>
        <v>103.87</v>
      </c>
      <c r="J975" t="s">
        <v>20</v>
      </c>
      <c r="K975" t="s">
        <v>21</v>
      </c>
      <c r="L975">
        <v>1291960800</v>
      </c>
      <c r="M975">
        <v>1292133600</v>
      </c>
      <c r="N975" s="9">
        <f t="shared" si="62"/>
        <v>40522</v>
      </c>
      <c r="O975" s="9">
        <f t="shared" si="63"/>
        <v>40524.25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s="4" t="s">
        <v>1976</v>
      </c>
      <c r="C976" s="3" t="s">
        <v>1977</v>
      </c>
      <c r="D976">
        <v>800</v>
      </c>
      <c r="E976">
        <v>2991</v>
      </c>
      <c r="F976" s="5">
        <f t="shared" si="60"/>
        <v>3.73875</v>
      </c>
      <c r="G976" t="s">
        <v>19</v>
      </c>
      <c r="H976">
        <v>32</v>
      </c>
      <c r="I976">
        <f t="shared" si="61"/>
        <v>93.47</v>
      </c>
      <c r="J976" t="s">
        <v>20</v>
      </c>
      <c r="K976" t="s">
        <v>21</v>
      </c>
      <c r="L976">
        <v>1368853200</v>
      </c>
      <c r="M976">
        <v>1368939600</v>
      </c>
      <c r="N976" s="9">
        <f t="shared" si="62"/>
        <v>41412</v>
      </c>
      <c r="O976" s="9">
        <f t="shared" si="63"/>
        <v>41413.208333333336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s="4" t="s">
        <v>1978</v>
      </c>
      <c r="C977" s="3" t="s">
        <v>1979</v>
      </c>
      <c r="D977">
        <v>5400</v>
      </c>
      <c r="E977">
        <v>8366</v>
      </c>
      <c r="F977" s="5">
        <f t="shared" si="60"/>
        <v>1.5492592592592593</v>
      </c>
      <c r="G977" t="s">
        <v>19</v>
      </c>
      <c r="H977">
        <v>135</v>
      </c>
      <c r="I977">
        <f t="shared" si="61"/>
        <v>61.97</v>
      </c>
      <c r="J977" t="s">
        <v>20</v>
      </c>
      <c r="K977" t="s">
        <v>21</v>
      </c>
      <c r="L977">
        <v>1448776800</v>
      </c>
      <c r="M977">
        <v>1452146400</v>
      </c>
      <c r="N977" s="9">
        <f t="shared" si="62"/>
        <v>42337</v>
      </c>
      <c r="O977" s="9">
        <f t="shared" si="63"/>
        <v>42376.25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s="4" t="s">
        <v>1980</v>
      </c>
      <c r="C978" s="3" t="s">
        <v>1981</v>
      </c>
      <c r="D978">
        <v>4000</v>
      </c>
      <c r="E978">
        <v>12886</v>
      </c>
      <c r="F978" s="5">
        <f t="shared" si="60"/>
        <v>3.2214999999999998</v>
      </c>
      <c r="G978" t="s">
        <v>19</v>
      </c>
      <c r="H978">
        <v>140</v>
      </c>
      <c r="I978">
        <f t="shared" si="61"/>
        <v>92.04</v>
      </c>
      <c r="J978" t="s">
        <v>20</v>
      </c>
      <c r="K978" t="s">
        <v>21</v>
      </c>
      <c r="L978">
        <v>1296194400</v>
      </c>
      <c r="M978">
        <v>1296712800</v>
      </c>
      <c r="N978" s="9">
        <f t="shared" si="62"/>
        <v>40571</v>
      </c>
      <c r="O978" s="9">
        <f t="shared" si="63"/>
        <v>40577.25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hidden="1" x14ac:dyDescent="0.25">
      <c r="A979">
        <v>977</v>
      </c>
      <c r="B979" s="4" t="s">
        <v>1257</v>
      </c>
      <c r="C979" s="3" t="s">
        <v>1982</v>
      </c>
      <c r="D979">
        <v>7000</v>
      </c>
      <c r="E979">
        <v>5177</v>
      </c>
      <c r="F979" s="5">
        <f t="shared" si="60"/>
        <v>0.73957142857142855</v>
      </c>
      <c r="G979" t="s">
        <v>13</v>
      </c>
      <c r="H979">
        <v>67</v>
      </c>
      <c r="I979">
        <f t="shared" si="61"/>
        <v>77.27</v>
      </c>
      <c r="J979" t="s">
        <v>20</v>
      </c>
      <c r="K979" t="s">
        <v>21</v>
      </c>
      <c r="L979">
        <v>1517983200</v>
      </c>
      <c r="M979">
        <v>1520748000</v>
      </c>
      <c r="N979" s="9">
        <f t="shared" si="62"/>
        <v>43138</v>
      </c>
      <c r="O979" s="9">
        <f t="shared" si="63"/>
        <v>43170.25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s="4" t="s">
        <v>1983</v>
      </c>
      <c r="C980" s="3" t="s">
        <v>1984</v>
      </c>
      <c r="D980">
        <v>1000</v>
      </c>
      <c r="E980">
        <v>8641</v>
      </c>
      <c r="F980" s="5">
        <f t="shared" si="60"/>
        <v>8.641</v>
      </c>
      <c r="G980" t="s">
        <v>19</v>
      </c>
      <c r="H980">
        <v>92</v>
      </c>
      <c r="I980">
        <f t="shared" si="61"/>
        <v>93.92</v>
      </c>
      <c r="J980" t="s">
        <v>20</v>
      </c>
      <c r="K980" t="s">
        <v>21</v>
      </c>
      <c r="L980">
        <v>1478930400</v>
      </c>
      <c r="M980">
        <v>1480831200</v>
      </c>
      <c r="N980" s="9">
        <f t="shared" si="62"/>
        <v>42686</v>
      </c>
      <c r="O980" s="9">
        <f t="shared" si="63"/>
        <v>42708.25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s="4" t="s">
        <v>1985</v>
      </c>
      <c r="C981" s="3" t="s">
        <v>1986</v>
      </c>
      <c r="D981">
        <v>60200</v>
      </c>
      <c r="E981">
        <v>86244</v>
      </c>
      <c r="F981" s="5">
        <f t="shared" si="60"/>
        <v>1.432624584717608</v>
      </c>
      <c r="G981" t="s">
        <v>19</v>
      </c>
      <c r="H981">
        <v>1015</v>
      </c>
      <c r="I981">
        <f t="shared" si="61"/>
        <v>84.97</v>
      </c>
      <c r="J981" t="s">
        <v>39</v>
      </c>
      <c r="K981" t="s">
        <v>40</v>
      </c>
      <c r="L981">
        <v>1426395600</v>
      </c>
      <c r="M981">
        <v>1426914000</v>
      </c>
      <c r="N981" s="9">
        <f t="shared" si="62"/>
        <v>42078</v>
      </c>
      <c r="O981" s="9">
        <f t="shared" si="63"/>
        <v>42084.208333333328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hidden="1" x14ac:dyDescent="0.25">
      <c r="A982">
        <v>980</v>
      </c>
      <c r="B982" s="4" t="s">
        <v>1987</v>
      </c>
      <c r="C982" s="3" t="s">
        <v>1988</v>
      </c>
      <c r="D982">
        <v>195200</v>
      </c>
      <c r="E982">
        <v>78630</v>
      </c>
      <c r="F982" s="5">
        <f t="shared" si="60"/>
        <v>0.40281762295081969</v>
      </c>
      <c r="G982" t="s">
        <v>13</v>
      </c>
      <c r="H982">
        <v>742</v>
      </c>
      <c r="I982">
        <f t="shared" si="61"/>
        <v>105.97</v>
      </c>
      <c r="J982" t="s">
        <v>20</v>
      </c>
      <c r="K982" t="s">
        <v>21</v>
      </c>
      <c r="L982">
        <v>1446181200</v>
      </c>
      <c r="M982">
        <v>1446616800</v>
      </c>
      <c r="N982" s="9">
        <f t="shared" si="62"/>
        <v>42307</v>
      </c>
      <c r="O982" s="9">
        <f t="shared" si="63"/>
        <v>42312.25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s="4" t="s">
        <v>1989</v>
      </c>
      <c r="C983" s="3" t="s">
        <v>1990</v>
      </c>
      <c r="D983">
        <v>6700</v>
      </c>
      <c r="E983">
        <v>11941</v>
      </c>
      <c r="F983" s="5">
        <f t="shared" si="60"/>
        <v>1.7822388059701493</v>
      </c>
      <c r="G983" t="s">
        <v>19</v>
      </c>
      <c r="H983">
        <v>323</v>
      </c>
      <c r="I983">
        <f t="shared" si="61"/>
        <v>36.97</v>
      </c>
      <c r="J983" t="s">
        <v>20</v>
      </c>
      <c r="K983" t="s">
        <v>21</v>
      </c>
      <c r="L983">
        <v>1514181600</v>
      </c>
      <c r="M983">
        <v>1517032800</v>
      </c>
      <c r="N983" s="9">
        <f t="shared" si="62"/>
        <v>43094</v>
      </c>
      <c r="O983" s="9">
        <f t="shared" si="63"/>
        <v>43127.25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hidden="1" x14ac:dyDescent="0.25">
      <c r="A984">
        <v>982</v>
      </c>
      <c r="B984" s="4" t="s">
        <v>1991</v>
      </c>
      <c r="C984" s="3" t="s">
        <v>1992</v>
      </c>
      <c r="D984">
        <v>7200</v>
      </c>
      <c r="E984">
        <v>6115</v>
      </c>
      <c r="F984" s="5">
        <f t="shared" si="60"/>
        <v>0.84930555555555554</v>
      </c>
      <c r="G984" t="s">
        <v>13</v>
      </c>
      <c r="H984">
        <v>75</v>
      </c>
      <c r="I984">
        <f t="shared" si="61"/>
        <v>81.53</v>
      </c>
      <c r="J984" t="s">
        <v>20</v>
      </c>
      <c r="K984" t="s">
        <v>21</v>
      </c>
      <c r="L984">
        <v>1311051600</v>
      </c>
      <c r="M984">
        <v>1311224400</v>
      </c>
      <c r="N984" s="9">
        <f t="shared" si="62"/>
        <v>40743</v>
      </c>
      <c r="O984" s="9">
        <f t="shared" si="63"/>
        <v>40745.208333333336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s="4" t="s">
        <v>1993</v>
      </c>
      <c r="C985" s="3" t="s">
        <v>1994</v>
      </c>
      <c r="D985">
        <v>129100</v>
      </c>
      <c r="E985">
        <v>188404</v>
      </c>
      <c r="F985" s="5">
        <f t="shared" si="60"/>
        <v>1.4593648334624323</v>
      </c>
      <c r="G985" t="s">
        <v>19</v>
      </c>
      <c r="H985">
        <v>2326</v>
      </c>
      <c r="I985">
        <f t="shared" si="61"/>
        <v>81</v>
      </c>
      <c r="J985" t="s">
        <v>20</v>
      </c>
      <c r="K985" t="s">
        <v>21</v>
      </c>
      <c r="L985">
        <v>1564894800</v>
      </c>
      <c r="M985">
        <v>1566190800</v>
      </c>
      <c r="N985" s="9">
        <f t="shared" si="62"/>
        <v>43681</v>
      </c>
      <c r="O985" s="9">
        <f t="shared" si="63"/>
        <v>43696.208333333328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25">
      <c r="A986">
        <v>984</v>
      </c>
      <c r="B986" s="4" t="s">
        <v>1995</v>
      </c>
      <c r="C986" s="3" t="s">
        <v>1996</v>
      </c>
      <c r="D986">
        <v>6500</v>
      </c>
      <c r="E986">
        <v>9910</v>
      </c>
      <c r="F986" s="5">
        <f t="shared" si="60"/>
        <v>1.5246153846153847</v>
      </c>
      <c r="G986" t="s">
        <v>19</v>
      </c>
      <c r="H986">
        <v>381</v>
      </c>
      <c r="I986">
        <f t="shared" si="61"/>
        <v>26.01</v>
      </c>
      <c r="J986" t="s">
        <v>20</v>
      </c>
      <c r="K986" t="s">
        <v>21</v>
      </c>
      <c r="L986">
        <v>1567918800</v>
      </c>
      <c r="M986">
        <v>1570165200</v>
      </c>
      <c r="N986" s="9">
        <f t="shared" si="62"/>
        <v>43716</v>
      </c>
      <c r="O986" s="9">
        <f t="shared" si="63"/>
        <v>43742.208333333328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hidden="1" x14ac:dyDescent="0.25">
      <c r="A987">
        <v>985</v>
      </c>
      <c r="B987" s="4" t="s">
        <v>1997</v>
      </c>
      <c r="C987" s="3" t="s">
        <v>1998</v>
      </c>
      <c r="D987">
        <v>170600</v>
      </c>
      <c r="E987">
        <v>114523</v>
      </c>
      <c r="F987" s="5">
        <f t="shared" si="60"/>
        <v>0.67129542790152408</v>
      </c>
      <c r="G987" t="s">
        <v>13</v>
      </c>
      <c r="H987">
        <v>4405</v>
      </c>
      <c r="I987">
        <f t="shared" si="61"/>
        <v>26</v>
      </c>
      <c r="J987" t="s">
        <v>20</v>
      </c>
      <c r="K987" t="s">
        <v>21</v>
      </c>
      <c r="L987">
        <v>1386309600</v>
      </c>
      <c r="M987">
        <v>1388556000</v>
      </c>
      <c r="N987" s="9">
        <f t="shared" si="62"/>
        <v>41614</v>
      </c>
      <c r="O987" s="9">
        <f t="shared" si="63"/>
        <v>41640.25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hidden="1" x14ac:dyDescent="0.25">
      <c r="A988">
        <v>986</v>
      </c>
      <c r="B988" s="4" t="s">
        <v>1999</v>
      </c>
      <c r="C988" s="3" t="s">
        <v>2000</v>
      </c>
      <c r="D988">
        <v>7800</v>
      </c>
      <c r="E988">
        <v>3144</v>
      </c>
      <c r="F988" s="5">
        <f t="shared" si="60"/>
        <v>0.40307692307692305</v>
      </c>
      <c r="G988" t="s">
        <v>13</v>
      </c>
      <c r="H988">
        <v>92</v>
      </c>
      <c r="I988">
        <f t="shared" si="61"/>
        <v>34.17</v>
      </c>
      <c r="J988" t="s">
        <v>20</v>
      </c>
      <c r="K988" t="s">
        <v>21</v>
      </c>
      <c r="L988">
        <v>1301979600</v>
      </c>
      <c r="M988">
        <v>1303189200</v>
      </c>
      <c r="N988" s="9">
        <f t="shared" si="62"/>
        <v>40638</v>
      </c>
      <c r="O988" s="9">
        <f t="shared" si="63"/>
        <v>40652.208333333336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s="4" t="s">
        <v>2001</v>
      </c>
      <c r="C989" s="3" t="s">
        <v>2002</v>
      </c>
      <c r="D989">
        <v>6200</v>
      </c>
      <c r="E989">
        <v>13441</v>
      </c>
      <c r="F989" s="5">
        <f t="shared" si="60"/>
        <v>2.1679032258064517</v>
      </c>
      <c r="G989" t="s">
        <v>19</v>
      </c>
      <c r="H989">
        <v>480</v>
      </c>
      <c r="I989">
        <f t="shared" si="61"/>
        <v>28</v>
      </c>
      <c r="J989" t="s">
        <v>20</v>
      </c>
      <c r="K989" t="s">
        <v>21</v>
      </c>
      <c r="L989">
        <v>1493269200</v>
      </c>
      <c r="M989">
        <v>1494478800</v>
      </c>
      <c r="N989" s="9">
        <f t="shared" si="62"/>
        <v>42852</v>
      </c>
      <c r="O989" s="9">
        <f t="shared" si="63"/>
        <v>42866.208333333328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hidden="1" x14ac:dyDescent="0.25">
      <c r="A990">
        <v>988</v>
      </c>
      <c r="B990" s="4" t="s">
        <v>2003</v>
      </c>
      <c r="C990" s="3" t="s">
        <v>2004</v>
      </c>
      <c r="D990">
        <v>9400</v>
      </c>
      <c r="E990">
        <v>4899</v>
      </c>
      <c r="F990" s="5">
        <f t="shared" si="60"/>
        <v>0.52117021276595743</v>
      </c>
      <c r="G990" t="s">
        <v>13</v>
      </c>
      <c r="H990">
        <v>64</v>
      </c>
      <c r="I990">
        <f t="shared" si="61"/>
        <v>76.55</v>
      </c>
      <c r="J990" t="s">
        <v>20</v>
      </c>
      <c r="K990" t="s">
        <v>21</v>
      </c>
      <c r="L990">
        <v>1478930400</v>
      </c>
      <c r="M990">
        <v>1480744800</v>
      </c>
      <c r="N990" s="9">
        <f t="shared" si="62"/>
        <v>42686</v>
      </c>
      <c r="O990" s="9">
        <f t="shared" si="63"/>
        <v>42707.25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s="4" t="s">
        <v>2005</v>
      </c>
      <c r="C991" s="3" t="s">
        <v>2006</v>
      </c>
      <c r="D991">
        <v>2400</v>
      </c>
      <c r="E991">
        <v>11990</v>
      </c>
      <c r="F991" s="5">
        <f t="shared" si="60"/>
        <v>4.9958333333333336</v>
      </c>
      <c r="G991" t="s">
        <v>19</v>
      </c>
      <c r="H991">
        <v>226</v>
      </c>
      <c r="I991">
        <f t="shared" si="61"/>
        <v>53.05</v>
      </c>
      <c r="J991" t="s">
        <v>20</v>
      </c>
      <c r="K991" t="s">
        <v>21</v>
      </c>
      <c r="L991">
        <v>1555390800</v>
      </c>
      <c r="M991">
        <v>1555822800</v>
      </c>
      <c r="N991" s="9">
        <f t="shared" si="62"/>
        <v>43571</v>
      </c>
      <c r="O991" s="9">
        <f t="shared" si="63"/>
        <v>43576.208333333328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hidden="1" x14ac:dyDescent="0.25">
      <c r="A992">
        <v>990</v>
      </c>
      <c r="B992" s="4" t="s">
        <v>2007</v>
      </c>
      <c r="C992" s="3" t="s">
        <v>2008</v>
      </c>
      <c r="D992">
        <v>7800</v>
      </c>
      <c r="E992">
        <v>6839</v>
      </c>
      <c r="F992" s="5">
        <f t="shared" si="60"/>
        <v>0.87679487179487181</v>
      </c>
      <c r="G992" t="s">
        <v>13</v>
      </c>
      <c r="H992">
        <v>64</v>
      </c>
      <c r="I992">
        <f t="shared" si="61"/>
        <v>106.86</v>
      </c>
      <c r="J992" t="s">
        <v>20</v>
      </c>
      <c r="K992" t="s">
        <v>21</v>
      </c>
      <c r="L992">
        <v>1456984800</v>
      </c>
      <c r="M992">
        <v>1458882000</v>
      </c>
      <c r="N992" s="9">
        <f t="shared" si="62"/>
        <v>42432</v>
      </c>
      <c r="O992" s="9">
        <f t="shared" si="63"/>
        <v>42454.208333333328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s="4" t="s">
        <v>1079</v>
      </c>
      <c r="C993" s="3" t="s">
        <v>2009</v>
      </c>
      <c r="D993">
        <v>9800</v>
      </c>
      <c r="E993">
        <v>11091</v>
      </c>
      <c r="F993" s="5">
        <f t="shared" si="60"/>
        <v>1.131734693877551</v>
      </c>
      <c r="G993" t="s">
        <v>19</v>
      </c>
      <c r="H993">
        <v>241</v>
      </c>
      <c r="I993">
        <f t="shared" si="61"/>
        <v>46.02</v>
      </c>
      <c r="J993" t="s">
        <v>20</v>
      </c>
      <c r="K993" t="s">
        <v>21</v>
      </c>
      <c r="L993">
        <v>1411621200</v>
      </c>
      <c r="M993">
        <v>1411966800</v>
      </c>
      <c r="N993" s="9">
        <f t="shared" si="62"/>
        <v>41907</v>
      </c>
      <c r="O993" s="9">
        <f t="shared" si="63"/>
        <v>41911.208333333336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s="4" t="s">
        <v>2010</v>
      </c>
      <c r="C994" s="3" t="s">
        <v>2011</v>
      </c>
      <c r="D994">
        <v>3100</v>
      </c>
      <c r="E994">
        <v>13223</v>
      </c>
      <c r="F994" s="5">
        <f t="shared" si="60"/>
        <v>4.2654838709677421</v>
      </c>
      <c r="G994" t="s">
        <v>19</v>
      </c>
      <c r="H994">
        <v>132</v>
      </c>
      <c r="I994">
        <f t="shared" si="61"/>
        <v>100.17</v>
      </c>
      <c r="J994" t="s">
        <v>20</v>
      </c>
      <c r="K994" t="s">
        <v>21</v>
      </c>
      <c r="L994">
        <v>1525669200</v>
      </c>
      <c r="M994">
        <v>1526878800</v>
      </c>
      <c r="N994" s="9">
        <f t="shared" si="62"/>
        <v>43227</v>
      </c>
      <c r="O994" s="9">
        <f t="shared" si="63"/>
        <v>43241.208333333328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hidden="1" x14ac:dyDescent="0.25">
      <c r="A995">
        <v>993</v>
      </c>
      <c r="B995" s="4" t="s">
        <v>2012</v>
      </c>
      <c r="C995" s="3" t="s">
        <v>2013</v>
      </c>
      <c r="D995">
        <v>9800</v>
      </c>
      <c r="E995">
        <v>7608</v>
      </c>
      <c r="F995" s="5">
        <f t="shared" si="60"/>
        <v>0.77632653061224488</v>
      </c>
      <c r="G995" t="s">
        <v>73</v>
      </c>
      <c r="H995">
        <v>75</v>
      </c>
      <c r="I995">
        <f t="shared" si="61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9">
        <f t="shared" si="62"/>
        <v>42362</v>
      </c>
      <c r="O995" s="9">
        <f t="shared" si="63"/>
        <v>42379.25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hidden="1" x14ac:dyDescent="0.25">
      <c r="A996">
        <v>994</v>
      </c>
      <c r="B996" s="4" t="s">
        <v>2014</v>
      </c>
      <c r="C996" s="3" t="s">
        <v>2015</v>
      </c>
      <c r="D996">
        <v>141100</v>
      </c>
      <c r="E996">
        <v>74073</v>
      </c>
      <c r="F996" s="5">
        <f t="shared" si="60"/>
        <v>0.52496810772501767</v>
      </c>
      <c r="G996" t="s">
        <v>13</v>
      </c>
      <c r="H996">
        <v>842</v>
      </c>
      <c r="I996">
        <f t="shared" si="61"/>
        <v>87.97</v>
      </c>
      <c r="J996" t="s">
        <v>20</v>
      </c>
      <c r="K996" t="s">
        <v>21</v>
      </c>
      <c r="L996">
        <v>1413522000</v>
      </c>
      <c r="M996">
        <v>1414040400</v>
      </c>
      <c r="N996" s="9">
        <f t="shared" si="62"/>
        <v>41929</v>
      </c>
      <c r="O996" s="9">
        <f t="shared" si="63"/>
        <v>41935.208333333336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s="4" t="s">
        <v>2016</v>
      </c>
      <c r="C997" s="3" t="s">
        <v>2017</v>
      </c>
      <c r="D997">
        <v>97300</v>
      </c>
      <c r="E997">
        <v>153216</v>
      </c>
      <c r="F997" s="5">
        <f t="shared" si="60"/>
        <v>1.5746762589928058</v>
      </c>
      <c r="G997" t="s">
        <v>19</v>
      </c>
      <c r="H997">
        <v>2043</v>
      </c>
      <c r="I997">
        <f t="shared" si="61"/>
        <v>75</v>
      </c>
      <c r="J997" t="s">
        <v>20</v>
      </c>
      <c r="K997" t="s">
        <v>21</v>
      </c>
      <c r="L997">
        <v>1541307600</v>
      </c>
      <c r="M997">
        <v>1543816800</v>
      </c>
      <c r="N997" s="9">
        <f t="shared" si="62"/>
        <v>43408</v>
      </c>
      <c r="O997" s="9">
        <f t="shared" si="63"/>
        <v>43437.25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hidden="1" x14ac:dyDescent="0.25">
      <c r="A998">
        <v>996</v>
      </c>
      <c r="B998" s="4" t="s">
        <v>2018</v>
      </c>
      <c r="C998" s="3" t="s">
        <v>2019</v>
      </c>
      <c r="D998">
        <v>6600</v>
      </c>
      <c r="E998">
        <v>4814</v>
      </c>
      <c r="F998" s="5">
        <f t="shared" si="60"/>
        <v>0.72939393939393937</v>
      </c>
      <c r="G998" t="s">
        <v>13</v>
      </c>
      <c r="H998">
        <v>112</v>
      </c>
      <c r="I998">
        <f t="shared" si="61"/>
        <v>42.98</v>
      </c>
      <c r="J998" t="s">
        <v>20</v>
      </c>
      <c r="K998" t="s">
        <v>21</v>
      </c>
      <c r="L998">
        <v>1357106400</v>
      </c>
      <c r="M998">
        <v>1359698400</v>
      </c>
      <c r="N998" s="9">
        <f t="shared" si="62"/>
        <v>41276</v>
      </c>
      <c r="O998" s="9">
        <f t="shared" si="63"/>
        <v>41306.25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hidden="1" x14ac:dyDescent="0.25">
      <c r="A999">
        <v>997</v>
      </c>
      <c r="B999" s="4" t="s">
        <v>2020</v>
      </c>
      <c r="C999" s="3" t="s">
        <v>2021</v>
      </c>
      <c r="D999">
        <v>7600</v>
      </c>
      <c r="E999">
        <v>4603</v>
      </c>
      <c r="F999" s="5">
        <f t="shared" si="60"/>
        <v>0.60565789473684206</v>
      </c>
      <c r="G999" t="s">
        <v>73</v>
      </c>
      <c r="H999">
        <v>139</v>
      </c>
      <c r="I999">
        <f t="shared" si="61"/>
        <v>33.119999999999997</v>
      </c>
      <c r="J999" t="s">
        <v>106</v>
      </c>
      <c r="K999" t="s">
        <v>107</v>
      </c>
      <c r="L999">
        <v>1390197600</v>
      </c>
      <c r="M999">
        <v>1390629600</v>
      </c>
      <c r="N999" s="9">
        <f t="shared" si="62"/>
        <v>41659</v>
      </c>
      <c r="O999" s="9">
        <f t="shared" si="63"/>
        <v>41664.25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hidden="1" x14ac:dyDescent="0.25">
      <c r="A1000">
        <v>998</v>
      </c>
      <c r="B1000" s="4" t="s">
        <v>2022</v>
      </c>
      <c r="C1000" s="3" t="s">
        <v>2023</v>
      </c>
      <c r="D1000">
        <v>66600</v>
      </c>
      <c r="E1000">
        <v>37823</v>
      </c>
      <c r="F1000" s="5">
        <f t="shared" si="60"/>
        <v>0.5679129129129129</v>
      </c>
      <c r="G1000" t="s">
        <v>13</v>
      </c>
      <c r="H1000">
        <v>374</v>
      </c>
      <c r="I1000">
        <f t="shared" si="61"/>
        <v>101.13</v>
      </c>
      <c r="J1000" t="s">
        <v>20</v>
      </c>
      <c r="K1000" t="s">
        <v>21</v>
      </c>
      <c r="L1000">
        <v>1265868000</v>
      </c>
      <c r="M1000">
        <v>1267077600</v>
      </c>
      <c r="N1000" s="9">
        <f t="shared" si="62"/>
        <v>40220</v>
      </c>
      <c r="O1000" s="9">
        <f t="shared" si="63"/>
        <v>40234.25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hidden="1" x14ac:dyDescent="0.25">
      <c r="A1001">
        <v>999</v>
      </c>
      <c r="B1001" s="4" t="s">
        <v>2024</v>
      </c>
      <c r="C1001" s="3" t="s">
        <v>2025</v>
      </c>
      <c r="D1001">
        <v>111100</v>
      </c>
      <c r="E1001">
        <v>62819</v>
      </c>
      <c r="F1001" s="5">
        <f t="shared" si="60"/>
        <v>0.56542754275427543</v>
      </c>
      <c r="G1001" t="s">
        <v>73</v>
      </c>
      <c r="H1001">
        <v>1122</v>
      </c>
      <c r="I1001">
        <f t="shared" si="61"/>
        <v>55.99</v>
      </c>
      <c r="J1001" t="s">
        <v>20</v>
      </c>
      <c r="K1001" t="s">
        <v>21</v>
      </c>
      <c r="L1001">
        <v>1467176400</v>
      </c>
      <c r="M1001">
        <v>1467781200</v>
      </c>
      <c r="N1001" s="9">
        <f t="shared" si="62"/>
        <v>42550</v>
      </c>
      <c r="O1001" s="9">
        <f t="shared" si="63"/>
        <v>42557.208333333328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filterColumn colId="6">
      <filters>
        <filter val="successful"/>
      </filters>
    </filterColumn>
  </autoFilter>
  <conditionalFormatting sqref="G2:G1001">
    <cfRule type="containsText" dxfId="30" priority="9" operator="containsText" text="canceled">
      <formula>NOT(ISERROR(SEARCH("canceled",G2)))</formula>
    </cfRule>
    <cfRule type="containsText" dxfId="29" priority="10" operator="containsText" text="successful">
      <formula>NOT(ISERROR(SEARCH("successful",G2)))</formula>
    </cfRule>
    <cfRule type="containsText" dxfId="28" priority="11" operator="containsText" text="Failed">
      <formula>NOT(ISERROR(SEARCH("Failed",G2)))</formula>
    </cfRule>
    <cfRule type="colorScale" priority="12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G1:G1048576">
    <cfRule type="containsText" dxfId="27" priority="8" operator="containsText" text="live">
      <formula>NOT(ISERROR(SEARCH("live",G1)))</formula>
    </cfRule>
  </conditionalFormatting>
  <conditionalFormatting sqref="F2:F1001">
    <cfRule type="colorScale" priority="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26" priority="3" operator="containsText" text="canceled">
      <formula>NOT(ISERROR(SEARCH("canceled",F2)))</formula>
    </cfRule>
    <cfRule type="containsText" dxfId="25" priority="4" operator="containsText" text="successful">
      <formula>NOT(ISERROR(SEARCH("successful",F2)))</formula>
    </cfRule>
    <cfRule type="containsText" dxfId="24" priority="5" operator="containsText" text="Failed">
      <formula>NOT(ISERROR(SEARCH("Failed",F2)))</formula>
    </cfRule>
    <cfRule type="colorScale" priority="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F1:F1048576">
    <cfRule type="containsText" dxfId="23" priority="2" operator="containsText" text="live">
      <formula>NOT(ISERROR(SEARCH("live",F1)))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E27B-9843-42B5-A38F-0DED9B5D6EC1}">
  <dimension ref="A1:F14"/>
  <sheetViews>
    <sheetView workbookViewId="0">
      <selection activeCell="E28" sqref="E28"/>
    </sheetView>
  </sheetViews>
  <sheetFormatPr defaultRowHeight="15.75" x14ac:dyDescent="0.25"/>
  <cols>
    <col min="1" max="1" width="21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5</v>
      </c>
      <c r="B1" t="s">
        <v>2033</v>
      </c>
    </row>
    <row r="3" spans="1:6" x14ac:dyDescent="0.25">
      <c r="A3" s="6" t="s">
        <v>2046</v>
      </c>
      <c r="B3" s="6" t="s">
        <v>2045</v>
      </c>
    </row>
    <row r="4" spans="1:6" x14ac:dyDescent="0.25">
      <c r="A4" s="6" t="s">
        <v>2034</v>
      </c>
      <c r="B4" t="s">
        <v>73</v>
      </c>
      <c r="C4" t="s">
        <v>13</v>
      </c>
      <c r="D4" t="s">
        <v>46</v>
      </c>
      <c r="E4" t="s">
        <v>19</v>
      </c>
      <c r="F4" t="s">
        <v>2044</v>
      </c>
    </row>
    <row r="5" spans="1:6" x14ac:dyDescent="0.25">
      <c r="A5" s="7" t="s">
        <v>2035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2036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2037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2038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2039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3FE8-8792-4909-94AE-CCAAF0FC36BD}">
  <dimension ref="A1:F30"/>
  <sheetViews>
    <sheetView workbookViewId="0">
      <selection activeCell="F30" sqref="F30"/>
    </sheetView>
  </sheetViews>
  <sheetFormatPr defaultRowHeight="15.75" x14ac:dyDescent="0.25"/>
  <cols>
    <col min="1" max="1" width="21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5</v>
      </c>
      <c r="B1" t="s">
        <v>2033</v>
      </c>
    </row>
    <row r="2" spans="1:6" x14ac:dyDescent="0.25">
      <c r="A2" s="6" t="s">
        <v>2032</v>
      </c>
      <c r="B2" t="s">
        <v>2033</v>
      </c>
    </row>
    <row r="4" spans="1:6" x14ac:dyDescent="0.25">
      <c r="A4" s="6" t="s">
        <v>2046</v>
      </c>
      <c r="B4" s="6" t="s">
        <v>2045</v>
      </c>
    </row>
    <row r="5" spans="1:6" x14ac:dyDescent="0.25">
      <c r="A5" s="6" t="s">
        <v>2034</v>
      </c>
      <c r="B5" t="s">
        <v>73</v>
      </c>
      <c r="C5" t="s">
        <v>13</v>
      </c>
      <c r="D5" t="s">
        <v>46</v>
      </c>
      <c r="E5" t="s">
        <v>19</v>
      </c>
      <c r="F5" t="s">
        <v>2044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2056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8BAC-04C9-4D16-9F3F-47D54122A2C6}">
  <dimension ref="A1:E18"/>
  <sheetViews>
    <sheetView workbookViewId="0">
      <selection activeCell="H25" sqref="H25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7" width="16.75" bestFit="1" customWidth="1"/>
    <col min="8" max="8" width="20.125" bestFit="1" customWidth="1"/>
    <col min="9" max="9" width="16.75" bestFit="1" customWidth="1"/>
    <col min="10" max="10" width="25.125" bestFit="1" customWidth="1"/>
    <col min="11" max="11" width="21.875" bestFit="1" customWidth="1"/>
  </cols>
  <sheetData>
    <row r="1" spans="1:5" x14ac:dyDescent="0.25">
      <c r="A1" s="6" t="s">
        <v>2032</v>
      </c>
      <c r="B1" t="s">
        <v>2033</v>
      </c>
    </row>
    <row r="2" spans="1:5" x14ac:dyDescent="0.25">
      <c r="A2" s="6" t="s">
        <v>2086</v>
      </c>
      <c r="B2" t="s">
        <v>2033</v>
      </c>
    </row>
    <row r="4" spans="1:5" x14ac:dyDescent="0.25">
      <c r="A4" s="6" t="s">
        <v>2073</v>
      </c>
      <c r="B4" s="6" t="s">
        <v>2045</v>
      </c>
    </row>
    <row r="5" spans="1:5" x14ac:dyDescent="0.25">
      <c r="A5" s="6" t="s">
        <v>2034</v>
      </c>
      <c r="B5" t="s">
        <v>73</v>
      </c>
      <c r="C5" t="s">
        <v>13</v>
      </c>
      <c r="D5" t="s">
        <v>19</v>
      </c>
      <c r="E5" t="s">
        <v>2044</v>
      </c>
    </row>
    <row r="6" spans="1:5" x14ac:dyDescent="0.2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7" t="s">
        <v>2044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BC4E-3417-4EFB-AA34-047971FD3B55}">
  <dimension ref="A1:I1001"/>
  <sheetViews>
    <sheetView workbookViewId="0">
      <selection activeCell="H21" sqref="H21"/>
    </sheetView>
  </sheetViews>
  <sheetFormatPr defaultColWidth="11" defaultRowHeight="15.75" x14ac:dyDescent="0.25"/>
  <cols>
    <col min="1" max="1" width="4.125" bestFit="1" customWidth="1"/>
    <col min="2" max="2" width="26.375" bestFit="1" customWidth="1"/>
    <col min="3" max="3" width="21.25" bestFit="1" customWidth="1"/>
    <col min="4" max="4" width="12.375" customWidth="1"/>
    <col min="6" max="6" width="13" bestFit="1" customWidth="1"/>
    <col min="7" max="7" width="15" customWidth="1"/>
  </cols>
  <sheetData>
    <row r="1" spans="1:9" s="1" customFormat="1" x14ac:dyDescent="0.25">
      <c r="A1" s="1" t="s">
        <v>2026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  <c r="I1" s="1" t="s">
        <v>2094</v>
      </c>
    </row>
    <row r="2" spans="1:9" x14ac:dyDescent="0.25">
      <c r="A2">
        <v>1</v>
      </c>
      <c r="B2" t="s">
        <v>2095</v>
      </c>
      <c r="C2">
        <f>COUNTIFS(Crowdfunding!G$2:G$1001,"successful",Crowdfunding!$D$2:$D$1001,"&lt;1000")</f>
        <v>30</v>
      </c>
      <c r="D2">
        <f>COUNTIFS(Crowdfunding!G2:G1001,"failed",Crowdfunding!D2:D1001,"&lt;1000")</f>
        <v>20</v>
      </c>
      <c r="E2">
        <f>COUNTIFS(Crowdfunding!G2:G1001, "canceled",Crowdfunding!D2:D1001,"&lt;=1000")</f>
        <v>1</v>
      </c>
      <c r="F2">
        <f>SUM(C2:E2)</f>
        <v>51</v>
      </c>
      <c r="G2" s="5">
        <f>IFERROR(C2/F2,0)</f>
        <v>0.58823529411764708</v>
      </c>
      <c r="H2" s="5">
        <f>IFERROR(D2/F2,0)</f>
        <v>0.39215686274509803</v>
      </c>
      <c r="I2" s="5">
        <f>IFERROR(E2/F2,0)</f>
        <v>1.9607843137254902E-2</v>
      </c>
    </row>
    <row r="3" spans="1:9" x14ac:dyDescent="0.25">
      <c r="A3">
        <v>2</v>
      </c>
      <c r="B3" t="s">
        <v>2096</v>
      </c>
      <c r="C3">
        <f>COUNTIFS(Crowdfunding!G$2:G$1001,"successful",Crowdfunding!$D$2:$D$1001,"&gt;=1000",Crowdfunding!$D$2:$D$1001,"&lt;4999")</f>
        <v>191</v>
      </c>
      <c r="D3">
        <f>COUNTIFS(Crowdfunding!G2:G1001,"failed",Crowdfunding!D2:D1001,"&gt;=1000",Crowdfunding!D2:D1001,"&lt;=4999")</f>
        <v>38</v>
      </c>
      <c r="E3">
        <f>COUNTIFS(Crowdfunding!G2:G1001,"canceled",Crowdfunding!D2:D1001,"&gt;=1000",Crowdfunding!D2:D1001,"&lt;=4999")</f>
        <v>2</v>
      </c>
      <c r="F3">
        <f t="shared" ref="F3:F13" si="0">SUM(C3:E3)</f>
        <v>231</v>
      </c>
      <c r="G3" s="5">
        <f t="shared" ref="G3:G13" si="1">IFERROR(C3/F3,0)</f>
        <v>0.82683982683982682</v>
      </c>
      <c r="H3" s="5">
        <f t="shared" ref="H3:H13" si="2">IFERROR(D3/F3,0)</f>
        <v>0.16450216450216451</v>
      </c>
      <c r="I3" s="5">
        <f t="shared" ref="I3:I13" si="3">IFERROR(E3/F3,0)</f>
        <v>8.658008658008658E-3</v>
      </c>
    </row>
    <row r="4" spans="1:9" x14ac:dyDescent="0.25">
      <c r="A4">
        <v>3</v>
      </c>
      <c r="B4" t="s">
        <v>2097</v>
      </c>
      <c r="C4">
        <f>COUNTIFS(Crowdfunding!G$2:G$1001,"successful",Crowdfunding!$D$2:$D$1001,"&gt;=5000",Crowdfunding!$D$2:$D$1001,"&lt;9999")</f>
        <v>164</v>
      </c>
      <c r="D4">
        <f>COUNTIFS(Crowdfunding!G3:G1002,"failed",Crowdfunding!D3:D1002,"&gt;=5000",Crowdfunding!D3:D1002,"&lt;=9999")</f>
        <v>126</v>
      </c>
      <c r="E4">
        <f>COUNTIFS(Crowdfunding!G3:G1002,"canceled",Crowdfunding!D3:D1002,"&gt;=5000",Crowdfunding!D3:D1002,"&lt;=9999")</f>
        <v>25</v>
      </c>
      <c r="F4">
        <f t="shared" si="0"/>
        <v>315</v>
      </c>
      <c r="G4" s="5">
        <f t="shared" si="1"/>
        <v>0.52063492063492067</v>
      </c>
      <c r="H4" s="5">
        <f t="shared" si="2"/>
        <v>0.4</v>
      </c>
      <c r="I4" s="5">
        <f t="shared" si="3"/>
        <v>7.9365079365079361E-2</v>
      </c>
    </row>
    <row r="5" spans="1:9" x14ac:dyDescent="0.25">
      <c r="A5">
        <v>4</v>
      </c>
      <c r="B5" t="s">
        <v>2098</v>
      </c>
      <c r="C5">
        <f>COUNTIFS(Crowdfunding!G$2:G$1001,"successful",Crowdfunding!$D$2:$D$1001,"&gt;=10000",Crowdfunding!$D$2:$D$1001,"&lt;14999")</f>
        <v>4</v>
      </c>
      <c r="D5">
        <f>COUNTIFS(Crowdfunding!G4:G1003,"failed",Crowdfunding!D4:D1003,"&gt;=10000",Crowdfunding!D4:D1003,"&lt;=14999")</f>
        <v>5</v>
      </c>
      <c r="E5">
        <f>COUNTIFS(Crowdfunding!G4:G1003,"canceled",Crowdfunding!D4:D1003,"&gt;=10000",Crowdfunding!D4:D1003,"&lt;=14999")</f>
        <v>0</v>
      </c>
      <c r="F5">
        <f t="shared" si="0"/>
        <v>9</v>
      </c>
      <c r="G5" s="5">
        <f t="shared" si="1"/>
        <v>0.44444444444444442</v>
      </c>
      <c r="H5" s="5">
        <f t="shared" si="2"/>
        <v>0.55555555555555558</v>
      </c>
      <c r="I5" s="5">
        <f t="shared" si="3"/>
        <v>0</v>
      </c>
    </row>
    <row r="6" spans="1:9" x14ac:dyDescent="0.25">
      <c r="A6">
        <v>5</v>
      </c>
      <c r="B6" t="s">
        <v>2099</v>
      </c>
      <c r="C6">
        <f>COUNTIFS(Crowdfunding!G$2:G$1001,"successful",Crowdfunding!$D$2:$D$1001,"&gt;=15000",Crowdfunding!$D$2:$D$1001,"&lt;19999")</f>
        <v>10</v>
      </c>
      <c r="D6">
        <f>COUNTIFS(Crowdfunding!G5:G1004,"failed",Crowdfunding!D5:D1004,"&gt;=15000",Crowdfunding!D5:D1004,"&lt;=19999")</f>
        <v>0</v>
      </c>
      <c r="E6">
        <f>COUNTIFS(Crowdfunding!G5:G1004,"canceled",Crowdfunding!D5:D1004,"&gt;=15000",Crowdfunding!D5:D1004,"&lt;=19999")</f>
        <v>0</v>
      </c>
      <c r="F6">
        <f t="shared" si="0"/>
        <v>10</v>
      </c>
      <c r="G6" s="5">
        <f t="shared" si="1"/>
        <v>1</v>
      </c>
      <c r="H6" s="5">
        <f t="shared" si="2"/>
        <v>0</v>
      </c>
      <c r="I6" s="5">
        <f t="shared" si="3"/>
        <v>0</v>
      </c>
    </row>
    <row r="7" spans="1:9" x14ac:dyDescent="0.25">
      <c r="A7">
        <v>6</v>
      </c>
      <c r="B7" t="s">
        <v>2100</v>
      </c>
      <c r="C7">
        <f>COUNTIFS(Crowdfunding!G$2:G$1001,"successful",Crowdfunding!$D$2:$D$1001,"&gt;=20000",Crowdfunding!$D$2:$D$1001,"&lt;24999")</f>
        <v>7</v>
      </c>
      <c r="D7">
        <f>COUNTIFS(Crowdfunding!G6:G1005,"failed",Crowdfunding!D6:D1005,"&gt;=20000",Crowdfunding!D6:D1005,"&lt;=24999")</f>
        <v>0</v>
      </c>
      <c r="E7">
        <f>COUNTIFS(Crowdfunding!G6:G1005,"canceled",Crowdfunding!D6:D1005,"&gt;=20000",Crowdfunding!D6:D1005,"&lt;=24999")</f>
        <v>0</v>
      </c>
      <c r="F7">
        <f t="shared" si="0"/>
        <v>7</v>
      </c>
      <c r="G7" s="5">
        <f t="shared" si="1"/>
        <v>1</v>
      </c>
      <c r="H7" s="5">
        <f t="shared" si="2"/>
        <v>0</v>
      </c>
      <c r="I7" s="5">
        <f t="shared" si="3"/>
        <v>0</v>
      </c>
    </row>
    <row r="8" spans="1:9" x14ac:dyDescent="0.25">
      <c r="A8">
        <v>7</v>
      </c>
      <c r="B8" t="s">
        <v>2101</v>
      </c>
      <c r="C8">
        <f>COUNTIFS(Crowdfunding!G$2:G$1001,"successful",Crowdfunding!$D$2:$D$1001,"&gt;=25000",Crowdfunding!$D$2:$D$1001,"&lt;29999")</f>
        <v>11</v>
      </c>
      <c r="D8">
        <f>COUNTIFS(Crowdfunding!G7:G1006,"failed",Crowdfunding!D7:D1006,"&gt;=25000",Crowdfunding!D7:D1006,"&lt;=29999")</f>
        <v>3</v>
      </c>
      <c r="E8">
        <f>COUNTIFS(Crowdfunding!G7:G1006,"canceled",Crowdfunding!D7:D1006,"&gt;=25000",Crowdfunding!D7:D1006,"&lt;=29999")</f>
        <v>0</v>
      </c>
      <c r="F8">
        <f t="shared" si="0"/>
        <v>14</v>
      </c>
      <c r="G8" s="5">
        <f t="shared" si="1"/>
        <v>0.7857142857142857</v>
      </c>
      <c r="H8" s="5">
        <f t="shared" si="2"/>
        <v>0.21428571428571427</v>
      </c>
      <c r="I8" s="5">
        <f t="shared" si="3"/>
        <v>0</v>
      </c>
    </row>
    <row r="9" spans="1:9" x14ac:dyDescent="0.25">
      <c r="A9">
        <v>8</v>
      </c>
      <c r="B9" t="s">
        <v>2102</v>
      </c>
      <c r="C9">
        <f>COUNTIFS(Crowdfunding!G$2:G$1001,"successful",Crowdfunding!$D$2:$D$1001,"&gt;=30000",Crowdfunding!$D$2:$D$1001,"&lt;34999")</f>
        <v>7</v>
      </c>
      <c r="D9">
        <f>COUNTIFS(Crowdfunding!G8:G1007,"failed",Crowdfunding!D8:D1007,"&gt;=30000",Crowdfunding!D8:D1007,"&lt;=34999")</f>
        <v>0</v>
      </c>
      <c r="E9">
        <f>COUNTIFS(Crowdfunding!G8:G1007,"canceled",Crowdfunding!D8:D1007,"&gt;=30000",Crowdfunding!D8:D1007,"&lt;=34999")</f>
        <v>0</v>
      </c>
      <c r="F9">
        <f t="shared" si="0"/>
        <v>7</v>
      </c>
      <c r="G9" s="5">
        <f t="shared" si="1"/>
        <v>1</v>
      </c>
      <c r="H9" s="5">
        <f t="shared" si="2"/>
        <v>0</v>
      </c>
      <c r="I9" s="5">
        <f t="shared" si="3"/>
        <v>0</v>
      </c>
    </row>
    <row r="10" spans="1:9" x14ac:dyDescent="0.25">
      <c r="A10">
        <v>9</v>
      </c>
      <c r="B10" t="s">
        <v>2103</v>
      </c>
      <c r="C10">
        <f>COUNTIFS(Crowdfunding!G$2:G$1001,"successful",Crowdfunding!$D$2:$D$1001,"&gt;=35000",Crowdfunding!$D$2:$D$1001,"&lt;39999")</f>
        <v>8</v>
      </c>
      <c r="D10">
        <f>COUNTIFS(Crowdfunding!G9:G1008,"failed",Crowdfunding!D9:D1008,"&gt;=35000",Crowdfunding!D9:D1008,"&lt;=39999")</f>
        <v>3</v>
      </c>
      <c r="E10">
        <f>COUNTIFS(Crowdfunding!G9:G1008,"canceled",Crowdfunding!D9:D1008,"&gt;=35000",Crowdfunding!D9:D1008,"&lt;=39999")</f>
        <v>1</v>
      </c>
      <c r="F10">
        <f t="shared" si="0"/>
        <v>12</v>
      </c>
      <c r="G10" s="5">
        <f t="shared" si="1"/>
        <v>0.66666666666666663</v>
      </c>
      <c r="H10" s="5">
        <f t="shared" si="2"/>
        <v>0.25</v>
      </c>
      <c r="I10" s="5">
        <f t="shared" si="3"/>
        <v>8.3333333333333329E-2</v>
      </c>
    </row>
    <row r="11" spans="1:9" x14ac:dyDescent="0.25">
      <c r="A11">
        <v>10</v>
      </c>
      <c r="B11" t="s">
        <v>2104</v>
      </c>
      <c r="C11">
        <f>COUNTIFS(Crowdfunding!G$2:G$1001,"successful",Crowdfunding!$D$2:$D$1001,"&gt;=40000",Crowdfunding!$D$2:$D$1001,"&lt;44999")</f>
        <v>11</v>
      </c>
      <c r="D11">
        <f>COUNTIFS(Crowdfunding!G10:G1009,"failed",Crowdfunding!D10:D1009,"&gt;=40000",Crowdfunding!D10:D1009,"&lt;=44999")</f>
        <v>3</v>
      </c>
      <c r="E11">
        <f>COUNTIFS(Crowdfunding!G10:G1009,"canceled",Crowdfunding!D10:D1009,"&gt;=40000",Crowdfunding!D10:D1009,"&lt;=44999")</f>
        <v>0</v>
      </c>
      <c r="F11">
        <f t="shared" si="0"/>
        <v>14</v>
      </c>
      <c r="G11" s="5">
        <f t="shared" si="1"/>
        <v>0.7857142857142857</v>
      </c>
      <c r="H11" s="5">
        <f t="shared" si="2"/>
        <v>0.21428571428571427</v>
      </c>
      <c r="I11" s="5">
        <f t="shared" si="3"/>
        <v>0</v>
      </c>
    </row>
    <row r="12" spans="1:9" x14ac:dyDescent="0.25">
      <c r="A12">
        <v>11</v>
      </c>
      <c r="B12" t="s">
        <v>2105</v>
      </c>
      <c r="C12">
        <f>COUNTIFS(Crowdfunding!G$2:G$1001,"successful",Crowdfunding!$D$2:$D$1001,"&gt;=45000",Crowdfunding!$D$2:$D$1001,"&lt;49999")</f>
        <v>8</v>
      </c>
      <c r="D12">
        <f>COUNTIFS(Crowdfunding!G11:G1010,"failed",Crowdfunding!D11:D1010,"&gt;=45000",Crowdfunding!D11:D1010,"&lt;=49999")</f>
        <v>3</v>
      </c>
      <c r="E12">
        <f>COUNTIFS(Crowdfunding!G11:G1010,"canceled",Crowdfunding!D11:D1010,"&gt;=45000",Crowdfunding!D11:D1010,"&lt;=49999")</f>
        <v>0</v>
      </c>
      <c r="F12">
        <f t="shared" si="0"/>
        <v>11</v>
      </c>
      <c r="G12" s="5">
        <f t="shared" si="1"/>
        <v>0.72727272727272729</v>
      </c>
      <c r="H12" s="5">
        <f t="shared" si="2"/>
        <v>0.27272727272727271</v>
      </c>
      <c r="I12" s="5">
        <f t="shared" si="3"/>
        <v>0</v>
      </c>
    </row>
    <row r="13" spans="1:9" ht="14.25" customHeight="1" x14ac:dyDescent="0.25">
      <c r="A13">
        <v>12</v>
      </c>
      <c r="B13" t="s">
        <v>2106</v>
      </c>
      <c r="C13">
        <f>COUNTIFS(Crowdfunding!G:G,"successful",Crowdfunding!D:D,"&gt;=50000")</f>
        <v>114</v>
      </c>
      <c r="D13">
        <f>COUNTIFS(Crowdfunding!G13:G1012,"failed",Crowdfunding!D13:D1012,"&gt;=50000")</f>
        <v>163</v>
      </c>
      <c r="E13">
        <f>COUNTIFS(Crowdfunding!G13:G1012, "canceled",Crowdfunding!D13:D1012,"&gt;=50000")</f>
        <v>28</v>
      </c>
      <c r="F13">
        <f t="shared" si="0"/>
        <v>305</v>
      </c>
      <c r="G13" s="5">
        <f t="shared" si="1"/>
        <v>0.3737704918032787</v>
      </c>
      <c r="H13" s="5">
        <f t="shared" si="2"/>
        <v>0.53442622950819674</v>
      </c>
      <c r="I13" s="5">
        <f t="shared" si="3"/>
        <v>9.1803278688524587E-2</v>
      </c>
    </row>
    <row r="14" spans="1:9" x14ac:dyDescent="0.25">
      <c r="D14" s="5"/>
    </row>
    <row r="15" spans="1:9" x14ac:dyDescent="0.25">
      <c r="D15" s="5"/>
    </row>
    <row r="16" spans="1:9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5" spans="4:4" x14ac:dyDescent="0.25">
      <c r="D25" s="5"/>
    </row>
    <row r="26" spans="4:4" x14ac:dyDescent="0.25">
      <c r="D26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  <row r="122" spans="4:4" x14ac:dyDescent="0.25">
      <c r="D122" s="5"/>
    </row>
    <row r="123" spans="4:4" x14ac:dyDescent="0.25">
      <c r="D123" s="5"/>
    </row>
    <row r="124" spans="4:4" x14ac:dyDescent="0.25">
      <c r="D124" s="5"/>
    </row>
    <row r="125" spans="4:4" x14ac:dyDescent="0.25">
      <c r="D125" s="5"/>
    </row>
    <row r="126" spans="4:4" x14ac:dyDescent="0.25">
      <c r="D126" s="5"/>
    </row>
    <row r="127" spans="4:4" x14ac:dyDescent="0.25">
      <c r="D127" s="5"/>
    </row>
    <row r="128" spans="4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5"/>
    </row>
    <row r="154" spans="4:4" x14ac:dyDescent="0.25">
      <c r="D154" s="5"/>
    </row>
    <row r="155" spans="4:4" x14ac:dyDescent="0.25">
      <c r="D155" s="5"/>
    </row>
    <row r="156" spans="4:4" x14ac:dyDescent="0.25">
      <c r="D156" s="5"/>
    </row>
    <row r="157" spans="4:4" x14ac:dyDescent="0.25">
      <c r="D157" s="5"/>
    </row>
    <row r="158" spans="4:4" x14ac:dyDescent="0.25">
      <c r="D158" s="5"/>
    </row>
    <row r="159" spans="4:4" x14ac:dyDescent="0.25">
      <c r="D159" s="5"/>
    </row>
    <row r="160" spans="4:4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</sheetData>
  <autoFilter ref="A1:I1001" xr:uid="{00000000-0001-0000-0000-000000000000}"/>
  <conditionalFormatting sqref="E14:E1001 E3:E12">
    <cfRule type="containsText" dxfId="22" priority="8" operator="containsText" text="canceled">
      <formula>NOT(ISERROR(SEARCH("canceled",E3)))</formula>
    </cfRule>
    <cfRule type="containsText" dxfId="21" priority="9" operator="containsText" text="successful">
      <formula>NOT(ISERROR(SEARCH("successful",E3)))</formula>
    </cfRule>
    <cfRule type="containsText" dxfId="20" priority="10" operator="containsText" text="Failed">
      <formula>NOT(ISERROR(SEARCH("Failed",E3)))</formula>
    </cfRule>
    <cfRule type="colorScale" priority="11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E14:E1048576 E3:E12">
    <cfRule type="containsText" dxfId="19" priority="7" operator="containsText" text="live">
      <formula>NOT(ISERROR(SEARCH("live",E3)))</formula>
    </cfRule>
  </conditionalFormatting>
  <conditionalFormatting sqref="D14:D1001">
    <cfRule type="colorScale" priority="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18" priority="3" operator="containsText" text="canceled">
      <formula>NOT(ISERROR(SEARCH("canceled",D14)))</formula>
    </cfRule>
    <cfRule type="containsText" dxfId="17" priority="4" operator="containsText" text="successful">
      <formula>NOT(ISERROR(SEARCH("successful",D14)))</formula>
    </cfRule>
    <cfRule type="containsText" dxfId="16" priority="5" operator="containsText" text="Failed">
      <formula>NOT(ISERROR(SEARCH("Failed",D14)))</formula>
    </cfRule>
    <cfRule type="colorScale" priority="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14:D1048576">
    <cfRule type="containsText" dxfId="15" priority="2" operator="containsText" text="live">
      <formula>NOT(ISERROR(SEARCH("live",D14)))</formula>
    </cfRule>
  </conditionalFormatting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FE26-42AE-4216-800B-0EDEA7DD9664}">
  <dimension ref="A1:I1001"/>
  <sheetViews>
    <sheetView tabSelected="1" workbookViewId="0">
      <selection activeCell="I7" sqref="I7"/>
    </sheetView>
  </sheetViews>
  <sheetFormatPr defaultColWidth="11" defaultRowHeight="15.75" x14ac:dyDescent="0.25"/>
  <cols>
    <col min="1" max="1" width="4.125" bestFit="1" customWidth="1"/>
    <col min="2" max="2" width="12.75" bestFit="1" customWidth="1"/>
    <col min="3" max="3" width="17.5" bestFit="1" customWidth="1"/>
    <col min="4" max="4" width="12.375" customWidth="1"/>
    <col min="7" max="7" width="41.125" bestFit="1" customWidth="1"/>
  </cols>
  <sheetData>
    <row r="1" spans="1:9" s="1" customFormat="1" x14ac:dyDescent="0.25">
      <c r="A1" s="1" t="s">
        <v>2026</v>
      </c>
      <c r="B1" s="1" t="s">
        <v>2029</v>
      </c>
      <c r="C1" s="1" t="s">
        <v>2107</v>
      </c>
      <c r="D1" s="1" t="s">
        <v>2029</v>
      </c>
      <c r="E1" s="1" t="s">
        <v>2107</v>
      </c>
      <c r="H1" s="1" t="s">
        <v>2112</v>
      </c>
      <c r="I1" s="1" t="s">
        <v>2113</v>
      </c>
    </row>
    <row r="2" spans="1:9" x14ac:dyDescent="0.25">
      <c r="A2">
        <v>1</v>
      </c>
      <c r="B2" t="s">
        <v>19</v>
      </c>
      <c r="C2">
        <v>158</v>
      </c>
      <c r="D2" t="s">
        <v>13</v>
      </c>
      <c r="E2">
        <v>0</v>
      </c>
      <c r="G2" t="s">
        <v>2108</v>
      </c>
      <c r="H2">
        <f>ROUND(AVERAGE(C2:C566),2)</f>
        <v>851.15</v>
      </c>
      <c r="I2">
        <f>ROUND(AVERAGE(E2:E377),2)</f>
        <v>585.84</v>
      </c>
    </row>
    <row r="3" spans="1:9" x14ac:dyDescent="0.25">
      <c r="A3">
        <v>2</v>
      </c>
      <c r="B3" t="s">
        <v>19</v>
      </c>
      <c r="C3">
        <v>1425</v>
      </c>
      <c r="D3" t="s">
        <v>13</v>
      </c>
      <c r="E3">
        <v>24</v>
      </c>
      <c r="G3" t="s">
        <v>2109</v>
      </c>
      <c r="H3">
        <f>MEDIAN(C2:C566)</f>
        <v>201</v>
      </c>
      <c r="I3">
        <f>MEDIAN(E2:E377)</f>
        <v>113.5</v>
      </c>
    </row>
    <row r="4" spans="1:9" x14ac:dyDescent="0.25">
      <c r="A4">
        <v>3</v>
      </c>
      <c r="B4" t="s">
        <v>19</v>
      </c>
      <c r="C4">
        <v>174</v>
      </c>
      <c r="D4" t="s">
        <v>13</v>
      </c>
      <c r="E4">
        <v>53</v>
      </c>
      <c r="G4" t="s">
        <v>2110</v>
      </c>
      <c r="H4">
        <f>MIN(C2:C566)</f>
        <v>16</v>
      </c>
      <c r="I4">
        <f>MIN(E2:E377)</f>
        <v>0</v>
      </c>
    </row>
    <row r="5" spans="1:9" x14ac:dyDescent="0.25">
      <c r="A5">
        <v>4</v>
      </c>
      <c r="B5" t="s">
        <v>19</v>
      </c>
      <c r="C5">
        <v>227</v>
      </c>
      <c r="D5" t="s">
        <v>13</v>
      </c>
      <c r="E5">
        <v>18</v>
      </c>
      <c r="G5" t="s">
        <v>2111</v>
      </c>
      <c r="H5">
        <f>+MAX(C2:C566)</f>
        <v>7295</v>
      </c>
      <c r="I5">
        <f>MAX(E2:E377)</f>
        <v>6080</v>
      </c>
    </row>
    <row r="6" spans="1:9" x14ac:dyDescent="0.25">
      <c r="A6">
        <v>5</v>
      </c>
      <c r="B6" t="s">
        <v>19</v>
      </c>
      <c r="C6">
        <v>220</v>
      </c>
      <c r="D6" t="s">
        <v>13</v>
      </c>
      <c r="E6">
        <v>44</v>
      </c>
      <c r="G6" t="s">
        <v>2114</v>
      </c>
      <c r="H6">
        <f>ROUND(_xlfn.VAR.P(C2:C566),2)</f>
        <v>1603373.73</v>
      </c>
      <c r="I6">
        <f>_xlfn.VAR.P(E2:E377)</f>
        <v>936554.16952665232</v>
      </c>
    </row>
    <row r="7" spans="1:9" x14ac:dyDescent="0.25">
      <c r="A7">
        <v>6</v>
      </c>
      <c r="B7" t="s">
        <v>19</v>
      </c>
      <c r="C7">
        <v>98</v>
      </c>
      <c r="D7" t="s">
        <v>13</v>
      </c>
      <c r="E7">
        <v>27</v>
      </c>
      <c r="G7" t="s">
        <v>2115</v>
      </c>
      <c r="H7">
        <f>ROUND(_xlfn.STDEV.P(C2:C566),2)</f>
        <v>1266.24</v>
      </c>
      <c r="I7">
        <f>ROUND(_xlfn.STDEV.P(E2:E377),2)</f>
        <v>967.76</v>
      </c>
    </row>
    <row r="8" spans="1:9" x14ac:dyDescent="0.25">
      <c r="A8">
        <v>7</v>
      </c>
      <c r="B8" t="s">
        <v>19</v>
      </c>
      <c r="C8">
        <v>100</v>
      </c>
      <c r="D8" t="s">
        <v>13</v>
      </c>
      <c r="E8">
        <v>55</v>
      </c>
    </row>
    <row r="9" spans="1:9" x14ac:dyDescent="0.25">
      <c r="A9">
        <v>8</v>
      </c>
      <c r="B9" t="s">
        <v>19</v>
      </c>
      <c r="C9">
        <v>1249</v>
      </c>
      <c r="D9" t="s">
        <v>13</v>
      </c>
      <c r="E9">
        <v>200</v>
      </c>
    </row>
    <row r="10" spans="1:9" x14ac:dyDescent="0.25">
      <c r="A10">
        <v>9</v>
      </c>
      <c r="B10" t="s">
        <v>19</v>
      </c>
      <c r="C10">
        <v>1396</v>
      </c>
      <c r="D10" t="s">
        <v>13</v>
      </c>
      <c r="E10">
        <v>452</v>
      </c>
    </row>
    <row r="11" spans="1:9" x14ac:dyDescent="0.25">
      <c r="A11">
        <v>10</v>
      </c>
      <c r="B11" t="s">
        <v>19</v>
      </c>
      <c r="C11">
        <v>890</v>
      </c>
      <c r="D11" t="s">
        <v>13</v>
      </c>
      <c r="E11">
        <v>674</v>
      </c>
    </row>
    <row r="12" spans="1:9" x14ac:dyDescent="0.25">
      <c r="A12">
        <v>11</v>
      </c>
      <c r="B12" t="s">
        <v>19</v>
      </c>
      <c r="C12">
        <v>142</v>
      </c>
      <c r="D12" t="s">
        <v>13</v>
      </c>
      <c r="E12">
        <v>558</v>
      </c>
    </row>
    <row r="13" spans="1:9" ht="14.25" customHeight="1" x14ac:dyDescent="0.25">
      <c r="A13">
        <v>12</v>
      </c>
      <c r="B13" t="s">
        <v>19</v>
      </c>
      <c r="C13">
        <v>2673</v>
      </c>
      <c r="D13" t="s">
        <v>13</v>
      </c>
      <c r="E13">
        <v>15</v>
      </c>
    </row>
    <row r="14" spans="1:9" x14ac:dyDescent="0.25">
      <c r="A14">
        <v>13</v>
      </c>
      <c r="B14" t="s">
        <v>19</v>
      </c>
      <c r="C14">
        <v>163</v>
      </c>
      <c r="D14" t="s">
        <v>13</v>
      </c>
      <c r="E14">
        <v>2307</v>
      </c>
    </row>
    <row r="15" spans="1:9" x14ac:dyDescent="0.25">
      <c r="A15">
        <v>14</v>
      </c>
      <c r="B15" t="s">
        <v>19</v>
      </c>
      <c r="C15">
        <v>2220</v>
      </c>
      <c r="D15" t="s">
        <v>13</v>
      </c>
      <c r="E15">
        <v>88</v>
      </c>
    </row>
    <row r="16" spans="1:9" x14ac:dyDescent="0.25">
      <c r="A16">
        <v>15</v>
      </c>
      <c r="B16" t="s">
        <v>19</v>
      </c>
      <c r="C16">
        <v>1606</v>
      </c>
      <c r="D16" t="s">
        <v>13</v>
      </c>
      <c r="E16">
        <v>48</v>
      </c>
    </row>
    <row r="17" spans="1:5" x14ac:dyDescent="0.25">
      <c r="A17">
        <v>16</v>
      </c>
      <c r="B17" t="s">
        <v>19</v>
      </c>
      <c r="C17">
        <v>129</v>
      </c>
      <c r="D17" t="s">
        <v>13</v>
      </c>
      <c r="E17">
        <v>1</v>
      </c>
    </row>
    <row r="18" spans="1:5" x14ac:dyDescent="0.25">
      <c r="A18">
        <v>17</v>
      </c>
      <c r="B18" t="s">
        <v>19</v>
      </c>
      <c r="C18">
        <v>226</v>
      </c>
      <c r="D18" t="s">
        <v>13</v>
      </c>
      <c r="E18">
        <v>1467</v>
      </c>
    </row>
    <row r="19" spans="1:5" x14ac:dyDescent="0.25">
      <c r="A19">
        <v>18</v>
      </c>
      <c r="B19" t="s">
        <v>19</v>
      </c>
      <c r="C19">
        <v>5419</v>
      </c>
      <c r="D19" t="s">
        <v>13</v>
      </c>
      <c r="E19">
        <v>75</v>
      </c>
    </row>
    <row r="20" spans="1:5" x14ac:dyDescent="0.25">
      <c r="A20">
        <v>19</v>
      </c>
      <c r="B20" t="s">
        <v>19</v>
      </c>
      <c r="C20">
        <v>165</v>
      </c>
      <c r="D20" t="s">
        <v>13</v>
      </c>
      <c r="E20">
        <v>120</v>
      </c>
    </row>
    <row r="21" spans="1:5" x14ac:dyDescent="0.25">
      <c r="A21">
        <v>20</v>
      </c>
      <c r="B21" t="s">
        <v>19</v>
      </c>
      <c r="C21">
        <v>1965</v>
      </c>
      <c r="D21" t="s">
        <v>13</v>
      </c>
      <c r="E21">
        <v>2253</v>
      </c>
    </row>
    <row r="22" spans="1:5" x14ac:dyDescent="0.25">
      <c r="A22">
        <v>21</v>
      </c>
      <c r="B22" t="s">
        <v>19</v>
      </c>
      <c r="C22">
        <v>16</v>
      </c>
      <c r="D22" t="s">
        <v>13</v>
      </c>
      <c r="E22">
        <v>5</v>
      </c>
    </row>
    <row r="23" spans="1:5" x14ac:dyDescent="0.25">
      <c r="A23">
        <v>22</v>
      </c>
      <c r="B23" t="s">
        <v>19</v>
      </c>
      <c r="C23">
        <v>107</v>
      </c>
      <c r="D23" t="s">
        <v>13</v>
      </c>
      <c r="E23">
        <v>38</v>
      </c>
    </row>
    <row r="24" spans="1:5" x14ac:dyDescent="0.25">
      <c r="A24">
        <v>23</v>
      </c>
      <c r="B24" t="s">
        <v>19</v>
      </c>
      <c r="C24">
        <v>134</v>
      </c>
      <c r="D24" t="s">
        <v>13</v>
      </c>
      <c r="E24">
        <v>12</v>
      </c>
    </row>
    <row r="25" spans="1:5" x14ac:dyDescent="0.25">
      <c r="A25">
        <v>24</v>
      </c>
      <c r="B25" t="s">
        <v>19</v>
      </c>
      <c r="C25">
        <v>198</v>
      </c>
      <c r="D25" t="s">
        <v>13</v>
      </c>
      <c r="E25">
        <v>1684</v>
      </c>
    </row>
    <row r="26" spans="1:5" x14ac:dyDescent="0.25">
      <c r="A26">
        <v>25</v>
      </c>
      <c r="B26" t="s">
        <v>19</v>
      </c>
      <c r="C26">
        <v>111</v>
      </c>
      <c r="D26" t="s">
        <v>13</v>
      </c>
      <c r="E26">
        <v>56</v>
      </c>
    </row>
    <row r="27" spans="1:5" x14ac:dyDescent="0.25">
      <c r="A27">
        <v>26</v>
      </c>
      <c r="B27" t="s">
        <v>19</v>
      </c>
      <c r="C27">
        <v>222</v>
      </c>
      <c r="D27" t="s">
        <v>13</v>
      </c>
      <c r="E27">
        <v>838</v>
      </c>
    </row>
    <row r="28" spans="1:5" x14ac:dyDescent="0.25">
      <c r="A28">
        <v>27</v>
      </c>
      <c r="B28" t="s">
        <v>19</v>
      </c>
      <c r="C28">
        <v>6212</v>
      </c>
      <c r="D28" t="s">
        <v>13</v>
      </c>
      <c r="E28">
        <v>1000</v>
      </c>
    </row>
    <row r="29" spans="1:5" x14ac:dyDescent="0.25">
      <c r="A29">
        <v>28</v>
      </c>
      <c r="B29" t="s">
        <v>19</v>
      </c>
      <c r="C29">
        <v>98</v>
      </c>
      <c r="D29" t="s">
        <v>13</v>
      </c>
      <c r="E29">
        <v>1482</v>
      </c>
    </row>
    <row r="30" spans="1:5" x14ac:dyDescent="0.25">
      <c r="A30">
        <v>29</v>
      </c>
      <c r="B30" t="s">
        <v>19</v>
      </c>
      <c r="C30">
        <v>92</v>
      </c>
      <c r="D30" t="s">
        <v>13</v>
      </c>
      <c r="E30">
        <v>106</v>
      </c>
    </row>
    <row r="31" spans="1:5" x14ac:dyDescent="0.25">
      <c r="A31">
        <v>30</v>
      </c>
      <c r="B31" t="s">
        <v>19</v>
      </c>
      <c r="C31">
        <v>149</v>
      </c>
      <c r="D31" t="s">
        <v>13</v>
      </c>
      <c r="E31">
        <v>679</v>
      </c>
    </row>
    <row r="32" spans="1:5" x14ac:dyDescent="0.25">
      <c r="A32">
        <v>31</v>
      </c>
      <c r="B32" t="s">
        <v>19</v>
      </c>
      <c r="C32">
        <v>2431</v>
      </c>
      <c r="D32" t="s">
        <v>13</v>
      </c>
      <c r="E32">
        <v>1220</v>
      </c>
    </row>
    <row r="33" spans="1:5" x14ac:dyDescent="0.25">
      <c r="A33">
        <v>32</v>
      </c>
      <c r="B33" t="s">
        <v>19</v>
      </c>
      <c r="C33">
        <v>303</v>
      </c>
      <c r="D33" t="s">
        <v>13</v>
      </c>
      <c r="E33">
        <v>1</v>
      </c>
    </row>
    <row r="34" spans="1:5" x14ac:dyDescent="0.25">
      <c r="A34">
        <v>33</v>
      </c>
      <c r="B34" t="s">
        <v>19</v>
      </c>
      <c r="C34">
        <v>209</v>
      </c>
      <c r="D34" t="s">
        <v>13</v>
      </c>
      <c r="E34">
        <v>37</v>
      </c>
    </row>
    <row r="35" spans="1:5" x14ac:dyDescent="0.25">
      <c r="A35">
        <v>34</v>
      </c>
      <c r="B35" t="s">
        <v>19</v>
      </c>
      <c r="C35">
        <v>131</v>
      </c>
      <c r="D35" t="s">
        <v>13</v>
      </c>
      <c r="E35">
        <v>60</v>
      </c>
    </row>
    <row r="36" spans="1:5" x14ac:dyDescent="0.25">
      <c r="A36">
        <v>35</v>
      </c>
      <c r="B36" t="s">
        <v>19</v>
      </c>
      <c r="C36">
        <v>164</v>
      </c>
      <c r="D36" t="s">
        <v>13</v>
      </c>
      <c r="E36">
        <v>296</v>
      </c>
    </row>
    <row r="37" spans="1:5" x14ac:dyDescent="0.25">
      <c r="A37">
        <v>36</v>
      </c>
      <c r="B37" t="s">
        <v>19</v>
      </c>
      <c r="C37">
        <v>201</v>
      </c>
      <c r="D37" t="s">
        <v>13</v>
      </c>
      <c r="E37">
        <v>3304</v>
      </c>
    </row>
    <row r="38" spans="1:5" x14ac:dyDescent="0.25">
      <c r="A38">
        <v>37</v>
      </c>
      <c r="B38" t="s">
        <v>19</v>
      </c>
      <c r="C38">
        <v>211</v>
      </c>
      <c r="D38" t="s">
        <v>13</v>
      </c>
      <c r="E38">
        <v>73</v>
      </c>
    </row>
    <row r="39" spans="1:5" x14ac:dyDescent="0.25">
      <c r="A39">
        <v>38</v>
      </c>
      <c r="B39" t="s">
        <v>19</v>
      </c>
      <c r="C39">
        <v>128</v>
      </c>
      <c r="D39" t="s">
        <v>13</v>
      </c>
      <c r="E39">
        <v>3387</v>
      </c>
    </row>
    <row r="40" spans="1:5" x14ac:dyDescent="0.25">
      <c r="A40">
        <v>39</v>
      </c>
      <c r="B40" t="s">
        <v>19</v>
      </c>
      <c r="C40">
        <v>1600</v>
      </c>
      <c r="D40" t="s">
        <v>13</v>
      </c>
      <c r="E40">
        <v>662</v>
      </c>
    </row>
    <row r="41" spans="1:5" x14ac:dyDescent="0.25">
      <c r="A41">
        <v>40</v>
      </c>
      <c r="B41" t="s">
        <v>19</v>
      </c>
      <c r="C41">
        <v>249</v>
      </c>
      <c r="D41" t="s">
        <v>13</v>
      </c>
      <c r="E41">
        <v>774</v>
      </c>
    </row>
    <row r="42" spans="1:5" x14ac:dyDescent="0.25">
      <c r="A42">
        <v>41</v>
      </c>
      <c r="B42" t="s">
        <v>19</v>
      </c>
      <c r="C42">
        <v>236</v>
      </c>
      <c r="D42" t="s">
        <v>13</v>
      </c>
      <c r="E42">
        <v>672</v>
      </c>
    </row>
    <row r="43" spans="1:5" x14ac:dyDescent="0.25">
      <c r="A43">
        <v>42</v>
      </c>
      <c r="B43" t="s">
        <v>19</v>
      </c>
      <c r="C43">
        <v>4065</v>
      </c>
      <c r="D43" t="s">
        <v>13</v>
      </c>
      <c r="E43">
        <v>940</v>
      </c>
    </row>
    <row r="44" spans="1:5" x14ac:dyDescent="0.25">
      <c r="A44">
        <v>43</v>
      </c>
      <c r="B44" t="s">
        <v>19</v>
      </c>
      <c r="C44">
        <v>246</v>
      </c>
      <c r="D44" t="s">
        <v>13</v>
      </c>
      <c r="E44">
        <v>117</v>
      </c>
    </row>
    <row r="45" spans="1:5" x14ac:dyDescent="0.25">
      <c r="A45">
        <v>44</v>
      </c>
      <c r="B45" t="s">
        <v>19</v>
      </c>
      <c r="C45">
        <v>2475</v>
      </c>
      <c r="D45" t="s">
        <v>13</v>
      </c>
      <c r="E45">
        <v>115</v>
      </c>
    </row>
    <row r="46" spans="1:5" x14ac:dyDescent="0.25">
      <c r="A46">
        <v>45</v>
      </c>
      <c r="B46" t="s">
        <v>19</v>
      </c>
      <c r="C46">
        <v>76</v>
      </c>
      <c r="D46" t="s">
        <v>13</v>
      </c>
      <c r="E46">
        <v>326</v>
      </c>
    </row>
    <row r="47" spans="1:5" x14ac:dyDescent="0.25">
      <c r="A47">
        <v>46</v>
      </c>
      <c r="B47" t="s">
        <v>19</v>
      </c>
      <c r="C47">
        <v>54</v>
      </c>
      <c r="D47" t="s">
        <v>13</v>
      </c>
      <c r="E47">
        <v>1</v>
      </c>
    </row>
    <row r="48" spans="1:5" x14ac:dyDescent="0.25">
      <c r="A48">
        <v>47</v>
      </c>
      <c r="B48" t="s">
        <v>19</v>
      </c>
      <c r="C48">
        <v>88</v>
      </c>
      <c r="D48" t="s">
        <v>13</v>
      </c>
      <c r="E48">
        <v>1467</v>
      </c>
    </row>
    <row r="49" spans="1:5" x14ac:dyDescent="0.25">
      <c r="A49">
        <v>48</v>
      </c>
      <c r="B49" t="s">
        <v>19</v>
      </c>
      <c r="C49">
        <v>85</v>
      </c>
      <c r="D49" t="s">
        <v>13</v>
      </c>
      <c r="E49">
        <v>5681</v>
      </c>
    </row>
    <row r="50" spans="1:5" x14ac:dyDescent="0.25">
      <c r="A50">
        <v>49</v>
      </c>
      <c r="B50" t="s">
        <v>19</v>
      </c>
      <c r="C50">
        <v>170</v>
      </c>
      <c r="D50" t="s">
        <v>13</v>
      </c>
      <c r="E50">
        <v>1059</v>
      </c>
    </row>
    <row r="51" spans="1:5" x14ac:dyDescent="0.25">
      <c r="A51">
        <v>50</v>
      </c>
      <c r="B51" t="s">
        <v>19</v>
      </c>
      <c r="C51">
        <v>330</v>
      </c>
      <c r="D51" t="s">
        <v>13</v>
      </c>
      <c r="E51">
        <v>1194</v>
      </c>
    </row>
    <row r="52" spans="1:5" x14ac:dyDescent="0.25">
      <c r="A52">
        <v>51</v>
      </c>
      <c r="B52" t="s">
        <v>19</v>
      </c>
      <c r="C52">
        <v>127</v>
      </c>
      <c r="D52" t="s">
        <v>13</v>
      </c>
      <c r="E52">
        <v>30</v>
      </c>
    </row>
    <row r="53" spans="1:5" x14ac:dyDescent="0.25">
      <c r="A53">
        <v>52</v>
      </c>
      <c r="B53" t="s">
        <v>19</v>
      </c>
      <c r="C53">
        <v>411</v>
      </c>
      <c r="D53" t="s">
        <v>13</v>
      </c>
      <c r="E53">
        <v>75</v>
      </c>
    </row>
    <row r="54" spans="1:5" x14ac:dyDescent="0.25">
      <c r="A54">
        <v>53</v>
      </c>
      <c r="B54" t="s">
        <v>19</v>
      </c>
      <c r="C54">
        <v>180</v>
      </c>
      <c r="D54" t="s">
        <v>13</v>
      </c>
      <c r="E54">
        <v>955</v>
      </c>
    </row>
    <row r="55" spans="1:5" x14ac:dyDescent="0.25">
      <c r="A55">
        <v>54</v>
      </c>
      <c r="B55" t="s">
        <v>19</v>
      </c>
      <c r="C55">
        <v>374</v>
      </c>
      <c r="D55" t="s">
        <v>13</v>
      </c>
      <c r="E55">
        <v>67</v>
      </c>
    </row>
    <row r="56" spans="1:5" x14ac:dyDescent="0.25">
      <c r="A56">
        <v>55</v>
      </c>
      <c r="B56" t="s">
        <v>19</v>
      </c>
      <c r="C56">
        <v>71</v>
      </c>
      <c r="D56" t="s">
        <v>13</v>
      </c>
      <c r="E56">
        <v>5</v>
      </c>
    </row>
    <row r="57" spans="1:5" x14ac:dyDescent="0.25">
      <c r="A57">
        <v>56</v>
      </c>
      <c r="B57" t="s">
        <v>19</v>
      </c>
      <c r="C57">
        <v>203</v>
      </c>
      <c r="D57" t="s">
        <v>13</v>
      </c>
      <c r="E57">
        <v>26</v>
      </c>
    </row>
    <row r="58" spans="1:5" x14ac:dyDescent="0.25">
      <c r="A58">
        <v>57</v>
      </c>
      <c r="B58" t="s">
        <v>19</v>
      </c>
      <c r="C58">
        <v>113</v>
      </c>
      <c r="D58" t="s">
        <v>13</v>
      </c>
      <c r="E58">
        <v>1130</v>
      </c>
    </row>
    <row r="59" spans="1:5" x14ac:dyDescent="0.25">
      <c r="A59">
        <v>58</v>
      </c>
      <c r="B59" t="s">
        <v>19</v>
      </c>
      <c r="C59">
        <v>96</v>
      </c>
      <c r="D59" t="s">
        <v>13</v>
      </c>
      <c r="E59">
        <v>782</v>
      </c>
    </row>
    <row r="60" spans="1:5" x14ac:dyDescent="0.25">
      <c r="A60">
        <v>59</v>
      </c>
      <c r="B60" t="s">
        <v>19</v>
      </c>
      <c r="C60">
        <v>498</v>
      </c>
      <c r="D60" t="s">
        <v>13</v>
      </c>
      <c r="E60">
        <v>210</v>
      </c>
    </row>
    <row r="61" spans="1:5" x14ac:dyDescent="0.25">
      <c r="A61">
        <v>60</v>
      </c>
      <c r="B61" t="s">
        <v>19</v>
      </c>
      <c r="C61">
        <v>180</v>
      </c>
      <c r="D61" t="s">
        <v>13</v>
      </c>
      <c r="E61">
        <v>136</v>
      </c>
    </row>
    <row r="62" spans="1:5" x14ac:dyDescent="0.25">
      <c r="A62">
        <v>61</v>
      </c>
      <c r="B62" t="s">
        <v>19</v>
      </c>
      <c r="C62">
        <v>27</v>
      </c>
      <c r="D62" t="s">
        <v>13</v>
      </c>
      <c r="E62">
        <v>86</v>
      </c>
    </row>
    <row r="63" spans="1:5" x14ac:dyDescent="0.25">
      <c r="A63">
        <v>62</v>
      </c>
      <c r="B63" t="s">
        <v>19</v>
      </c>
      <c r="C63">
        <v>2331</v>
      </c>
      <c r="D63" t="s">
        <v>13</v>
      </c>
      <c r="E63">
        <v>19</v>
      </c>
    </row>
    <row r="64" spans="1:5" x14ac:dyDescent="0.25">
      <c r="A64">
        <v>63</v>
      </c>
      <c r="B64" t="s">
        <v>19</v>
      </c>
      <c r="C64">
        <v>113</v>
      </c>
      <c r="D64" t="s">
        <v>13</v>
      </c>
      <c r="E64">
        <v>886</v>
      </c>
    </row>
    <row r="65" spans="1:5" x14ac:dyDescent="0.25">
      <c r="A65">
        <v>64</v>
      </c>
      <c r="B65" t="s">
        <v>19</v>
      </c>
      <c r="C65">
        <v>164</v>
      </c>
      <c r="D65" t="s">
        <v>13</v>
      </c>
      <c r="E65">
        <v>35</v>
      </c>
    </row>
    <row r="66" spans="1:5" x14ac:dyDescent="0.25">
      <c r="A66">
        <v>65</v>
      </c>
      <c r="B66" t="s">
        <v>19</v>
      </c>
      <c r="C66">
        <v>164</v>
      </c>
      <c r="D66" t="s">
        <v>13</v>
      </c>
      <c r="E66">
        <v>24</v>
      </c>
    </row>
    <row r="67" spans="1:5" x14ac:dyDescent="0.25">
      <c r="A67">
        <v>66</v>
      </c>
      <c r="B67" t="s">
        <v>19</v>
      </c>
      <c r="C67">
        <v>336</v>
      </c>
      <c r="D67" t="s">
        <v>13</v>
      </c>
      <c r="E67">
        <v>86</v>
      </c>
    </row>
    <row r="68" spans="1:5" x14ac:dyDescent="0.25">
      <c r="A68">
        <v>67</v>
      </c>
      <c r="B68" t="s">
        <v>19</v>
      </c>
      <c r="C68">
        <v>1917</v>
      </c>
      <c r="D68" t="s">
        <v>13</v>
      </c>
      <c r="E68">
        <v>243</v>
      </c>
    </row>
    <row r="69" spans="1:5" x14ac:dyDescent="0.25">
      <c r="A69">
        <v>68</v>
      </c>
      <c r="B69" t="s">
        <v>19</v>
      </c>
      <c r="C69">
        <v>95</v>
      </c>
      <c r="D69" t="s">
        <v>13</v>
      </c>
      <c r="E69">
        <v>65</v>
      </c>
    </row>
    <row r="70" spans="1:5" x14ac:dyDescent="0.25">
      <c r="A70">
        <v>69</v>
      </c>
      <c r="B70" t="s">
        <v>19</v>
      </c>
      <c r="C70">
        <v>147</v>
      </c>
      <c r="D70" t="s">
        <v>13</v>
      </c>
      <c r="E70">
        <v>100</v>
      </c>
    </row>
    <row r="71" spans="1:5" x14ac:dyDescent="0.25">
      <c r="A71">
        <v>70</v>
      </c>
      <c r="B71" t="s">
        <v>19</v>
      </c>
      <c r="C71">
        <v>86</v>
      </c>
      <c r="D71" t="s">
        <v>13</v>
      </c>
      <c r="E71">
        <v>168</v>
      </c>
    </row>
    <row r="72" spans="1:5" x14ac:dyDescent="0.25">
      <c r="A72">
        <v>71</v>
      </c>
      <c r="B72" t="s">
        <v>19</v>
      </c>
      <c r="C72">
        <v>83</v>
      </c>
      <c r="D72" t="s">
        <v>13</v>
      </c>
      <c r="E72">
        <v>13</v>
      </c>
    </row>
    <row r="73" spans="1:5" x14ac:dyDescent="0.25">
      <c r="A73">
        <v>72</v>
      </c>
      <c r="B73" t="s">
        <v>19</v>
      </c>
      <c r="C73">
        <v>676</v>
      </c>
      <c r="D73" t="s">
        <v>13</v>
      </c>
      <c r="E73">
        <v>1</v>
      </c>
    </row>
    <row r="74" spans="1:5" x14ac:dyDescent="0.25">
      <c r="A74">
        <v>73</v>
      </c>
      <c r="B74" t="s">
        <v>19</v>
      </c>
      <c r="C74">
        <v>361</v>
      </c>
      <c r="D74" t="s">
        <v>13</v>
      </c>
      <c r="E74">
        <v>40</v>
      </c>
    </row>
    <row r="75" spans="1:5" x14ac:dyDescent="0.25">
      <c r="A75">
        <v>74</v>
      </c>
      <c r="B75" t="s">
        <v>19</v>
      </c>
      <c r="C75">
        <v>131</v>
      </c>
      <c r="D75" t="s">
        <v>13</v>
      </c>
      <c r="E75">
        <v>226</v>
      </c>
    </row>
    <row r="76" spans="1:5" x14ac:dyDescent="0.25">
      <c r="A76">
        <v>75</v>
      </c>
      <c r="B76" t="s">
        <v>19</v>
      </c>
      <c r="C76">
        <v>126</v>
      </c>
      <c r="D76" t="s">
        <v>13</v>
      </c>
      <c r="E76">
        <v>1625</v>
      </c>
    </row>
    <row r="77" spans="1:5" x14ac:dyDescent="0.25">
      <c r="A77">
        <v>76</v>
      </c>
      <c r="B77" t="s">
        <v>19</v>
      </c>
      <c r="C77">
        <v>275</v>
      </c>
      <c r="D77" t="s">
        <v>13</v>
      </c>
      <c r="E77">
        <v>143</v>
      </c>
    </row>
    <row r="78" spans="1:5" x14ac:dyDescent="0.25">
      <c r="A78">
        <v>77</v>
      </c>
      <c r="B78" t="s">
        <v>19</v>
      </c>
      <c r="C78">
        <v>67</v>
      </c>
      <c r="D78" t="s">
        <v>13</v>
      </c>
      <c r="E78">
        <v>934</v>
      </c>
    </row>
    <row r="79" spans="1:5" x14ac:dyDescent="0.25">
      <c r="A79">
        <v>78</v>
      </c>
      <c r="B79" t="s">
        <v>19</v>
      </c>
      <c r="C79">
        <v>154</v>
      </c>
      <c r="D79" t="s">
        <v>13</v>
      </c>
      <c r="E79">
        <v>17</v>
      </c>
    </row>
    <row r="80" spans="1:5" x14ac:dyDescent="0.25">
      <c r="A80">
        <v>79</v>
      </c>
      <c r="B80" t="s">
        <v>19</v>
      </c>
      <c r="C80">
        <v>1782</v>
      </c>
      <c r="D80" t="s">
        <v>13</v>
      </c>
      <c r="E80">
        <v>2179</v>
      </c>
    </row>
    <row r="81" spans="1:5" x14ac:dyDescent="0.25">
      <c r="A81">
        <v>80</v>
      </c>
      <c r="B81" t="s">
        <v>19</v>
      </c>
      <c r="C81">
        <v>903</v>
      </c>
      <c r="D81" t="s">
        <v>13</v>
      </c>
      <c r="E81">
        <v>931</v>
      </c>
    </row>
    <row r="82" spans="1:5" x14ac:dyDescent="0.25">
      <c r="A82">
        <v>81</v>
      </c>
      <c r="B82" t="s">
        <v>19</v>
      </c>
      <c r="C82">
        <v>94</v>
      </c>
      <c r="D82" t="s">
        <v>13</v>
      </c>
      <c r="E82">
        <v>92</v>
      </c>
    </row>
    <row r="83" spans="1:5" x14ac:dyDescent="0.25">
      <c r="A83">
        <v>82</v>
      </c>
      <c r="B83" t="s">
        <v>19</v>
      </c>
      <c r="C83">
        <v>180</v>
      </c>
      <c r="D83" t="s">
        <v>13</v>
      </c>
      <c r="E83">
        <v>57</v>
      </c>
    </row>
    <row r="84" spans="1:5" x14ac:dyDescent="0.25">
      <c r="A84">
        <v>83</v>
      </c>
      <c r="B84" t="s">
        <v>19</v>
      </c>
      <c r="C84">
        <v>533</v>
      </c>
      <c r="D84" t="s">
        <v>13</v>
      </c>
      <c r="E84">
        <v>41</v>
      </c>
    </row>
    <row r="85" spans="1:5" x14ac:dyDescent="0.25">
      <c r="A85">
        <v>84</v>
      </c>
      <c r="B85" t="s">
        <v>19</v>
      </c>
      <c r="C85">
        <v>2443</v>
      </c>
      <c r="D85" t="s">
        <v>13</v>
      </c>
      <c r="E85">
        <v>1</v>
      </c>
    </row>
    <row r="86" spans="1:5" x14ac:dyDescent="0.25">
      <c r="A86">
        <v>85</v>
      </c>
      <c r="B86" t="s">
        <v>19</v>
      </c>
      <c r="C86">
        <v>89</v>
      </c>
      <c r="D86" t="s">
        <v>13</v>
      </c>
      <c r="E86">
        <v>101</v>
      </c>
    </row>
    <row r="87" spans="1:5" x14ac:dyDescent="0.25">
      <c r="A87">
        <v>86</v>
      </c>
      <c r="B87" t="s">
        <v>19</v>
      </c>
      <c r="C87">
        <v>159</v>
      </c>
      <c r="D87" t="s">
        <v>13</v>
      </c>
      <c r="E87">
        <v>1335</v>
      </c>
    </row>
    <row r="88" spans="1:5" x14ac:dyDescent="0.25">
      <c r="A88">
        <v>87</v>
      </c>
      <c r="B88" t="s">
        <v>19</v>
      </c>
      <c r="C88">
        <v>50</v>
      </c>
      <c r="D88" t="s">
        <v>13</v>
      </c>
      <c r="E88">
        <v>15</v>
      </c>
    </row>
    <row r="89" spans="1:5" x14ac:dyDescent="0.25">
      <c r="A89">
        <v>88</v>
      </c>
      <c r="B89" t="s">
        <v>19</v>
      </c>
      <c r="C89">
        <v>186</v>
      </c>
      <c r="D89" t="s">
        <v>13</v>
      </c>
      <c r="E89">
        <v>454</v>
      </c>
    </row>
    <row r="90" spans="1:5" x14ac:dyDescent="0.25">
      <c r="A90">
        <v>89</v>
      </c>
      <c r="B90" t="s">
        <v>19</v>
      </c>
      <c r="C90">
        <v>1071</v>
      </c>
      <c r="D90" t="s">
        <v>13</v>
      </c>
      <c r="E90">
        <v>3182</v>
      </c>
    </row>
    <row r="91" spans="1:5" x14ac:dyDescent="0.25">
      <c r="A91">
        <v>90</v>
      </c>
      <c r="B91" t="s">
        <v>19</v>
      </c>
      <c r="C91">
        <v>117</v>
      </c>
      <c r="D91" t="s">
        <v>13</v>
      </c>
      <c r="E91">
        <v>15</v>
      </c>
    </row>
    <row r="92" spans="1:5" x14ac:dyDescent="0.25">
      <c r="A92">
        <v>91</v>
      </c>
      <c r="B92" t="s">
        <v>19</v>
      </c>
      <c r="C92">
        <v>70</v>
      </c>
      <c r="D92" t="s">
        <v>13</v>
      </c>
      <c r="E92">
        <v>133</v>
      </c>
    </row>
    <row r="93" spans="1:5" x14ac:dyDescent="0.25">
      <c r="A93">
        <v>92</v>
      </c>
      <c r="B93" t="s">
        <v>19</v>
      </c>
      <c r="C93">
        <v>135</v>
      </c>
      <c r="D93" t="s">
        <v>13</v>
      </c>
      <c r="E93">
        <v>2062</v>
      </c>
    </row>
    <row r="94" spans="1:5" x14ac:dyDescent="0.25">
      <c r="A94">
        <v>93</v>
      </c>
      <c r="B94" t="s">
        <v>19</v>
      </c>
      <c r="C94">
        <v>768</v>
      </c>
      <c r="D94" t="s">
        <v>13</v>
      </c>
      <c r="E94">
        <v>29</v>
      </c>
    </row>
    <row r="95" spans="1:5" x14ac:dyDescent="0.25">
      <c r="A95">
        <v>94</v>
      </c>
      <c r="B95" t="s">
        <v>19</v>
      </c>
      <c r="C95">
        <v>199</v>
      </c>
      <c r="D95" t="s">
        <v>13</v>
      </c>
      <c r="E95">
        <v>132</v>
      </c>
    </row>
    <row r="96" spans="1:5" x14ac:dyDescent="0.25">
      <c r="A96">
        <v>95</v>
      </c>
      <c r="B96" t="s">
        <v>19</v>
      </c>
      <c r="C96">
        <v>107</v>
      </c>
      <c r="D96" t="s">
        <v>13</v>
      </c>
      <c r="E96">
        <v>137</v>
      </c>
    </row>
    <row r="97" spans="1:5" x14ac:dyDescent="0.25">
      <c r="A97">
        <v>96</v>
      </c>
      <c r="B97" t="s">
        <v>19</v>
      </c>
      <c r="C97">
        <v>195</v>
      </c>
      <c r="D97" t="s">
        <v>13</v>
      </c>
      <c r="E97">
        <v>908</v>
      </c>
    </row>
    <row r="98" spans="1:5" x14ac:dyDescent="0.25">
      <c r="A98">
        <v>97</v>
      </c>
      <c r="B98" t="s">
        <v>19</v>
      </c>
      <c r="C98">
        <v>3376</v>
      </c>
      <c r="D98" t="s">
        <v>13</v>
      </c>
      <c r="E98">
        <v>10</v>
      </c>
    </row>
    <row r="99" spans="1:5" x14ac:dyDescent="0.25">
      <c r="A99">
        <v>98</v>
      </c>
      <c r="B99" t="s">
        <v>19</v>
      </c>
      <c r="C99">
        <v>41</v>
      </c>
      <c r="D99" t="s">
        <v>13</v>
      </c>
      <c r="E99">
        <v>1910</v>
      </c>
    </row>
    <row r="100" spans="1:5" x14ac:dyDescent="0.25">
      <c r="A100">
        <v>99</v>
      </c>
      <c r="B100" t="s">
        <v>19</v>
      </c>
      <c r="C100">
        <v>1821</v>
      </c>
      <c r="D100" t="s">
        <v>13</v>
      </c>
      <c r="E100">
        <v>38</v>
      </c>
    </row>
    <row r="101" spans="1:5" x14ac:dyDescent="0.25">
      <c r="A101">
        <v>100</v>
      </c>
      <c r="B101" t="s">
        <v>19</v>
      </c>
      <c r="C101">
        <v>164</v>
      </c>
      <c r="D101" t="s">
        <v>13</v>
      </c>
      <c r="E101">
        <v>104</v>
      </c>
    </row>
    <row r="102" spans="1:5" x14ac:dyDescent="0.25">
      <c r="A102">
        <v>101</v>
      </c>
      <c r="B102" t="s">
        <v>19</v>
      </c>
      <c r="C102">
        <v>157</v>
      </c>
      <c r="D102" t="s">
        <v>13</v>
      </c>
      <c r="E102">
        <v>49</v>
      </c>
    </row>
    <row r="103" spans="1:5" x14ac:dyDescent="0.25">
      <c r="A103">
        <v>102</v>
      </c>
      <c r="B103" t="s">
        <v>19</v>
      </c>
      <c r="C103">
        <v>246</v>
      </c>
      <c r="D103" t="s">
        <v>13</v>
      </c>
      <c r="E103">
        <v>1</v>
      </c>
    </row>
    <row r="104" spans="1:5" x14ac:dyDescent="0.25">
      <c r="A104">
        <v>103</v>
      </c>
      <c r="B104" t="s">
        <v>19</v>
      </c>
      <c r="C104">
        <v>1396</v>
      </c>
      <c r="D104" t="s">
        <v>13</v>
      </c>
      <c r="E104">
        <v>245</v>
      </c>
    </row>
    <row r="105" spans="1:5" x14ac:dyDescent="0.25">
      <c r="A105">
        <v>104</v>
      </c>
      <c r="B105" t="s">
        <v>19</v>
      </c>
      <c r="C105">
        <v>2506</v>
      </c>
      <c r="D105" t="s">
        <v>13</v>
      </c>
      <c r="E105">
        <v>32</v>
      </c>
    </row>
    <row r="106" spans="1:5" x14ac:dyDescent="0.25">
      <c r="A106">
        <v>105</v>
      </c>
      <c r="B106" t="s">
        <v>19</v>
      </c>
      <c r="C106">
        <v>244</v>
      </c>
      <c r="D106" t="s">
        <v>13</v>
      </c>
      <c r="E106">
        <v>7</v>
      </c>
    </row>
    <row r="107" spans="1:5" x14ac:dyDescent="0.25">
      <c r="A107">
        <v>106</v>
      </c>
      <c r="B107" t="s">
        <v>19</v>
      </c>
      <c r="C107">
        <v>146</v>
      </c>
      <c r="D107" t="s">
        <v>13</v>
      </c>
      <c r="E107">
        <v>803</v>
      </c>
    </row>
    <row r="108" spans="1:5" x14ac:dyDescent="0.25">
      <c r="A108">
        <v>107</v>
      </c>
      <c r="B108" t="s">
        <v>19</v>
      </c>
      <c r="C108">
        <v>1267</v>
      </c>
      <c r="D108" t="s">
        <v>13</v>
      </c>
      <c r="E108">
        <v>16</v>
      </c>
    </row>
    <row r="109" spans="1:5" x14ac:dyDescent="0.25">
      <c r="A109">
        <v>108</v>
      </c>
      <c r="B109" t="s">
        <v>19</v>
      </c>
      <c r="C109">
        <v>1561</v>
      </c>
      <c r="D109" t="s">
        <v>13</v>
      </c>
      <c r="E109">
        <v>31</v>
      </c>
    </row>
    <row r="110" spans="1:5" x14ac:dyDescent="0.25">
      <c r="A110">
        <v>109</v>
      </c>
      <c r="B110" t="s">
        <v>19</v>
      </c>
      <c r="C110">
        <v>48</v>
      </c>
      <c r="D110" t="s">
        <v>13</v>
      </c>
      <c r="E110">
        <v>108</v>
      </c>
    </row>
    <row r="111" spans="1:5" x14ac:dyDescent="0.25">
      <c r="A111">
        <v>110</v>
      </c>
      <c r="B111" t="s">
        <v>19</v>
      </c>
      <c r="C111">
        <v>2739</v>
      </c>
      <c r="D111" t="s">
        <v>13</v>
      </c>
      <c r="E111">
        <v>30</v>
      </c>
    </row>
    <row r="112" spans="1:5" x14ac:dyDescent="0.25">
      <c r="A112">
        <v>111</v>
      </c>
      <c r="B112" t="s">
        <v>19</v>
      </c>
      <c r="C112">
        <v>3537</v>
      </c>
      <c r="D112" t="s">
        <v>13</v>
      </c>
      <c r="E112">
        <v>17</v>
      </c>
    </row>
    <row r="113" spans="1:5" x14ac:dyDescent="0.25">
      <c r="A113">
        <v>112</v>
      </c>
      <c r="B113" t="s">
        <v>19</v>
      </c>
      <c r="C113">
        <v>2107</v>
      </c>
      <c r="D113" t="s">
        <v>13</v>
      </c>
      <c r="E113">
        <v>80</v>
      </c>
    </row>
    <row r="114" spans="1:5" x14ac:dyDescent="0.25">
      <c r="A114">
        <v>113</v>
      </c>
      <c r="B114" t="s">
        <v>19</v>
      </c>
      <c r="C114">
        <v>3318</v>
      </c>
      <c r="D114" t="s">
        <v>13</v>
      </c>
      <c r="E114">
        <v>2468</v>
      </c>
    </row>
    <row r="115" spans="1:5" x14ac:dyDescent="0.25">
      <c r="A115">
        <v>114</v>
      </c>
      <c r="B115" t="s">
        <v>19</v>
      </c>
      <c r="C115">
        <v>340</v>
      </c>
      <c r="D115" t="s">
        <v>13</v>
      </c>
      <c r="E115">
        <v>26</v>
      </c>
    </row>
    <row r="116" spans="1:5" x14ac:dyDescent="0.25">
      <c r="A116">
        <v>115</v>
      </c>
      <c r="B116" t="s">
        <v>19</v>
      </c>
      <c r="C116">
        <v>1442</v>
      </c>
      <c r="D116" t="s">
        <v>13</v>
      </c>
      <c r="E116">
        <v>73</v>
      </c>
    </row>
    <row r="117" spans="1:5" x14ac:dyDescent="0.25">
      <c r="A117">
        <v>116</v>
      </c>
      <c r="B117" t="s">
        <v>19</v>
      </c>
      <c r="C117">
        <v>126</v>
      </c>
      <c r="D117" t="s">
        <v>13</v>
      </c>
      <c r="E117">
        <v>128</v>
      </c>
    </row>
    <row r="118" spans="1:5" x14ac:dyDescent="0.25">
      <c r="A118">
        <v>117</v>
      </c>
      <c r="B118" t="s">
        <v>19</v>
      </c>
      <c r="C118">
        <v>524</v>
      </c>
      <c r="D118" t="s">
        <v>13</v>
      </c>
      <c r="E118">
        <v>33</v>
      </c>
    </row>
    <row r="119" spans="1:5" x14ac:dyDescent="0.25">
      <c r="A119">
        <v>118</v>
      </c>
      <c r="B119" t="s">
        <v>19</v>
      </c>
      <c r="C119">
        <v>1989</v>
      </c>
      <c r="D119" t="s">
        <v>13</v>
      </c>
      <c r="E119">
        <v>1072</v>
      </c>
    </row>
    <row r="120" spans="1:5" x14ac:dyDescent="0.25">
      <c r="A120">
        <v>119</v>
      </c>
      <c r="B120" t="s">
        <v>19</v>
      </c>
      <c r="C120">
        <v>157</v>
      </c>
      <c r="D120" t="s">
        <v>13</v>
      </c>
      <c r="E120">
        <v>393</v>
      </c>
    </row>
    <row r="121" spans="1:5" x14ac:dyDescent="0.25">
      <c r="A121">
        <v>120</v>
      </c>
      <c r="B121" t="s">
        <v>19</v>
      </c>
      <c r="C121">
        <v>4498</v>
      </c>
      <c r="D121" t="s">
        <v>13</v>
      </c>
      <c r="E121">
        <v>1257</v>
      </c>
    </row>
    <row r="122" spans="1:5" x14ac:dyDescent="0.25">
      <c r="A122">
        <v>121</v>
      </c>
      <c r="B122" t="s">
        <v>19</v>
      </c>
      <c r="C122">
        <v>80</v>
      </c>
      <c r="D122" t="s">
        <v>13</v>
      </c>
      <c r="E122">
        <v>328</v>
      </c>
    </row>
    <row r="123" spans="1:5" x14ac:dyDescent="0.25">
      <c r="A123">
        <v>122</v>
      </c>
      <c r="B123" t="s">
        <v>19</v>
      </c>
      <c r="C123">
        <v>43</v>
      </c>
      <c r="D123" t="s">
        <v>13</v>
      </c>
      <c r="E123">
        <v>147</v>
      </c>
    </row>
    <row r="124" spans="1:5" x14ac:dyDescent="0.25">
      <c r="A124">
        <v>123</v>
      </c>
      <c r="B124" t="s">
        <v>19</v>
      </c>
      <c r="C124">
        <v>2053</v>
      </c>
      <c r="D124" t="s">
        <v>13</v>
      </c>
      <c r="E124">
        <v>830</v>
      </c>
    </row>
    <row r="125" spans="1:5" x14ac:dyDescent="0.25">
      <c r="A125">
        <v>124</v>
      </c>
      <c r="B125" t="s">
        <v>19</v>
      </c>
      <c r="C125">
        <v>168</v>
      </c>
      <c r="D125" t="s">
        <v>13</v>
      </c>
      <c r="E125">
        <v>331</v>
      </c>
    </row>
    <row r="126" spans="1:5" x14ac:dyDescent="0.25">
      <c r="A126">
        <v>125</v>
      </c>
      <c r="B126" t="s">
        <v>19</v>
      </c>
      <c r="C126">
        <v>4289</v>
      </c>
      <c r="D126" t="s">
        <v>13</v>
      </c>
      <c r="E126">
        <v>25</v>
      </c>
    </row>
    <row r="127" spans="1:5" x14ac:dyDescent="0.25">
      <c r="A127">
        <v>126</v>
      </c>
      <c r="B127" t="s">
        <v>19</v>
      </c>
      <c r="C127">
        <v>165</v>
      </c>
      <c r="D127" t="s">
        <v>13</v>
      </c>
      <c r="E127">
        <v>3483</v>
      </c>
    </row>
    <row r="128" spans="1:5" x14ac:dyDescent="0.25">
      <c r="A128">
        <v>127</v>
      </c>
      <c r="B128" t="s">
        <v>19</v>
      </c>
      <c r="C128">
        <v>1815</v>
      </c>
      <c r="D128" t="s">
        <v>13</v>
      </c>
      <c r="E128">
        <v>923</v>
      </c>
    </row>
    <row r="129" spans="1:5" x14ac:dyDescent="0.25">
      <c r="A129">
        <v>128</v>
      </c>
      <c r="B129" t="s">
        <v>19</v>
      </c>
      <c r="C129">
        <v>397</v>
      </c>
      <c r="D129" t="s">
        <v>13</v>
      </c>
      <c r="E129">
        <v>1</v>
      </c>
    </row>
    <row r="130" spans="1:5" x14ac:dyDescent="0.25">
      <c r="A130">
        <v>129</v>
      </c>
      <c r="B130" t="s">
        <v>19</v>
      </c>
      <c r="C130">
        <v>1539</v>
      </c>
      <c r="D130" t="s">
        <v>13</v>
      </c>
      <c r="E130">
        <v>33</v>
      </c>
    </row>
    <row r="131" spans="1:5" x14ac:dyDescent="0.25">
      <c r="A131">
        <v>130</v>
      </c>
      <c r="B131" t="s">
        <v>19</v>
      </c>
      <c r="C131">
        <v>138</v>
      </c>
      <c r="D131" t="s">
        <v>13</v>
      </c>
      <c r="E131">
        <v>40</v>
      </c>
    </row>
    <row r="132" spans="1:5" x14ac:dyDescent="0.25">
      <c r="A132">
        <v>131</v>
      </c>
      <c r="B132" t="s">
        <v>19</v>
      </c>
      <c r="C132">
        <v>3594</v>
      </c>
      <c r="D132" t="s">
        <v>13</v>
      </c>
      <c r="E132">
        <v>23</v>
      </c>
    </row>
    <row r="133" spans="1:5" x14ac:dyDescent="0.25">
      <c r="A133">
        <v>132</v>
      </c>
      <c r="B133" t="s">
        <v>19</v>
      </c>
      <c r="C133">
        <v>5880</v>
      </c>
      <c r="D133" t="s">
        <v>13</v>
      </c>
      <c r="E133">
        <v>75</v>
      </c>
    </row>
    <row r="134" spans="1:5" x14ac:dyDescent="0.25">
      <c r="A134">
        <v>133</v>
      </c>
      <c r="B134" t="s">
        <v>19</v>
      </c>
      <c r="C134">
        <v>112</v>
      </c>
      <c r="D134" t="s">
        <v>13</v>
      </c>
      <c r="E134">
        <v>2176</v>
      </c>
    </row>
    <row r="135" spans="1:5" x14ac:dyDescent="0.25">
      <c r="A135">
        <v>134</v>
      </c>
      <c r="B135" t="s">
        <v>19</v>
      </c>
      <c r="C135">
        <v>943</v>
      </c>
      <c r="D135" t="s">
        <v>13</v>
      </c>
      <c r="E135">
        <v>441</v>
      </c>
    </row>
    <row r="136" spans="1:5" x14ac:dyDescent="0.25">
      <c r="A136">
        <v>135</v>
      </c>
      <c r="B136" t="s">
        <v>19</v>
      </c>
      <c r="C136">
        <v>2468</v>
      </c>
      <c r="D136" t="s">
        <v>13</v>
      </c>
      <c r="E136">
        <v>25</v>
      </c>
    </row>
    <row r="137" spans="1:5" x14ac:dyDescent="0.25">
      <c r="A137">
        <v>136</v>
      </c>
      <c r="B137" t="s">
        <v>19</v>
      </c>
      <c r="C137">
        <v>2551</v>
      </c>
      <c r="D137" t="s">
        <v>13</v>
      </c>
      <c r="E137">
        <v>127</v>
      </c>
    </row>
    <row r="138" spans="1:5" x14ac:dyDescent="0.25">
      <c r="A138">
        <v>137</v>
      </c>
      <c r="B138" t="s">
        <v>19</v>
      </c>
      <c r="C138">
        <v>101</v>
      </c>
      <c r="D138" t="s">
        <v>13</v>
      </c>
      <c r="E138">
        <v>355</v>
      </c>
    </row>
    <row r="139" spans="1:5" x14ac:dyDescent="0.25">
      <c r="A139">
        <v>138</v>
      </c>
      <c r="B139" t="s">
        <v>19</v>
      </c>
      <c r="C139">
        <v>92</v>
      </c>
      <c r="D139" t="s">
        <v>13</v>
      </c>
      <c r="E139">
        <v>44</v>
      </c>
    </row>
    <row r="140" spans="1:5" x14ac:dyDescent="0.25">
      <c r="A140">
        <v>139</v>
      </c>
      <c r="B140" t="s">
        <v>19</v>
      </c>
      <c r="C140">
        <v>62</v>
      </c>
      <c r="D140" t="s">
        <v>13</v>
      </c>
      <c r="E140">
        <v>67</v>
      </c>
    </row>
    <row r="141" spans="1:5" x14ac:dyDescent="0.25">
      <c r="A141">
        <v>140</v>
      </c>
      <c r="B141" t="s">
        <v>19</v>
      </c>
      <c r="C141">
        <v>149</v>
      </c>
      <c r="D141" t="s">
        <v>13</v>
      </c>
      <c r="E141">
        <v>1068</v>
      </c>
    </row>
    <row r="142" spans="1:5" x14ac:dyDescent="0.25">
      <c r="A142">
        <v>141</v>
      </c>
      <c r="B142" t="s">
        <v>19</v>
      </c>
      <c r="C142">
        <v>329</v>
      </c>
      <c r="D142" t="s">
        <v>13</v>
      </c>
      <c r="E142">
        <v>424</v>
      </c>
    </row>
    <row r="143" spans="1:5" x14ac:dyDescent="0.25">
      <c r="A143">
        <v>142</v>
      </c>
      <c r="B143" t="s">
        <v>19</v>
      </c>
      <c r="C143">
        <v>97</v>
      </c>
      <c r="D143" t="s">
        <v>13</v>
      </c>
      <c r="E143">
        <v>151</v>
      </c>
    </row>
    <row r="144" spans="1:5" x14ac:dyDescent="0.25">
      <c r="A144">
        <v>143</v>
      </c>
      <c r="B144" t="s">
        <v>19</v>
      </c>
      <c r="C144">
        <v>1784</v>
      </c>
      <c r="D144" t="s">
        <v>13</v>
      </c>
      <c r="E144">
        <v>1608</v>
      </c>
    </row>
    <row r="145" spans="1:5" x14ac:dyDescent="0.25">
      <c r="A145">
        <v>144</v>
      </c>
      <c r="B145" t="s">
        <v>19</v>
      </c>
      <c r="C145">
        <v>1684</v>
      </c>
      <c r="D145" t="s">
        <v>13</v>
      </c>
      <c r="E145">
        <v>941</v>
      </c>
    </row>
    <row r="146" spans="1:5" x14ac:dyDescent="0.25">
      <c r="A146">
        <v>145</v>
      </c>
      <c r="B146" t="s">
        <v>19</v>
      </c>
      <c r="C146">
        <v>250</v>
      </c>
      <c r="D146" t="s">
        <v>13</v>
      </c>
      <c r="E146">
        <v>1</v>
      </c>
    </row>
    <row r="147" spans="1:5" x14ac:dyDescent="0.25">
      <c r="A147">
        <v>146</v>
      </c>
      <c r="B147" t="s">
        <v>19</v>
      </c>
      <c r="C147">
        <v>238</v>
      </c>
      <c r="D147" t="s">
        <v>13</v>
      </c>
      <c r="E147">
        <v>40</v>
      </c>
    </row>
    <row r="148" spans="1:5" x14ac:dyDescent="0.25">
      <c r="A148">
        <v>147</v>
      </c>
      <c r="B148" t="s">
        <v>19</v>
      </c>
      <c r="C148">
        <v>53</v>
      </c>
      <c r="D148" t="s">
        <v>13</v>
      </c>
      <c r="E148">
        <v>3015</v>
      </c>
    </row>
    <row r="149" spans="1:5" x14ac:dyDescent="0.25">
      <c r="A149">
        <v>148</v>
      </c>
      <c r="B149" t="s">
        <v>19</v>
      </c>
      <c r="C149">
        <v>214</v>
      </c>
      <c r="D149" t="s">
        <v>13</v>
      </c>
      <c r="E149">
        <v>435</v>
      </c>
    </row>
    <row r="150" spans="1:5" x14ac:dyDescent="0.25">
      <c r="A150">
        <v>149</v>
      </c>
      <c r="B150" t="s">
        <v>19</v>
      </c>
      <c r="C150">
        <v>222</v>
      </c>
      <c r="D150" t="s">
        <v>13</v>
      </c>
      <c r="E150">
        <v>714</v>
      </c>
    </row>
    <row r="151" spans="1:5" x14ac:dyDescent="0.25">
      <c r="A151">
        <v>150</v>
      </c>
      <c r="B151" t="s">
        <v>19</v>
      </c>
      <c r="C151">
        <v>1884</v>
      </c>
      <c r="D151" t="s">
        <v>13</v>
      </c>
      <c r="E151">
        <v>5497</v>
      </c>
    </row>
    <row r="152" spans="1:5" x14ac:dyDescent="0.25">
      <c r="A152">
        <v>151</v>
      </c>
      <c r="B152" t="s">
        <v>19</v>
      </c>
      <c r="C152">
        <v>218</v>
      </c>
      <c r="D152" t="s">
        <v>13</v>
      </c>
      <c r="E152">
        <v>418</v>
      </c>
    </row>
    <row r="153" spans="1:5" x14ac:dyDescent="0.25">
      <c r="A153">
        <v>152</v>
      </c>
      <c r="B153" t="s">
        <v>19</v>
      </c>
      <c r="C153">
        <v>6465</v>
      </c>
      <c r="D153" t="s">
        <v>13</v>
      </c>
      <c r="E153">
        <v>1439</v>
      </c>
    </row>
    <row r="154" spans="1:5" x14ac:dyDescent="0.25">
      <c r="A154">
        <v>153</v>
      </c>
      <c r="B154" t="s">
        <v>19</v>
      </c>
      <c r="C154">
        <v>59</v>
      </c>
      <c r="D154" t="s">
        <v>13</v>
      </c>
      <c r="E154">
        <v>15</v>
      </c>
    </row>
    <row r="155" spans="1:5" x14ac:dyDescent="0.25">
      <c r="A155">
        <v>154</v>
      </c>
      <c r="B155" t="s">
        <v>19</v>
      </c>
      <c r="C155">
        <v>88</v>
      </c>
      <c r="D155" t="s">
        <v>13</v>
      </c>
      <c r="E155">
        <v>1999</v>
      </c>
    </row>
    <row r="156" spans="1:5" x14ac:dyDescent="0.25">
      <c r="A156">
        <v>155</v>
      </c>
      <c r="B156" t="s">
        <v>19</v>
      </c>
      <c r="C156">
        <v>1697</v>
      </c>
      <c r="D156" t="s">
        <v>13</v>
      </c>
      <c r="E156">
        <v>118</v>
      </c>
    </row>
    <row r="157" spans="1:5" x14ac:dyDescent="0.25">
      <c r="A157">
        <v>156</v>
      </c>
      <c r="B157" t="s">
        <v>19</v>
      </c>
      <c r="C157">
        <v>92</v>
      </c>
      <c r="D157" t="s">
        <v>13</v>
      </c>
      <c r="E157">
        <v>162</v>
      </c>
    </row>
    <row r="158" spans="1:5" x14ac:dyDescent="0.25">
      <c r="A158">
        <v>157</v>
      </c>
      <c r="B158" t="s">
        <v>19</v>
      </c>
      <c r="C158">
        <v>186</v>
      </c>
      <c r="D158" t="s">
        <v>13</v>
      </c>
      <c r="E158">
        <v>83</v>
      </c>
    </row>
    <row r="159" spans="1:5" x14ac:dyDescent="0.25">
      <c r="A159">
        <v>158</v>
      </c>
      <c r="B159" t="s">
        <v>19</v>
      </c>
      <c r="C159">
        <v>138</v>
      </c>
      <c r="D159" t="s">
        <v>13</v>
      </c>
      <c r="E159">
        <v>747</v>
      </c>
    </row>
    <row r="160" spans="1:5" x14ac:dyDescent="0.25">
      <c r="A160">
        <v>159</v>
      </c>
      <c r="B160" t="s">
        <v>19</v>
      </c>
      <c r="C160">
        <v>261</v>
      </c>
      <c r="D160" t="s">
        <v>13</v>
      </c>
      <c r="E160">
        <v>84</v>
      </c>
    </row>
    <row r="161" spans="1:5" x14ac:dyDescent="0.25">
      <c r="A161">
        <v>160</v>
      </c>
      <c r="B161" t="s">
        <v>19</v>
      </c>
      <c r="C161">
        <v>107</v>
      </c>
      <c r="D161" t="s">
        <v>13</v>
      </c>
      <c r="E161">
        <v>91</v>
      </c>
    </row>
    <row r="162" spans="1:5" x14ac:dyDescent="0.25">
      <c r="A162">
        <v>161</v>
      </c>
      <c r="B162" t="s">
        <v>19</v>
      </c>
      <c r="C162">
        <v>199</v>
      </c>
      <c r="D162" t="s">
        <v>13</v>
      </c>
      <c r="E162">
        <v>792</v>
      </c>
    </row>
    <row r="163" spans="1:5" x14ac:dyDescent="0.25">
      <c r="A163">
        <v>162</v>
      </c>
      <c r="B163" t="s">
        <v>19</v>
      </c>
      <c r="C163">
        <v>5512</v>
      </c>
      <c r="D163" t="s">
        <v>13</v>
      </c>
      <c r="E163">
        <v>32</v>
      </c>
    </row>
    <row r="164" spans="1:5" x14ac:dyDescent="0.25">
      <c r="A164">
        <v>163</v>
      </c>
      <c r="B164" t="s">
        <v>19</v>
      </c>
      <c r="C164">
        <v>86</v>
      </c>
      <c r="D164" t="s">
        <v>13</v>
      </c>
      <c r="E164">
        <v>186</v>
      </c>
    </row>
    <row r="165" spans="1:5" x14ac:dyDescent="0.25">
      <c r="A165">
        <v>164</v>
      </c>
      <c r="B165" t="s">
        <v>19</v>
      </c>
      <c r="C165">
        <v>2768</v>
      </c>
      <c r="D165" t="s">
        <v>13</v>
      </c>
      <c r="E165">
        <v>605</v>
      </c>
    </row>
    <row r="166" spans="1:5" x14ac:dyDescent="0.25">
      <c r="A166">
        <v>165</v>
      </c>
      <c r="B166" t="s">
        <v>19</v>
      </c>
      <c r="C166">
        <v>48</v>
      </c>
      <c r="D166" t="s">
        <v>13</v>
      </c>
      <c r="E166">
        <v>1</v>
      </c>
    </row>
    <row r="167" spans="1:5" x14ac:dyDescent="0.25">
      <c r="A167">
        <v>166</v>
      </c>
      <c r="B167" t="s">
        <v>19</v>
      </c>
      <c r="C167">
        <v>87</v>
      </c>
      <c r="D167" t="s">
        <v>13</v>
      </c>
      <c r="E167">
        <v>31</v>
      </c>
    </row>
    <row r="168" spans="1:5" x14ac:dyDescent="0.25">
      <c r="A168">
        <v>167</v>
      </c>
      <c r="B168" t="s">
        <v>19</v>
      </c>
      <c r="C168">
        <v>1894</v>
      </c>
      <c r="D168" t="s">
        <v>13</v>
      </c>
      <c r="E168">
        <v>1181</v>
      </c>
    </row>
    <row r="169" spans="1:5" x14ac:dyDescent="0.25">
      <c r="A169">
        <v>168</v>
      </c>
      <c r="B169" t="s">
        <v>19</v>
      </c>
      <c r="C169">
        <v>282</v>
      </c>
      <c r="D169" t="s">
        <v>13</v>
      </c>
      <c r="E169">
        <v>39</v>
      </c>
    </row>
    <row r="170" spans="1:5" x14ac:dyDescent="0.25">
      <c r="A170">
        <v>169</v>
      </c>
      <c r="B170" t="s">
        <v>19</v>
      </c>
      <c r="C170">
        <v>116</v>
      </c>
      <c r="D170" t="s">
        <v>13</v>
      </c>
      <c r="E170">
        <v>46</v>
      </c>
    </row>
    <row r="171" spans="1:5" x14ac:dyDescent="0.25">
      <c r="A171">
        <v>170</v>
      </c>
      <c r="B171" t="s">
        <v>19</v>
      </c>
      <c r="C171">
        <v>83</v>
      </c>
      <c r="D171" t="s">
        <v>13</v>
      </c>
      <c r="E171">
        <v>105</v>
      </c>
    </row>
    <row r="172" spans="1:5" x14ac:dyDescent="0.25">
      <c r="A172">
        <v>171</v>
      </c>
      <c r="B172" t="s">
        <v>19</v>
      </c>
      <c r="C172">
        <v>91</v>
      </c>
      <c r="D172" t="s">
        <v>13</v>
      </c>
      <c r="E172">
        <v>535</v>
      </c>
    </row>
    <row r="173" spans="1:5" x14ac:dyDescent="0.25">
      <c r="A173">
        <v>172</v>
      </c>
      <c r="B173" t="s">
        <v>19</v>
      </c>
      <c r="C173">
        <v>546</v>
      </c>
      <c r="D173" t="s">
        <v>13</v>
      </c>
      <c r="E173">
        <v>16</v>
      </c>
    </row>
    <row r="174" spans="1:5" x14ac:dyDescent="0.25">
      <c r="A174">
        <v>173</v>
      </c>
      <c r="B174" t="s">
        <v>19</v>
      </c>
      <c r="C174">
        <v>393</v>
      </c>
      <c r="D174" t="s">
        <v>13</v>
      </c>
      <c r="E174">
        <v>575</v>
      </c>
    </row>
    <row r="175" spans="1:5" x14ac:dyDescent="0.25">
      <c r="A175">
        <v>174</v>
      </c>
      <c r="B175" t="s">
        <v>19</v>
      </c>
      <c r="C175">
        <v>133</v>
      </c>
      <c r="D175" t="s">
        <v>13</v>
      </c>
      <c r="E175">
        <v>1120</v>
      </c>
    </row>
    <row r="176" spans="1:5" x14ac:dyDescent="0.25">
      <c r="A176">
        <v>175</v>
      </c>
      <c r="B176" t="s">
        <v>19</v>
      </c>
      <c r="C176">
        <v>254</v>
      </c>
      <c r="D176" t="s">
        <v>13</v>
      </c>
      <c r="E176">
        <v>113</v>
      </c>
    </row>
    <row r="177" spans="1:5" x14ac:dyDescent="0.25">
      <c r="A177">
        <v>176</v>
      </c>
      <c r="B177" t="s">
        <v>19</v>
      </c>
      <c r="C177">
        <v>176</v>
      </c>
      <c r="D177" t="s">
        <v>13</v>
      </c>
      <c r="E177">
        <v>1538</v>
      </c>
    </row>
    <row r="178" spans="1:5" x14ac:dyDescent="0.25">
      <c r="A178">
        <v>177</v>
      </c>
      <c r="B178" t="s">
        <v>19</v>
      </c>
      <c r="C178">
        <v>337</v>
      </c>
      <c r="D178" t="s">
        <v>13</v>
      </c>
      <c r="E178">
        <v>9</v>
      </c>
    </row>
    <row r="179" spans="1:5" x14ac:dyDescent="0.25">
      <c r="A179">
        <v>178</v>
      </c>
      <c r="B179" t="s">
        <v>19</v>
      </c>
      <c r="C179">
        <v>107</v>
      </c>
      <c r="D179" t="s">
        <v>13</v>
      </c>
      <c r="E179">
        <v>554</v>
      </c>
    </row>
    <row r="180" spans="1:5" x14ac:dyDescent="0.25">
      <c r="A180">
        <v>179</v>
      </c>
      <c r="B180" t="s">
        <v>19</v>
      </c>
      <c r="C180">
        <v>183</v>
      </c>
      <c r="D180" t="s">
        <v>13</v>
      </c>
      <c r="E180">
        <v>648</v>
      </c>
    </row>
    <row r="181" spans="1:5" x14ac:dyDescent="0.25">
      <c r="A181">
        <v>180</v>
      </c>
      <c r="B181" t="s">
        <v>19</v>
      </c>
      <c r="C181">
        <v>72</v>
      </c>
      <c r="D181" t="s">
        <v>13</v>
      </c>
      <c r="E181">
        <v>21</v>
      </c>
    </row>
    <row r="182" spans="1:5" x14ac:dyDescent="0.25">
      <c r="A182">
        <v>181</v>
      </c>
      <c r="B182" t="s">
        <v>19</v>
      </c>
      <c r="C182">
        <v>295</v>
      </c>
      <c r="D182" t="s">
        <v>13</v>
      </c>
      <c r="E182">
        <v>54</v>
      </c>
    </row>
    <row r="183" spans="1:5" x14ac:dyDescent="0.25">
      <c r="A183">
        <v>182</v>
      </c>
      <c r="B183" t="s">
        <v>19</v>
      </c>
      <c r="C183">
        <v>142</v>
      </c>
      <c r="D183" t="s">
        <v>13</v>
      </c>
      <c r="E183">
        <v>120</v>
      </c>
    </row>
    <row r="184" spans="1:5" x14ac:dyDescent="0.25">
      <c r="A184">
        <v>183</v>
      </c>
      <c r="B184" t="s">
        <v>19</v>
      </c>
      <c r="C184">
        <v>85</v>
      </c>
      <c r="D184" t="s">
        <v>13</v>
      </c>
      <c r="E184">
        <v>579</v>
      </c>
    </row>
    <row r="185" spans="1:5" x14ac:dyDescent="0.25">
      <c r="A185">
        <v>184</v>
      </c>
      <c r="B185" t="s">
        <v>19</v>
      </c>
      <c r="C185">
        <v>659</v>
      </c>
      <c r="D185" t="s">
        <v>13</v>
      </c>
      <c r="E185">
        <v>2072</v>
      </c>
    </row>
    <row r="186" spans="1:5" x14ac:dyDescent="0.25">
      <c r="A186">
        <v>185</v>
      </c>
      <c r="B186" t="s">
        <v>19</v>
      </c>
      <c r="C186">
        <v>121</v>
      </c>
      <c r="D186" t="s">
        <v>13</v>
      </c>
      <c r="E186">
        <v>0</v>
      </c>
    </row>
    <row r="187" spans="1:5" x14ac:dyDescent="0.25">
      <c r="A187">
        <v>186</v>
      </c>
      <c r="B187" t="s">
        <v>19</v>
      </c>
      <c r="C187">
        <v>3742</v>
      </c>
      <c r="D187" t="s">
        <v>13</v>
      </c>
      <c r="E187">
        <v>1796</v>
      </c>
    </row>
    <row r="188" spans="1:5" x14ac:dyDescent="0.25">
      <c r="A188">
        <v>187</v>
      </c>
      <c r="B188" t="s">
        <v>19</v>
      </c>
      <c r="C188">
        <v>223</v>
      </c>
      <c r="D188" t="s">
        <v>13</v>
      </c>
      <c r="E188">
        <v>62</v>
      </c>
    </row>
    <row r="189" spans="1:5" x14ac:dyDescent="0.25">
      <c r="A189">
        <v>188</v>
      </c>
      <c r="B189" t="s">
        <v>19</v>
      </c>
      <c r="C189">
        <v>133</v>
      </c>
      <c r="D189" t="s">
        <v>13</v>
      </c>
      <c r="E189">
        <v>347</v>
      </c>
    </row>
    <row r="190" spans="1:5" x14ac:dyDescent="0.25">
      <c r="A190">
        <v>189</v>
      </c>
      <c r="B190" t="s">
        <v>19</v>
      </c>
      <c r="C190">
        <v>5168</v>
      </c>
      <c r="D190" t="s">
        <v>13</v>
      </c>
      <c r="E190">
        <v>19</v>
      </c>
    </row>
    <row r="191" spans="1:5" x14ac:dyDescent="0.25">
      <c r="A191">
        <v>190</v>
      </c>
      <c r="B191" t="s">
        <v>19</v>
      </c>
      <c r="C191">
        <v>307</v>
      </c>
      <c r="D191" t="s">
        <v>13</v>
      </c>
      <c r="E191">
        <v>1258</v>
      </c>
    </row>
    <row r="192" spans="1:5" x14ac:dyDescent="0.25">
      <c r="A192">
        <v>191</v>
      </c>
      <c r="B192" t="s">
        <v>19</v>
      </c>
      <c r="C192">
        <v>2441</v>
      </c>
      <c r="D192" t="s">
        <v>13</v>
      </c>
      <c r="E192">
        <v>362</v>
      </c>
    </row>
    <row r="193" spans="1:5" x14ac:dyDescent="0.25">
      <c r="A193">
        <v>192</v>
      </c>
      <c r="B193" t="s">
        <v>19</v>
      </c>
      <c r="C193">
        <v>1385</v>
      </c>
      <c r="D193" t="s">
        <v>13</v>
      </c>
      <c r="E193">
        <v>133</v>
      </c>
    </row>
    <row r="194" spans="1:5" x14ac:dyDescent="0.25">
      <c r="A194">
        <v>193</v>
      </c>
      <c r="B194" t="s">
        <v>19</v>
      </c>
      <c r="C194">
        <v>190</v>
      </c>
      <c r="D194" t="s">
        <v>13</v>
      </c>
      <c r="E194">
        <v>846</v>
      </c>
    </row>
    <row r="195" spans="1:5" x14ac:dyDescent="0.25">
      <c r="A195">
        <v>194</v>
      </c>
      <c r="B195" t="s">
        <v>19</v>
      </c>
      <c r="C195">
        <v>470</v>
      </c>
      <c r="D195" t="s">
        <v>13</v>
      </c>
      <c r="E195">
        <v>10</v>
      </c>
    </row>
    <row r="196" spans="1:5" x14ac:dyDescent="0.25">
      <c r="A196">
        <v>195</v>
      </c>
      <c r="B196" t="s">
        <v>19</v>
      </c>
      <c r="C196">
        <v>253</v>
      </c>
      <c r="D196" t="s">
        <v>13</v>
      </c>
      <c r="E196">
        <v>191</v>
      </c>
    </row>
    <row r="197" spans="1:5" x14ac:dyDescent="0.25">
      <c r="A197">
        <v>196</v>
      </c>
      <c r="B197" t="s">
        <v>19</v>
      </c>
      <c r="C197">
        <v>1113</v>
      </c>
      <c r="D197" t="s">
        <v>13</v>
      </c>
      <c r="E197">
        <v>1979</v>
      </c>
    </row>
    <row r="198" spans="1:5" x14ac:dyDescent="0.25">
      <c r="A198">
        <v>197</v>
      </c>
      <c r="B198" t="s">
        <v>19</v>
      </c>
      <c r="C198">
        <v>2283</v>
      </c>
      <c r="D198" t="s">
        <v>13</v>
      </c>
      <c r="E198">
        <v>63</v>
      </c>
    </row>
    <row r="199" spans="1:5" x14ac:dyDescent="0.25">
      <c r="A199">
        <v>198</v>
      </c>
      <c r="B199" t="s">
        <v>19</v>
      </c>
      <c r="C199">
        <v>1095</v>
      </c>
      <c r="D199" t="s">
        <v>13</v>
      </c>
      <c r="E199">
        <v>6080</v>
      </c>
    </row>
    <row r="200" spans="1:5" x14ac:dyDescent="0.25">
      <c r="A200">
        <v>199</v>
      </c>
      <c r="B200" t="s">
        <v>19</v>
      </c>
      <c r="C200">
        <v>1690</v>
      </c>
      <c r="D200" t="s">
        <v>13</v>
      </c>
      <c r="E200">
        <v>80</v>
      </c>
    </row>
    <row r="201" spans="1:5" x14ac:dyDescent="0.25">
      <c r="A201">
        <v>200</v>
      </c>
      <c r="B201" t="s">
        <v>19</v>
      </c>
      <c r="C201">
        <v>191</v>
      </c>
      <c r="D201" t="s">
        <v>13</v>
      </c>
      <c r="E201">
        <v>9</v>
      </c>
    </row>
    <row r="202" spans="1:5" x14ac:dyDescent="0.25">
      <c r="A202">
        <v>201</v>
      </c>
      <c r="B202" t="s">
        <v>19</v>
      </c>
      <c r="C202">
        <v>2013</v>
      </c>
      <c r="D202" t="s">
        <v>13</v>
      </c>
      <c r="E202">
        <v>1784</v>
      </c>
    </row>
    <row r="203" spans="1:5" x14ac:dyDescent="0.25">
      <c r="A203">
        <v>202</v>
      </c>
      <c r="B203" t="s">
        <v>19</v>
      </c>
      <c r="C203">
        <v>1703</v>
      </c>
      <c r="D203" t="s">
        <v>13</v>
      </c>
      <c r="E203">
        <v>243</v>
      </c>
    </row>
    <row r="204" spans="1:5" x14ac:dyDescent="0.25">
      <c r="A204">
        <v>203</v>
      </c>
      <c r="B204" t="s">
        <v>19</v>
      </c>
      <c r="C204">
        <v>80</v>
      </c>
      <c r="D204" t="s">
        <v>13</v>
      </c>
      <c r="E204">
        <v>1296</v>
      </c>
    </row>
    <row r="205" spans="1:5" x14ac:dyDescent="0.25">
      <c r="A205">
        <v>204</v>
      </c>
      <c r="B205" t="s">
        <v>19</v>
      </c>
      <c r="C205">
        <v>41</v>
      </c>
      <c r="D205" t="s">
        <v>13</v>
      </c>
      <c r="E205">
        <v>77</v>
      </c>
    </row>
    <row r="206" spans="1:5" x14ac:dyDescent="0.25">
      <c r="A206">
        <v>205</v>
      </c>
      <c r="B206" t="s">
        <v>19</v>
      </c>
      <c r="C206">
        <v>187</v>
      </c>
      <c r="D206" t="s">
        <v>13</v>
      </c>
      <c r="E206">
        <v>395</v>
      </c>
    </row>
    <row r="207" spans="1:5" x14ac:dyDescent="0.25">
      <c r="A207">
        <v>206</v>
      </c>
      <c r="B207" t="s">
        <v>19</v>
      </c>
      <c r="C207">
        <v>2875</v>
      </c>
      <c r="D207" t="s">
        <v>13</v>
      </c>
      <c r="E207">
        <v>49</v>
      </c>
    </row>
    <row r="208" spans="1:5" x14ac:dyDescent="0.25">
      <c r="A208">
        <v>207</v>
      </c>
      <c r="B208" t="s">
        <v>19</v>
      </c>
      <c r="C208">
        <v>88</v>
      </c>
      <c r="D208" t="s">
        <v>13</v>
      </c>
      <c r="E208">
        <v>180</v>
      </c>
    </row>
    <row r="209" spans="1:5" x14ac:dyDescent="0.25">
      <c r="A209">
        <v>208</v>
      </c>
      <c r="B209" t="s">
        <v>19</v>
      </c>
      <c r="C209">
        <v>191</v>
      </c>
      <c r="D209" t="s">
        <v>13</v>
      </c>
      <c r="E209">
        <v>2690</v>
      </c>
    </row>
    <row r="210" spans="1:5" x14ac:dyDescent="0.25">
      <c r="A210">
        <v>209</v>
      </c>
      <c r="B210" t="s">
        <v>19</v>
      </c>
      <c r="C210">
        <v>139</v>
      </c>
      <c r="D210" t="s">
        <v>13</v>
      </c>
      <c r="E210">
        <v>2779</v>
      </c>
    </row>
    <row r="211" spans="1:5" x14ac:dyDescent="0.25">
      <c r="A211">
        <v>210</v>
      </c>
      <c r="B211" t="s">
        <v>19</v>
      </c>
      <c r="C211">
        <v>186</v>
      </c>
      <c r="D211" t="s">
        <v>13</v>
      </c>
      <c r="E211">
        <v>92</v>
      </c>
    </row>
    <row r="212" spans="1:5" x14ac:dyDescent="0.25">
      <c r="A212">
        <v>211</v>
      </c>
      <c r="B212" t="s">
        <v>19</v>
      </c>
      <c r="C212">
        <v>112</v>
      </c>
      <c r="D212" t="s">
        <v>13</v>
      </c>
      <c r="E212">
        <v>1028</v>
      </c>
    </row>
    <row r="213" spans="1:5" x14ac:dyDescent="0.25">
      <c r="A213">
        <v>212</v>
      </c>
      <c r="B213" t="s">
        <v>19</v>
      </c>
      <c r="C213">
        <v>101</v>
      </c>
      <c r="D213" t="s">
        <v>13</v>
      </c>
      <c r="E213">
        <v>26</v>
      </c>
    </row>
    <row r="214" spans="1:5" x14ac:dyDescent="0.25">
      <c r="A214">
        <v>213</v>
      </c>
      <c r="B214" t="s">
        <v>19</v>
      </c>
      <c r="C214">
        <v>206</v>
      </c>
      <c r="D214" t="s">
        <v>13</v>
      </c>
      <c r="E214">
        <v>1790</v>
      </c>
    </row>
    <row r="215" spans="1:5" x14ac:dyDescent="0.25">
      <c r="A215">
        <v>214</v>
      </c>
      <c r="B215" t="s">
        <v>19</v>
      </c>
      <c r="C215">
        <v>154</v>
      </c>
      <c r="D215" t="s">
        <v>13</v>
      </c>
      <c r="E215">
        <v>37</v>
      </c>
    </row>
    <row r="216" spans="1:5" x14ac:dyDescent="0.25">
      <c r="A216">
        <v>215</v>
      </c>
      <c r="B216" t="s">
        <v>19</v>
      </c>
      <c r="C216">
        <v>5966</v>
      </c>
      <c r="D216" t="s">
        <v>13</v>
      </c>
      <c r="E216">
        <v>35</v>
      </c>
    </row>
    <row r="217" spans="1:5" x14ac:dyDescent="0.25">
      <c r="A217">
        <v>216</v>
      </c>
      <c r="B217" t="s">
        <v>19</v>
      </c>
      <c r="C217">
        <v>169</v>
      </c>
      <c r="D217" t="s">
        <v>13</v>
      </c>
      <c r="E217">
        <v>558</v>
      </c>
    </row>
    <row r="218" spans="1:5" x14ac:dyDescent="0.25">
      <c r="A218">
        <v>217</v>
      </c>
      <c r="B218" t="s">
        <v>19</v>
      </c>
      <c r="C218">
        <v>2106</v>
      </c>
      <c r="D218" t="s">
        <v>13</v>
      </c>
      <c r="E218">
        <v>64</v>
      </c>
    </row>
    <row r="219" spans="1:5" x14ac:dyDescent="0.25">
      <c r="A219">
        <v>218</v>
      </c>
      <c r="B219" t="s">
        <v>19</v>
      </c>
      <c r="C219">
        <v>131</v>
      </c>
      <c r="D219" t="s">
        <v>13</v>
      </c>
      <c r="E219">
        <v>245</v>
      </c>
    </row>
    <row r="220" spans="1:5" x14ac:dyDescent="0.25">
      <c r="A220">
        <v>219</v>
      </c>
      <c r="B220" t="s">
        <v>19</v>
      </c>
      <c r="C220">
        <v>84</v>
      </c>
      <c r="D220" t="s">
        <v>13</v>
      </c>
      <c r="E220">
        <v>71</v>
      </c>
    </row>
    <row r="221" spans="1:5" x14ac:dyDescent="0.25">
      <c r="A221">
        <v>220</v>
      </c>
      <c r="B221" t="s">
        <v>19</v>
      </c>
      <c r="C221">
        <v>155</v>
      </c>
      <c r="D221" t="s">
        <v>13</v>
      </c>
      <c r="E221">
        <v>42</v>
      </c>
    </row>
    <row r="222" spans="1:5" x14ac:dyDescent="0.25">
      <c r="A222">
        <v>221</v>
      </c>
      <c r="B222" t="s">
        <v>19</v>
      </c>
      <c r="C222">
        <v>189</v>
      </c>
      <c r="D222" t="s">
        <v>13</v>
      </c>
      <c r="E222">
        <v>156</v>
      </c>
    </row>
    <row r="223" spans="1:5" x14ac:dyDescent="0.25">
      <c r="A223">
        <v>222</v>
      </c>
      <c r="B223" t="s">
        <v>19</v>
      </c>
      <c r="C223">
        <v>4799</v>
      </c>
      <c r="D223" t="s">
        <v>13</v>
      </c>
      <c r="E223">
        <v>1368</v>
      </c>
    </row>
    <row r="224" spans="1:5" x14ac:dyDescent="0.25">
      <c r="A224">
        <v>223</v>
      </c>
      <c r="B224" t="s">
        <v>19</v>
      </c>
      <c r="C224">
        <v>1137</v>
      </c>
      <c r="D224" t="s">
        <v>13</v>
      </c>
      <c r="E224">
        <v>102</v>
      </c>
    </row>
    <row r="225" spans="1:5" x14ac:dyDescent="0.25">
      <c r="A225">
        <v>224</v>
      </c>
      <c r="B225" t="s">
        <v>19</v>
      </c>
      <c r="C225">
        <v>1152</v>
      </c>
      <c r="D225" t="s">
        <v>13</v>
      </c>
      <c r="E225">
        <v>86</v>
      </c>
    </row>
    <row r="226" spans="1:5" x14ac:dyDescent="0.25">
      <c r="A226">
        <v>225</v>
      </c>
      <c r="B226" t="s">
        <v>19</v>
      </c>
      <c r="C226">
        <v>50</v>
      </c>
      <c r="D226" t="s">
        <v>13</v>
      </c>
      <c r="E226">
        <v>253</v>
      </c>
    </row>
    <row r="227" spans="1:5" x14ac:dyDescent="0.25">
      <c r="A227">
        <v>226</v>
      </c>
      <c r="B227" t="s">
        <v>19</v>
      </c>
      <c r="C227">
        <v>3059</v>
      </c>
      <c r="D227" t="s">
        <v>13</v>
      </c>
      <c r="E227">
        <v>157</v>
      </c>
    </row>
    <row r="228" spans="1:5" x14ac:dyDescent="0.25">
      <c r="A228">
        <v>227</v>
      </c>
      <c r="B228" t="s">
        <v>19</v>
      </c>
      <c r="C228">
        <v>34</v>
      </c>
      <c r="D228" t="s">
        <v>13</v>
      </c>
      <c r="E228">
        <v>183</v>
      </c>
    </row>
    <row r="229" spans="1:5" x14ac:dyDescent="0.25">
      <c r="A229">
        <v>228</v>
      </c>
      <c r="B229" t="s">
        <v>19</v>
      </c>
      <c r="C229">
        <v>220</v>
      </c>
      <c r="D229" t="s">
        <v>13</v>
      </c>
      <c r="E229">
        <v>82</v>
      </c>
    </row>
    <row r="230" spans="1:5" x14ac:dyDescent="0.25">
      <c r="A230">
        <v>229</v>
      </c>
      <c r="B230" t="s">
        <v>19</v>
      </c>
      <c r="C230">
        <v>1604</v>
      </c>
      <c r="D230" t="s">
        <v>13</v>
      </c>
      <c r="E230">
        <v>1</v>
      </c>
    </row>
    <row r="231" spans="1:5" x14ac:dyDescent="0.25">
      <c r="A231">
        <v>230</v>
      </c>
      <c r="B231" t="s">
        <v>19</v>
      </c>
      <c r="C231">
        <v>454</v>
      </c>
      <c r="D231" t="s">
        <v>13</v>
      </c>
      <c r="E231">
        <v>1198</v>
      </c>
    </row>
    <row r="232" spans="1:5" x14ac:dyDescent="0.25">
      <c r="A232">
        <v>231</v>
      </c>
      <c r="B232" t="s">
        <v>19</v>
      </c>
      <c r="C232">
        <v>123</v>
      </c>
      <c r="D232" t="s">
        <v>13</v>
      </c>
      <c r="E232">
        <v>648</v>
      </c>
    </row>
    <row r="233" spans="1:5" x14ac:dyDescent="0.25">
      <c r="A233">
        <v>232</v>
      </c>
      <c r="B233" t="s">
        <v>19</v>
      </c>
      <c r="C233">
        <v>299</v>
      </c>
      <c r="D233" t="s">
        <v>13</v>
      </c>
      <c r="E233">
        <v>64</v>
      </c>
    </row>
    <row r="234" spans="1:5" x14ac:dyDescent="0.25">
      <c r="A234">
        <v>233</v>
      </c>
      <c r="B234" t="s">
        <v>19</v>
      </c>
      <c r="C234">
        <v>2237</v>
      </c>
      <c r="D234" t="s">
        <v>13</v>
      </c>
      <c r="E234">
        <v>62</v>
      </c>
    </row>
    <row r="235" spans="1:5" x14ac:dyDescent="0.25">
      <c r="A235">
        <v>234</v>
      </c>
      <c r="B235" t="s">
        <v>19</v>
      </c>
      <c r="C235">
        <v>645</v>
      </c>
      <c r="D235" t="s">
        <v>13</v>
      </c>
      <c r="E235">
        <v>750</v>
      </c>
    </row>
    <row r="236" spans="1:5" x14ac:dyDescent="0.25">
      <c r="A236">
        <v>235</v>
      </c>
      <c r="B236" t="s">
        <v>19</v>
      </c>
      <c r="C236">
        <v>484</v>
      </c>
      <c r="D236" t="s">
        <v>13</v>
      </c>
      <c r="E236">
        <v>105</v>
      </c>
    </row>
    <row r="237" spans="1:5" x14ac:dyDescent="0.25">
      <c r="A237">
        <v>236</v>
      </c>
      <c r="B237" t="s">
        <v>19</v>
      </c>
      <c r="C237">
        <v>154</v>
      </c>
      <c r="D237" t="s">
        <v>13</v>
      </c>
      <c r="E237">
        <v>2604</v>
      </c>
    </row>
    <row r="238" spans="1:5" x14ac:dyDescent="0.25">
      <c r="A238">
        <v>237</v>
      </c>
      <c r="B238" t="s">
        <v>19</v>
      </c>
      <c r="C238">
        <v>82</v>
      </c>
      <c r="D238" t="s">
        <v>13</v>
      </c>
      <c r="E238">
        <v>65</v>
      </c>
    </row>
    <row r="239" spans="1:5" x14ac:dyDescent="0.25">
      <c r="A239">
        <v>238</v>
      </c>
      <c r="B239" t="s">
        <v>19</v>
      </c>
      <c r="C239">
        <v>134</v>
      </c>
      <c r="D239" t="s">
        <v>13</v>
      </c>
      <c r="E239">
        <v>94</v>
      </c>
    </row>
    <row r="240" spans="1:5" x14ac:dyDescent="0.25">
      <c r="A240">
        <v>239</v>
      </c>
      <c r="B240" t="s">
        <v>19</v>
      </c>
      <c r="C240">
        <v>5203</v>
      </c>
      <c r="D240" t="s">
        <v>13</v>
      </c>
      <c r="E240">
        <v>257</v>
      </c>
    </row>
    <row r="241" spans="1:5" x14ac:dyDescent="0.25">
      <c r="A241">
        <v>240</v>
      </c>
      <c r="B241" t="s">
        <v>19</v>
      </c>
      <c r="C241">
        <v>94</v>
      </c>
      <c r="D241" t="s">
        <v>13</v>
      </c>
      <c r="E241">
        <v>2928</v>
      </c>
    </row>
    <row r="242" spans="1:5" x14ac:dyDescent="0.25">
      <c r="A242">
        <v>241</v>
      </c>
      <c r="B242" t="s">
        <v>19</v>
      </c>
      <c r="C242">
        <v>205</v>
      </c>
      <c r="D242" t="s">
        <v>13</v>
      </c>
      <c r="E242">
        <v>4697</v>
      </c>
    </row>
    <row r="243" spans="1:5" x14ac:dyDescent="0.25">
      <c r="A243">
        <v>242</v>
      </c>
      <c r="B243" t="s">
        <v>19</v>
      </c>
      <c r="C243">
        <v>92</v>
      </c>
      <c r="D243" t="s">
        <v>13</v>
      </c>
      <c r="E243">
        <v>2915</v>
      </c>
    </row>
    <row r="244" spans="1:5" x14ac:dyDescent="0.25">
      <c r="A244">
        <v>243</v>
      </c>
      <c r="B244" t="s">
        <v>19</v>
      </c>
      <c r="C244">
        <v>219</v>
      </c>
      <c r="D244" t="s">
        <v>13</v>
      </c>
      <c r="E244">
        <v>18</v>
      </c>
    </row>
    <row r="245" spans="1:5" x14ac:dyDescent="0.25">
      <c r="A245">
        <v>244</v>
      </c>
      <c r="B245" t="s">
        <v>19</v>
      </c>
      <c r="C245">
        <v>2526</v>
      </c>
      <c r="D245" t="s">
        <v>13</v>
      </c>
      <c r="E245">
        <v>602</v>
      </c>
    </row>
    <row r="246" spans="1:5" x14ac:dyDescent="0.25">
      <c r="A246">
        <v>245</v>
      </c>
      <c r="B246" t="s">
        <v>19</v>
      </c>
      <c r="C246">
        <v>94</v>
      </c>
      <c r="D246" t="s">
        <v>13</v>
      </c>
      <c r="E246">
        <v>1</v>
      </c>
    </row>
    <row r="247" spans="1:5" x14ac:dyDescent="0.25">
      <c r="A247">
        <v>246</v>
      </c>
      <c r="B247" t="s">
        <v>19</v>
      </c>
      <c r="C247">
        <v>1713</v>
      </c>
      <c r="D247" t="s">
        <v>13</v>
      </c>
      <c r="E247">
        <v>3868</v>
      </c>
    </row>
    <row r="248" spans="1:5" x14ac:dyDescent="0.25">
      <c r="A248">
        <v>247</v>
      </c>
      <c r="B248" t="s">
        <v>19</v>
      </c>
      <c r="C248">
        <v>249</v>
      </c>
      <c r="D248" t="s">
        <v>13</v>
      </c>
      <c r="E248">
        <v>504</v>
      </c>
    </row>
    <row r="249" spans="1:5" x14ac:dyDescent="0.25">
      <c r="A249">
        <v>248</v>
      </c>
      <c r="B249" t="s">
        <v>19</v>
      </c>
      <c r="C249">
        <v>192</v>
      </c>
      <c r="D249" t="s">
        <v>13</v>
      </c>
      <c r="E249">
        <v>14</v>
      </c>
    </row>
    <row r="250" spans="1:5" x14ac:dyDescent="0.25">
      <c r="A250">
        <v>249</v>
      </c>
      <c r="B250" t="s">
        <v>19</v>
      </c>
      <c r="C250">
        <v>247</v>
      </c>
      <c r="D250" t="s">
        <v>13</v>
      </c>
      <c r="E250">
        <v>750</v>
      </c>
    </row>
    <row r="251" spans="1:5" x14ac:dyDescent="0.25">
      <c r="A251">
        <v>250</v>
      </c>
      <c r="B251" t="s">
        <v>19</v>
      </c>
      <c r="C251">
        <v>2293</v>
      </c>
      <c r="D251" t="s">
        <v>13</v>
      </c>
      <c r="E251">
        <v>77</v>
      </c>
    </row>
    <row r="252" spans="1:5" x14ac:dyDescent="0.25">
      <c r="A252">
        <v>251</v>
      </c>
      <c r="B252" t="s">
        <v>19</v>
      </c>
      <c r="C252">
        <v>3131</v>
      </c>
      <c r="D252" t="s">
        <v>13</v>
      </c>
      <c r="E252">
        <v>752</v>
      </c>
    </row>
    <row r="253" spans="1:5" x14ac:dyDescent="0.25">
      <c r="A253">
        <v>252</v>
      </c>
      <c r="B253" t="s">
        <v>19</v>
      </c>
      <c r="C253">
        <v>143</v>
      </c>
      <c r="D253" t="s">
        <v>13</v>
      </c>
      <c r="E253">
        <v>131</v>
      </c>
    </row>
    <row r="254" spans="1:5" x14ac:dyDescent="0.25">
      <c r="A254">
        <v>253</v>
      </c>
      <c r="B254" t="s">
        <v>19</v>
      </c>
      <c r="C254">
        <v>296</v>
      </c>
      <c r="D254" t="s">
        <v>13</v>
      </c>
      <c r="E254">
        <v>87</v>
      </c>
    </row>
    <row r="255" spans="1:5" x14ac:dyDescent="0.25">
      <c r="A255">
        <v>254</v>
      </c>
      <c r="B255" t="s">
        <v>19</v>
      </c>
      <c r="C255">
        <v>170</v>
      </c>
      <c r="D255" t="s">
        <v>13</v>
      </c>
      <c r="E255">
        <v>1063</v>
      </c>
    </row>
    <row r="256" spans="1:5" x14ac:dyDescent="0.25">
      <c r="A256">
        <v>255</v>
      </c>
      <c r="B256" t="s">
        <v>19</v>
      </c>
      <c r="C256">
        <v>86</v>
      </c>
      <c r="D256" t="s">
        <v>13</v>
      </c>
      <c r="E256">
        <v>76</v>
      </c>
    </row>
    <row r="257" spans="1:5" x14ac:dyDescent="0.25">
      <c r="A257">
        <v>256</v>
      </c>
      <c r="B257" t="s">
        <v>19</v>
      </c>
      <c r="C257">
        <v>6286</v>
      </c>
      <c r="D257" t="s">
        <v>13</v>
      </c>
      <c r="E257">
        <v>4428</v>
      </c>
    </row>
    <row r="258" spans="1:5" x14ac:dyDescent="0.25">
      <c r="A258">
        <v>257</v>
      </c>
      <c r="B258" t="s">
        <v>19</v>
      </c>
      <c r="C258">
        <v>3727</v>
      </c>
      <c r="D258" t="s">
        <v>13</v>
      </c>
      <c r="E258">
        <v>58</v>
      </c>
    </row>
    <row r="259" spans="1:5" x14ac:dyDescent="0.25">
      <c r="A259">
        <v>258</v>
      </c>
      <c r="B259" t="s">
        <v>19</v>
      </c>
      <c r="C259">
        <v>1605</v>
      </c>
      <c r="D259" t="s">
        <v>13</v>
      </c>
      <c r="E259">
        <v>111</v>
      </c>
    </row>
    <row r="260" spans="1:5" x14ac:dyDescent="0.25">
      <c r="A260">
        <v>259</v>
      </c>
      <c r="B260" t="s">
        <v>19</v>
      </c>
      <c r="C260">
        <v>2120</v>
      </c>
      <c r="D260" t="s">
        <v>13</v>
      </c>
      <c r="E260">
        <v>2955</v>
      </c>
    </row>
    <row r="261" spans="1:5" x14ac:dyDescent="0.25">
      <c r="A261">
        <v>260</v>
      </c>
      <c r="B261" t="s">
        <v>19</v>
      </c>
      <c r="C261">
        <v>50</v>
      </c>
      <c r="D261" t="s">
        <v>13</v>
      </c>
      <c r="E261">
        <v>1657</v>
      </c>
    </row>
    <row r="262" spans="1:5" x14ac:dyDescent="0.25">
      <c r="A262">
        <v>261</v>
      </c>
      <c r="B262" t="s">
        <v>19</v>
      </c>
      <c r="C262">
        <v>2080</v>
      </c>
      <c r="D262" t="s">
        <v>13</v>
      </c>
      <c r="E262">
        <v>926</v>
      </c>
    </row>
    <row r="263" spans="1:5" x14ac:dyDescent="0.25">
      <c r="A263">
        <v>262</v>
      </c>
      <c r="B263" t="s">
        <v>19</v>
      </c>
      <c r="C263">
        <v>2105</v>
      </c>
      <c r="D263" t="s">
        <v>13</v>
      </c>
      <c r="E263">
        <v>77</v>
      </c>
    </row>
    <row r="264" spans="1:5" x14ac:dyDescent="0.25">
      <c r="A264">
        <v>263</v>
      </c>
      <c r="B264" t="s">
        <v>19</v>
      </c>
      <c r="C264">
        <v>2436</v>
      </c>
      <c r="D264" t="s">
        <v>13</v>
      </c>
      <c r="E264">
        <v>1748</v>
      </c>
    </row>
    <row r="265" spans="1:5" x14ac:dyDescent="0.25">
      <c r="A265">
        <v>264</v>
      </c>
      <c r="B265" t="s">
        <v>19</v>
      </c>
      <c r="C265">
        <v>80</v>
      </c>
      <c r="D265" t="s">
        <v>13</v>
      </c>
      <c r="E265">
        <v>79</v>
      </c>
    </row>
    <row r="266" spans="1:5" x14ac:dyDescent="0.25">
      <c r="A266">
        <v>265</v>
      </c>
      <c r="B266" t="s">
        <v>19</v>
      </c>
      <c r="C266">
        <v>42</v>
      </c>
      <c r="D266" t="s">
        <v>13</v>
      </c>
      <c r="E266">
        <v>889</v>
      </c>
    </row>
    <row r="267" spans="1:5" x14ac:dyDescent="0.25">
      <c r="A267">
        <v>266</v>
      </c>
      <c r="B267" t="s">
        <v>19</v>
      </c>
      <c r="C267">
        <v>139</v>
      </c>
      <c r="D267" t="s">
        <v>13</v>
      </c>
      <c r="E267">
        <v>56</v>
      </c>
    </row>
    <row r="268" spans="1:5" x14ac:dyDescent="0.25">
      <c r="A268">
        <v>267</v>
      </c>
      <c r="B268" t="s">
        <v>19</v>
      </c>
      <c r="C268">
        <v>159</v>
      </c>
      <c r="D268" t="s">
        <v>13</v>
      </c>
      <c r="E268">
        <v>1</v>
      </c>
    </row>
    <row r="269" spans="1:5" x14ac:dyDescent="0.25">
      <c r="A269">
        <v>268</v>
      </c>
      <c r="B269" t="s">
        <v>19</v>
      </c>
      <c r="C269">
        <v>381</v>
      </c>
      <c r="D269" t="s">
        <v>13</v>
      </c>
      <c r="E269">
        <v>83</v>
      </c>
    </row>
    <row r="270" spans="1:5" x14ac:dyDescent="0.25">
      <c r="A270">
        <v>269</v>
      </c>
      <c r="B270" t="s">
        <v>19</v>
      </c>
      <c r="C270">
        <v>194</v>
      </c>
      <c r="D270" t="s">
        <v>13</v>
      </c>
      <c r="E270">
        <v>2025</v>
      </c>
    </row>
    <row r="271" spans="1:5" x14ac:dyDescent="0.25">
      <c r="A271">
        <v>270</v>
      </c>
      <c r="B271" t="s">
        <v>19</v>
      </c>
      <c r="C271">
        <v>106</v>
      </c>
      <c r="D271" t="s">
        <v>13</v>
      </c>
      <c r="E271">
        <v>14</v>
      </c>
    </row>
    <row r="272" spans="1:5" x14ac:dyDescent="0.25">
      <c r="A272">
        <v>271</v>
      </c>
      <c r="B272" t="s">
        <v>19</v>
      </c>
      <c r="C272">
        <v>142</v>
      </c>
      <c r="D272" t="s">
        <v>13</v>
      </c>
      <c r="E272">
        <v>656</v>
      </c>
    </row>
    <row r="273" spans="1:5" x14ac:dyDescent="0.25">
      <c r="A273">
        <v>272</v>
      </c>
      <c r="B273" t="s">
        <v>19</v>
      </c>
      <c r="C273">
        <v>211</v>
      </c>
      <c r="D273" t="s">
        <v>13</v>
      </c>
      <c r="E273">
        <v>1596</v>
      </c>
    </row>
    <row r="274" spans="1:5" x14ac:dyDescent="0.25">
      <c r="A274">
        <v>273</v>
      </c>
      <c r="B274" t="s">
        <v>19</v>
      </c>
      <c r="C274">
        <v>2756</v>
      </c>
      <c r="D274" t="s">
        <v>13</v>
      </c>
      <c r="E274">
        <v>10</v>
      </c>
    </row>
    <row r="275" spans="1:5" x14ac:dyDescent="0.25">
      <c r="A275">
        <v>274</v>
      </c>
      <c r="B275" t="s">
        <v>19</v>
      </c>
      <c r="C275">
        <v>173</v>
      </c>
      <c r="D275" t="s">
        <v>13</v>
      </c>
      <c r="E275">
        <v>1121</v>
      </c>
    </row>
    <row r="276" spans="1:5" x14ac:dyDescent="0.25">
      <c r="A276">
        <v>275</v>
      </c>
      <c r="B276" t="s">
        <v>19</v>
      </c>
      <c r="C276">
        <v>87</v>
      </c>
      <c r="D276" t="s">
        <v>13</v>
      </c>
      <c r="E276">
        <v>15</v>
      </c>
    </row>
    <row r="277" spans="1:5" x14ac:dyDescent="0.25">
      <c r="A277">
        <v>276</v>
      </c>
      <c r="B277" t="s">
        <v>19</v>
      </c>
      <c r="C277">
        <v>1572</v>
      </c>
      <c r="D277" t="s">
        <v>13</v>
      </c>
      <c r="E277">
        <v>191</v>
      </c>
    </row>
    <row r="278" spans="1:5" x14ac:dyDescent="0.25">
      <c r="A278">
        <v>277</v>
      </c>
      <c r="B278" t="s">
        <v>19</v>
      </c>
      <c r="C278">
        <v>2346</v>
      </c>
      <c r="D278" t="s">
        <v>13</v>
      </c>
      <c r="E278">
        <v>16</v>
      </c>
    </row>
    <row r="279" spans="1:5" x14ac:dyDescent="0.25">
      <c r="A279">
        <v>278</v>
      </c>
      <c r="B279" t="s">
        <v>19</v>
      </c>
      <c r="C279">
        <v>115</v>
      </c>
      <c r="D279" t="s">
        <v>13</v>
      </c>
      <c r="E279">
        <v>17</v>
      </c>
    </row>
    <row r="280" spans="1:5" x14ac:dyDescent="0.25">
      <c r="A280">
        <v>279</v>
      </c>
      <c r="B280" t="s">
        <v>19</v>
      </c>
      <c r="C280">
        <v>85</v>
      </c>
      <c r="D280" t="s">
        <v>13</v>
      </c>
      <c r="E280">
        <v>34</v>
      </c>
    </row>
    <row r="281" spans="1:5" x14ac:dyDescent="0.25">
      <c r="A281">
        <v>280</v>
      </c>
      <c r="B281" t="s">
        <v>19</v>
      </c>
      <c r="C281">
        <v>144</v>
      </c>
      <c r="D281" t="s">
        <v>13</v>
      </c>
      <c r="E281">
        <v>1</v>
      </c>
    </row>
    <row r="282" spans="1:5" x14ac:dyDescent="0.25">
      <c r="A282">
        <v>281</v>
      </c>
      <c r="B282" t="s">
        <v>19</v>
      </c>
      <c r="C282">
        <v>2443</v>
      </c>
      <c r="D282" t="s">
        <v>13</v>
      </c>
      <c r="E282">
        <v>1274</v>
      </c>
    </row>
    <row r="283" spans="1:5" x14ac:dyDescent="0.25">
      <c r="A283">
        <v>282</v>
      </c>
      <c r="B283" t="s">
        <v>19</v>
      </c>
      <c r="C283">
        <v>64</v>
      </c>
      <c r="D283" t="s">
        <v>13</v>
      </c>
      <c r="E283">
        <v>210</v>
      </c>
    </row>
    <row r="284" spans="1:5" x14ac:dyDescent="0.25">
      <c r="A284">
        <v>283</v>
      </c>
      <c r="B284" t="s">
        <v>19</v>
      </c>
      <c r="C284">
        <v>268</v>
      </c>
      <c r="D284" t="s">
        <v>13</v>
      </c>
      <c r="E284">
        <v>248</v>
      </c>
    </row>
    <row r="285" spans="1:5" x14ac:dyDescent="0.25">
      <c r="A285">
        <v>284</v>
      </c>
      <c r="B285" t="s">
        <v>19</v>
      </c>
      <c r="C285">
        <v>195</v>
      </c>
      <c r="D285" t="s">
        <v>13</v>
      </c>
      <c r="E285">
        <v>513</v>
      </c>
    </row>
    <row r="286" spans="1:5" x14ac:dyDescent="0.25">
      <c r="A286">
        <v>285</v>
      </c>
      <c r="B286" t="s">
        <v>19</v>
      </c>
      <c r="C286">
        <v>186</v>
      </c>
      <c r="D286" t="s">
        <v>13</v>
      </c>
      <c r="E286">
        <v>3410</v>
      </c>
    </row>
    <row r="287" spans="1:5" x14ac:dyDescent="0.25">
      <c r="A287">
        <v>286</v>
      </c>
      <c r="B287" t="s">
        <v>19</v>
      </c>
      <c r="C287">
        <v>460</v>
      </c>
      <c r="D287" t="s">
        <v>13</v>
      </c>
      <c r="E287">
        <v>10</v>
      </c>
    </row>
    <row r="288" spans="1:5" x14ac:dyDescent="0.25">
      <c r="A288">
        <v>287</v>
      </c>
      <c r="B288" t="s">
        <v>19</v>
      </c>
      <c r="C288">
        <v>2528</v>
      </c>
      <c r="D288" t="s">
        <v>13</v>
      </c>
      <c r="E288">
        <v>2201</v>
      </c>
    </row>
    <row r="289" spans="1:5" x14ac:dyDescent="0.25">
      <c r="A289">
        <v>288</v>
      </c>
      <c r="B289" t="s">
        <v>19</v>
      </c>
      <c r="C289">
        <v>3657</v>
      </c>
      <c r="D289" t="s">
        <v>13</v>
      </c>
      <c r="E289">
        <v>676</v>
      </c>
    </row>
    <row r="290" spans="1:5" x14ac:dyDescent="0.25">
      <c r="A290">
        <v>289</v>
      </c>
      <c r="B290" t="s">
        <v>19</v>
      </c>
      <c r="C290">
        <v>131</v>
      </c>
      <c r="D290" t="s">
        <v>13</v>
      </c>
      <c r="E290">
        <v>831</v>
      </c>
    </row>
    <row r="291" spans="1:5" x14ac:dyDescent="0.25">
      <c r="A291">
        <v>290</v>
      </c>
      <c r="B291" t="s">
        <v>19</v>
      </c>
      <c r="C291">
        <v>239</v>
      </c>
      <c r="D291" t="s">
        <v>13</v>
      </c>
      <c r="E291">
        <v>859</v>
      </c>
    </row>
    <row r="292" spans="1:5" x14ac:dyDescent="0.25">
      <c r="A292">
        <v>291</v>
      </c>
      <c r="B292" t="s">
        <v>19</v>
      </c>
      <c r="C292">
        <v>78</v>
      </c>
      <c r="D292" t="s">
        <v>13</v>
      </c>
      <c r="E292">
        <v>45</v>
      </c>
    </row>
    <row r="293" spans="1:5" x14ac:dyDescent="0.25">
      <c r="A293">
        <v>292</v>
      </c>
      <c r="B293" t="s">
        <v>19</v>
      </c>
      <c r="C293">
        <v>1773</v>
      </c>
      <c r="D293" t="s">
        <v>13</v>
      </c>
      <c r="E293">
        <v>6</v>
      </c>
    </row>
    <row r="294" spans="1:5" x14ac:dyDescent="0.25">
      <c r="A294">
        <v>293</v>
      </c>
      <c r="B294" t="s">
        <v>19</v>
      </c>
      <c r="C294">
        <v>32</v>
      </c>
      <c r="D294" t="s">
        <v>13</v>
      </c>
      <c r="E294">
        <v>7</v>
      </c>
    </row>
    <row r="295" spans="1:5" x14ac:dyDescent="0.25">
      <c r="A295">
        <v>294</v>
      </c>
      <c r="B295" t="s">
        <v>19</v>
      </c>
      <c r="C295">
        <v>369</v>
      </c>
      <c r="D295" t="s">
        <v>13</v>
      </c>
      <c r="E295">
        <v>31</v>
      </c>
    </row>
    <row r="296" spans="1:5" x14ac:dyDescent="0.25">
      <c r="A296">
        <v>295</v>
      </c>
      <c r="B296" t="s">
        <v>19</v>
      </c>
      <c r="C296">
        <v>89</v>
      </c>
      <c r="D296" t="s">
        <v>13</v>
      </c>
      <c r="E296">
        <v>78</v>
      </c>
    </row>
    <row r="297" spans="1:5" x14ac:dyDescent="0.25">
      <c r="A297">
        <v>296</v>
      </c>
      <c r="B297" t="s">
        <v>19</v>
      </c>
      <c r="C297">
        <v>147</v>
      </c>
      <c r="D297" t="s">
        <v>13</v>
      </c>
      <c r="E297">
        <v>1225</v>
      </c>
    </row>
    <row r="298" spans="1:5" x14ac:dyDescent="0.25">
      <c r="A298">
        <v>297</v>
      </c>
      <c r="B298" t="s">
        <v>19</v>
      </c>
      <c r="C298">
        <v>126</v>
      </c>
      <c r="D298" t="s">
        <v>13</v>
      </c>
      <c r="E298">
        <v>1</v>
      </c>
    </row>
    <row r="299" spans="1:5" x14ac:dyDescent="0.25">
      <c r="A299">
        <v>298</v>
      </c>
      <c r="B299" t="s">
        <v>19</v>
      </c>
      <c r="C299">
        <v>2218</v>
      </c>
      <c r="D299" t="s">
        <v>13</v>
      </c>
      <c r="E299">
        <v>67</v>
      </c>
    </row>
    <row r="300" spans="1:5" x14ac:dyDescent="0.25">
      <c r="A300">
        <v>299</v>
      </c>
      <c r="B300" t="s">
        <v>19</v>
      </c>
      <c r="C300">
        <v>202</v>
      </c>
      <c r="D300" t="s">
        <v>13</v>
      </c>
      <c r="E300">
        <v>19</v>
      </c>
    </row>
    <row r="301" spans="1:5" x14ac:dyDescent="0.25">
      <c r="A301">
        <v>300</v>
      </c>
      <c r="B301" t="s">
        <v>19</v>
      </c>
      <c r="C301">
        <v>140</v>
      </c>
      <c r="D301" t="s">
        <v>13</v>
      </c>
      <c r="E301">
        <v>2108</v>
      </c>
    </row>
    <row r="302" spans="1:5" x14ac:dyDescent="0.25">
      <c r="A302">
        <v>301</v>
      </c>
      <c r="B302" t="s">
        <v>19</v>
      </c>
      <c r="C302">
        <v>1052</v>
      </c>
      <c r="D302" t="s">
        <v>13</v>
      </c>
      <c r="E302">
        <v>679</v>
      </c>
    </row>
    <row r="303" spans="1:5" x14ac:dyDescent="0.25">
      <c r="A303">
        <v>302</v>
      </c>
      <c r="B303" t="s">
        <v>19</v>
      </c>
      <c r="C303">
        <v>247</v>
      </c>
      <c r="D303" t="s">
        <v>13</v>
      </c>
      <c r="E303">
        <v>36</v>
      </c>
    </row>
    <row r="304" spans="1:5" x14ac:dyDescent="0.25">
      <c r="A304">
        <v>303</v>
      </c>
      <c r="B304" t="s">
        <v>19</v>
      </c>
      <c r="C304">
        <v>84</v>
      </c>
      <c r="D304" t="s">
        <v>13</v>
      </c>
      <c r="E304">
        <v>47</v>
      </c>
    </row>
    <row r="305" spans="1:5" x14ac:dyDescent="0.25">
      <c r="A305">
        <v>304</v>
      </c>
      <c r="B305" t="s">
        <v>19</v>
      </c>
      <c r="C305">
        <v>88</v>
      </c>
      <c r="D305" t="s">
        <v>13</v>
      </c>
      <c r="E305">
        <v>70</v>
      </c>
    </row>
    <row r="306" spans="1:5" x14ac:dyDescent="0.25">
      <c r="A306">
        <v>305</v>
      </c>
      <c r="B306" t="s">
        <v>19</v>
      </c>
      <c r="C306">
        <v>156</v>
      </c>
      <c r="D306" t="s">
        <v>13</v>
      </c>
      <c r="E306">
        <v>154</v>
      </c>
    </row>
    <row r="307" spans="1:5" x14ac:dyDescent="0.25">
      <c r="A307">
        <v>306</v>
      </c>
      <c r="B307" t="s">
        <v>19</v>
      </c>
      <c r="C307">
        <v>2985</v>
      </c>
      <c r="D307" t="s">
        <v>13</v>
      </c>
      <c r="E307">
        <v>22</v>
      </c>
    </row>
    <row r="308" spans="1:5" x14ac:dyDescent="0.25">
      <c r="A308">
        <v>307</v>
      </c>
      <c r="B308" t="s">
        <v>19</v>
      </c>
      <c r="C308">
        <v>762</v>
      </c>
      <c r="D308" t="s">
        <v>13</v>
      </c>
      <c r="E308">
        <v>1758</v>
      </c>
    </row>
    <row r="309" spans="1:5" x14ac:dyDescent="0.25">
      <c r="A309">
        <v>308</v>
      </c>
      <c r="B309" t="s">
        <v>19</v>
      </c>
      <c r="C309">
        <v>554</v>
      </c>
      <c r="D309" t="s">
        <v>13</v>
      </c>
      <c r="E309">
        <v>94</v>
      </c>
    </row>
    <row r="310" spans="1:5" x14ac:dyDescent="0.25">
      <c r="A310">
        <v>309</v>
      </c>
      <c r="B310" t="s">
        <v>19</v>
      </c>
      <c r="C310">
        <v>135</v>
      </c>
      <c r="D310" t="s">
        <v>13</v>
      </c>
      <c r="E310">
        <v>33</v>
      </c>
    </row>
    <row r="311" spans="1:5" x14ac:dyDescent="0.25">
      <c r="A311">
        <v>310</v>
      </c>
      <c r="B311" t="s">
        <v>19</v>
      </c>
      <c r="C311">
        <v>122</v>
      </c>
      <c r="D311" t="s">
        <v>13</v>
      </c>
      <c r="E311">
        <v>1</v>
      </c>
    </row>
    <row r="312" spans="1:5" x14ac:dyDescent="0.25">
      <c r="A312">
        <v>311</v>
      </c>
      <c r="B312" t="s">
        <v>19</v>
      </c>
      <c r="C312">
        <v>221</v>
      </c>
      <c r="D312" t="s">
        <v>13</v>
      </c>
      <c r="E312">
        <v>31</v>
      </c>
    </row>
    <row r="313" spans="1:5" x14ac:dyDescent="0.25">
      <c r="A313">
        <v>312</v>
      </c>
      <c r="B313" t="s">
        <v>19</v>
      </c>
      <c r="C313">
        <v>126</v>
      </c>
      <c r="D313" t="s">
        <v>13</v>
      </c>
      <c r="E313">
        <v>35</v>
      </c>
    </row>
    <row r="314" spans="1:5" x14ac:dyDescent="0.25">
      <c r="A314">
        <v>313</v>
      </c>
      <c r="B314" t="s">
        <v>19</v>
      </c>
      <c r="C314">
        <v>1022</v>
      </c>
      <c r="D314" t="s">
        <v>13</v>
      </c>
      <c r="E314">
        <v>63</v>
      </c>
    </row>
    <row r="315" spans="1:5" x14ac:dyDescent="0.25">
      <c r="A315">
        <v>314</v>
      </c>
      <c r="B315" t="s">
        <v>19</v>
      </c>
      <c r="C315">
        <v>3177</v>
      </c>
      <c r="D315" t="s">
        <v>13</v>
      </c>
      <c r="E315">
        <v>526</v>
      </c>
    </row>
    <row r="316" spans="1:5" x14ac:dyDescent="0.25">
      <c r="A316">
        <v>315</v>
      </c>
      <c r="B316" t="s">
        <v>19</v>
      </c>
      <c r="C316">
        <v>198</v>
      </c>
      <c r="D316" t="s">
        <v>13</v>
      </c>
      <c r="E316">
        <v>121</v>
      </c>
    </row>
    <row r="317" spans="1:5" x14ac:dyDescent="0.25">
      <c r="A317">
        <v>316</v>
      </c>
      <c r="B317" t="s">
        <v>19</v>
      </c>
      <c r="C317">
        <v>85</v>
      </c>
      <c r="D317" t="s">
        <v>13</v>
      </c>
      <c r="E317">
        <v>67</v>
      </c>
    </row>
    <row r="318" spans="1:5" x14ac:dyDescent="0.25">
      <c r="A318">
        <v>317</v>
      </c>
      <c r="B318" t="s">
        <v>19</v>
      </c>
      <c r="C318">
        <v>3596</v>
      </c>
      <c r="D318" t="s">
        <v>13</v>
      </c>
      <c r="E318">
        <v>57</v>
      </c>
    </row>
    <row r="319" spans="1:5" x14ac:dyDescent="0.25">
      <c r="A319">
        <v>318</v>
      </c>
      <c r="B319" t="s">
        <v>19</v>
      </c>
      <c r="C319">
        <v>244</v>
      </c>
      <c r="D319" t="s">
        <v>13</v>
      </c>
      <c r="E319">
        <v>1229</v>
      </c>
    </row>
    <row r="320" spans="1:5" x14ac:dyDescent="0.25">
      <c r="A320">
        <v>319</v>
      </c>
      <c r="B320" t="s">
        <v>19</v>
      </c>
      <c r="C320">
        <v>5180</v>
      </c>
      <c r="D320" t="s">
        <v>13</v>
      </c>
      <c r="E320">
        <v>12</v>
      </c>
    </row>
    <row r="321" spans="1:5" x14ac:dyDescent="0.25">
      <c r="A321">
        <v>320</v>
      </c>
      <c r="B321" t="s">
        <v>19</v>
      </c>
      <c r="C321">
        <v>589</v>
      </c>
      <c r="D321" t="s">
        <v>13</v>
      </c>
      <c r="E321">
        <v>452</v>
      </c>
    </row>
    <row r="322" spans="1:5" x14ac:dyDescent="0.25">
      <c r="A322">
        <v>321</v>
      </c>
      <c r="B322" t="s">
        <v>19</v>
      </c>
      <c r="C322">
        <v>2725</v>
      </c>
      <c r="D322" t="s">
        <v>13</v>
      </c>
      <c r="E322">
        <v>1886</v>
      </c>
    </row>
    <row r="323" spans="1:5" x14ac:dyDescent="0.25">
      <c r="A323">
        <v>322</v>
      </c>
      <c r="B323" t="s">
        <v>19</v>
      </c>
      <c r="C323">
        <v>300</v>
      </c>
      <c r="D323" t="s">
        <v>13</v>
      </c>
      <c r="E323">
        <v>1825</v>
      </c>
    </row>
    <row r="324" spans="1:5" x14ac:dyDescent="0.25">
      <c r="A324">
        <v>323</v>
      </c>
      <c r="B324" t="s">
        <v>19</v>
      </c>
      <c r="C324">
        <v>144</v>
      </c>
      <c r="D324" t="s">
        <v>13</v>
      </c>
      <c r="E324">
        <v>31</v>
      </c>
    </row>
    <row r="325" spans="1:5" x14ac:dyDescent="0.25">
      <c r="A325">
        <v>324</v>
      </c>
      <c r="B325" t="s">
        <v>19</v>
      </c>
      <c r="C325">
        <v>87</v>
      </c>
      <c r="D325" t="s">
        <v>13</v>
      </c>
      <c r="E325">
        <v>107</v>
      </c>
    </row>
    <row r="326" spans="1:5" x14ac:dyDescent="0.25">
      <c r="A326">
        <v>325</v>
      </c>
      <c r="B326" t="s">
        <v>19</v>
      </c>
      <c r="C326">
        <v>3116</v>
      </c>
      <c r="D326" t="s">
        <v>13</v>
      </c>
      <c r="E326">
        <v>27</v>
      </c>
    </row>
    <row r="327" spans="1:5" x14ac:dyDescent="0.25">
      <c r="A327">
        <v>326</v>
      </c>
      <c r="B327" t="s">
        <v>19</v>
      </c>
      <c r="C327">
        <v>909</v>
      </c>
      <c r="D327" t="s">
        <v>13</v>
      </c>
      <c r="E327">
        <v>1221</v>
      </c>
    </row>
    <row r="328" spans="1:5" x14ac:dyDescent="0.25">
      <c r="A328">
        <v>327</v>
      </c>
      <c r="B328" t="s">
        <v>19</v>
      </c>
      <c r="C328">
        <v>1613</v>
      </c>
      <c r="D328" t="s">
        <v>13</v>
      </c>
      <c r="E328">
        <v>1</v>
      </c>
    </row>
    <row r="329" spans="1:5" x14ac:dyDescent="0.25">
      <c r="A329">
        <v>328</v>
      </c>
      <c r="B329" t="s">
        <v>19</v>
      </c>
      <c r="C329">
        <v>136</v>
      </c>
      <c r="D329" t="s">
        <v>13</v>
      </c>
      <c r="E329">
        <v>16</v>
      </c>
    </row>
    <row r="330" spans="1:5" x14ac:dyDescent="0.25">
      <c r="A330">
        <v>329</v>
      </c>
      <c r="B330" t="s">
        <v>19</v>
      </c>
      <c r="C330">
        <v>130</v>
      </c>
      <c r="D330" t="s">
        <v>13</v>
      </c>
      <c r="E330">
        <v>41</v>
      </c>
    </row>
    <row r="331" spans="1:5" x14ac:dyDescent="0.25">
      <c r="A331">
        <v>330</v>
      </c>
      <c r="B331" t="s">
        <v>19</v>
      </c>
      <c r="C331">
        <v>102</v>
      </c>
      <c r="D331" t="s">
        <v>13</v>
      </c>
      <c r="E331">
        <v>523</v>
      </c>
    </row>
    <row r="332" spans="1:5" x14ac:dyDescent="0.25">
      <c r="A332">
        <v>331</v>
      </c>
      <c r="B332" t="s">
        <v>19</v>
      </c>
      <c r="C332">
        <v>4006</v>
      </c>
      <c r="D332" t="s">
        <v>13</v>
      </c>
      <c r="E332">
        <v>141</v>
      </c>
    </row>
    <row r="333" spans="1:5" x14ac:dyDescent="0.25">
      <c r="A333">
        <v>332</v>
      </c>
      <c r="B333" t="s">
        <v>19</v>
      </c>
      <c r="C333">
        <v>1629</v>
      </c>
      <c r="D333" t="s">
        <v>13</v>
      </c>
      <c r="E333">
        <v>52</v>
      </c>
    </row>
    <row r="334" spans="1:5" x14ac:dyDescent="0.25">
      <c r="A334">
        <v>333</v>
      </c>
      <c r="B334" t="s">
        <v>19</v>
      </c>
      <c r="C334">
        <v>2188</v>
      </c>
      <c r="D334" t="s">
        <v>13</v>
      </c>
      <c r="E334">
        <v>225</v>
      </c>
    </row>
    <row r="335" spans="1:5" x14ac:dyDescent="0.25">
      <c r="A335">
        <v>334</v>
      </c>
      <c r="B335" t="s">
        <v>19</v>
      </c>
      <c r="C335">
        <v>2409</v>
      </c>
      <c r="D335" t="s">
        <v>13</v>
      </c>
      <c r="E335">
        <v>38</v>
      </c>
    </row>
    <row r="336" spans="1:5" x14ac:dyDescent="0.25">
      <c r="A336">
        <v>335</v>
      </c>
      <c r="B336" t="s">
        <v>19</v>
      </c>
      <c r="C336">
        <v>194</v>
      </c>
      <c r="D336" t="s">
        <v>13</v>
      </c>
      <c r="E336">
        <v>15</v>
      </c>
    </row>
    <row r="337" spans="1:5" x14ac:dyDescent="0.25">
      <c r="A337">
        <v>336</v>
      </c>
      <c r="B337" t="s">
        <v>19</v>
      </c>
      <c r="C337">
        <v>1140</v>
      </c>
      <c r="D337" t="s">
        <v>13</v>
      </c>
      <c r="E337">
        <v>37</v>
      </c>
    </row>
    <row r="338" spans="1:5" x14ac:dyDescent="0.25">
      <c r="A338">
        <v>337</v>
      </c>
      <c r="B338" t="s">
        <v>19</v>
      </c>
      <c r="C338">
        <v>102</v>
      </c>
      <c r="D338" t="s">
        <v>13</v>
      </c>
      <c r="E338">
        <v>112</v>
      </c>
    </row>
    <row r="339" spans="1:5" x14ac:dyDescent="0.25">
      <c r="A339">
        <v>338</v>
      </c>
      <c r="B339" t="s">
        <v>19</v>
      </c>
      <c r="C339">
        <v>2857</v>
      </c>
      <c r="D339" t="s">
        <v>13</v>
      </c>
      <c r="E339">
        <v>21</v>
      </c>
    </row>
    <row r="340" spans="1:5" x14ac:dyDescent="0.25">
      <c r="A340">
        <v>339</v>
      </c>
      <c r="B340" t="s">
        <v>19</v>
      </c>
      <c r="C340">
        <v>107</v>
      </c>
      <c r="D340" t="s">
        <v>13</v>
      </c>
      <c r="E340">
        <v>67</v>
      </c>
    </row>
    <row r="341" spans="1:5" x14ac:dyDescent="0.25">
      <c r="A341">
        <v>340</v>
      </c>
      <c r="B341" t="s">
        <v>19</v>
      </c>
      <c r="C341">
        <v>160</v>
      </c>
      <c r="D341" t="s">
        <v>13</v>
      </c>
      <c r="E341">
        <v>78</v>
      </c>
    </row>
    <row r="342" spans="1:5" x14ac:dyDescent="0.25">
      <c r="A342">
        <v>341</v>
      </c>
      <c r="B342" t="s">
        <v>19</v>
      </c>
      <c r="C342">
        <v>2230</v>
      </c>
      <c r="D342" t="s">
        <v>13</v>
      </c>
      <c r="E342">
        <v>67</v>
      </c>
    </row>
    <row r="343" spans="1:5" x14ac:dyDescent="0.25">
      <c r="A343">
        <v>342</v>
      </c>
      <c r="B343" t="s">
        <v>19</v>
      </c>
      <c r="C343">
        <v>316</v>
      </c>
      <c r="D343" t="s">
        <v>13</v>
      </c>
      <c r="E343">
        <v>263</v>
      </c>
    </row>
    <row r="344" spans="1:5" x14ac:dyDescent="0.25">
      <c r="A344">
        <v>343</v>
      </c>
      <c r="B344" t="s">
        <v>19</v>
      </c>
      <c r="C344">
        <v>117</v>
      </c>
      <c r="D344" t="s">
        <v>13</v>
      </c>
      <c r="E344">
        <v>1691</v>
      </c>
    </row>
    <row r="345" spans="1:5" x14ac:dyDescent="0.25">
      <c r="A345">
        <v>344</v>
      </c>
      <c r="B345" t="s">
        <v>19</v>
      </c>
      <c r="C345">
        <v>6406</v>
      </c>
      <c r="D345" t="s">
        <v>13</v>
      </c>
      <c r="E345">
        <v>181</v>
      </c>
    </row>
    <row r="346" spans="1:5" x14ac:dyDescent="0.25">
      <c r="A346">
        <v>345</v>
      </c>
      <c r="B346" t="s">
        <v>19</v>
      </c>
      <c r="C346">
        <v>192</v>
      </c>
      <c r="D346" t="s">
        <v>13</v>
      </c>
      <c r="E346">
        <v>13</v>
      </c>
    </row>
    <row r="347" spans="1:5" x14ac:dyDescent="0.25">
      <c r="A347">
        <v>346</v>
      </c>
      <c r="B347" t="s">
        <v>19</v>
      </c>
      <c r="C347">
        <v>26</v>
      </c>
      <c r="D347" t="s">
        <v>13</v>
      </c>
      <c r="E347">
        <v>1</v>
      </c>
    </row>
    <row r="348" spans="1:5" x14ac:dyDescent="0.25">
      <c r="A348">
        <v>347</v>
      </c>
      <c r="B348" t="s">
        <v>19</v>
      </c>
      <c r="C348">
        <v>723</v>
      </c>
      <c r="D348" t="s">
        <v>13</v>
      </c>
      <c r="E348">
        <v>21</v>
      </c>
    </row>
    <row r="349" spans="1:5" x14ac:dyDescent="0.25">
      <c r="A349">
        <v>348</v>
      </c>
      <c r="B349" t="s">
        <v>19</v>
      </c>
      <c r="C349">
        <v>170</v>
      </c>
      <c r="D349" t="s">
        <v>13</v>
      </c>
      <c r="E349">
        <v>830</v>
      </c>
    </row>
    <row r="350" spans="1:5" x14ac:dyDescent="0.25">
      <c r="A350">
        <v>349</v>
      </c>
      <c r="B350" t="s">
        <v>19</v>
      </c>
      <c r="C350">
        <v>238</v>
      </c>
      <c r="D350" t="s">
        <v>13</v>
      </c>
      <c r="E350">
        <v>130</v>
      </c>
    </row>
    <row r="351" spans="1:5" x14ac:dyDescent="0.25">
      <c r="A351">
        <v>350</v>
      </c>
      <c r="B351" t="s">
        <v>19</v>
      </c>
      <c r="C351">
        <v>55</v>
      </c>
      <c r="D351" t="s">
        <v>13</v>
      </c>
      <c r="E351">
        <v>55</v>
      </c>
    </row>
    <row r="352" spans="1:5" x14ac:dyDescent="0.25">
      <c r="A352">
        <v>351</v>
      </c>
      <c r="B352" t="s">
        <v>19</v>
      </c>
      <c r="C352">
        <v>128</v>
      </c>
      <c r="D352" t="s">
        <v>13</v>
      </c>
      <c r="E352">
        <v>114</v>
      </c>
    </row>
    <row r="353" spans="1:5" x14ac:dyDescent="0.25">
      <c r="A353">
        <v>352</v>
      </c>
      <c r="B353" t="s">
        <v>19</v>
      </c>
      <c r="C353">
        <v>2144</v>
      </c>
      <c r="D353" t="s">
        <v>13</v>
      </c>
      <c r="E353">
        <v>594</v>
      </c>
    </row>
    <row r="354" spans="1:5" x14ac:dyDescent="0.25">
      <c r="A354">
        <v>353</v>
      </c>
      <c r="B354" t="s">
        <v>19</v>
      </c>
      <c r="C354">
        <v>2693</v>
      </c>
      <c r="D354" t="s">
        <v>13</v>
      </c>
      <c r="E354">
        <v>24</v>
      </c>
    </row>
    <row r="355" spans="1:5" x14ac:dyDescent="0.25">
      <c r="A355">
        <v>354</v>
      </c>
      <c r="B355" t="s">
        <v>19</v>
      </c>
      <c r="C355">
        <v>432</v>
      </c>
      <c r="D355" t="s">
        <v>13</v>
      </c>
      <c r="E355">
        <v>252</v>
      </c>
    </row>
    <row r="356" spans="1:5" x14ac:dyDescent="0.25">
      <c r="A356">
        <v>355</v>
      </c>
      <c r="B356" t="s">
        <v>19</v>
      </c>
      <c r="C356">
        <v>189</v>
      </c>
      <c r="D356" t="s">
        <v>13</v>
      </c>
      <c r="E356">
        <v>67</v>
      </c>
    </row>
    <row r="357" spans="1:5" x14ac:dyDescent="0.25">
      <c r="A357">
        <v>356</v>
      </c>
      <c r="B357" t="s">
        <v>19</v>
      </c>
      <c r="C357">
        <v>154</v>
      </c>
      <c r="D357" t="s">
        <v>13</v>
      </c>
      <c r="E357">
        <v>742</v>
      </c>
    </row>
    <row r="358" spans="1:5" x14ac:dyDescent="0.25">
      <c r="A358">
        <v>357</v>
      </c>
      <c r="B358" t="s">
        <v>19</v>
      </c>
      <c r="C358">
        <v>96</v>
      </c>
      <c r="D358" t="s">
        <v>13</v>
      </c>
      <c r="E358">
        <v>75</v>
      </c>
    </row>
    <row r="359" spans="1:5" x14ac:dyDescent="0.25">
      <c r="A359">
        <v>358</v>
      </c>
      <c r="B359" t="s">
        <v>19</v>
      </c>
      <c r="C359">
        <v>3063</v>
      </c>
      <c r="D359" t="s">
        <v>13</v>
      </c>
      <c r="E359">
        <v>4405</v>
      </c>
    </row>
    <row r="360" spans="1:5" x14ac:dyDescent="0.25">
      <c r="A360">
        <v>359</v>
      </c>
      <c r="B360" t="s">
        <v>19</v>
      </c>
      <c r="C360">
        <v>2266</v>
      </c>
      <c r="D360" t="s">
        <v>13</v>
      </c>
      <c r="E360">
        <v>92</v>
      </c>
    </row>
    <row r="361" spans="1:5" x14ac:dyDescent="0.25">
      <c r="A361">
        <v>360</v>
      </c>
      <c r="B361" t="s">
        <v>19</v>
      </c>
      <c r="C361">
        <v>194</v>
      </c>
      <c r="D361" t="s">
        <v>13</v>
      </c>
      <c r="E361">
        <v>64</v>
      </c>
    </row>
    <row r="362" spans="1:5" x14ac:dyDescent="0.25">
      <c r="A362">
        <v>361</v>
      </c>
      <c r="B362" t="s">
        <v>19</v>
      </c>
      <c r="C362">
        <v>129</v>
      </c>
      <c r="D362" t="s">
        <v>13</v>
      </c>
      <c r="E362">
        <v>64</v>
      </c>
    </row>
    <row r="363" spans="1:5" x14ac:dyDescent="0.25">
      <c r="A363">
        <v>362</v>
      </c>
      <c r="B363" t="s">
        <v>19</v>
      </c>
      <c r="C363">
        <v>375</v>
      </c>
      <c r="D363" t="s">
        <v>13</v>
      </c>
      <c r="E363">
        <v>842</v>
      </c>
    </row>
    <row r="364" spans="1:5" x14ac:dyDescent="0.25">
      <c r="A364">
        <v>363</v>
      </c>
      <c r="B364" t="s">
        <v>19</v>
      </c>
      <c r="C364">
        <v>409</v>
      </c>
      <c r="D364" t="s">
        <v>13</v>
      </c>
      <c r="E364">
        <v>112</v>
      </c>
    </row>
    <row r="365" spans="1:5" x14ac:dyDescent="0.25">
      <c r="A365">
        <v>364</v>
      </c>
      <c r="B365" t="s">
        <v>19</v>
      </c>
      <c r="C365">
        <v>234</v>
      </c>
      <c r="D365" t="s">
        <v>13</v>
      </c>
      <c r="E365">
        <v>374</v>
      </c>
    </row>
    <row r="366" spans="1:5" x14ac:dyDescent="0.25">
      <c r="A366">
        <v>365</v>
      </c>
      <c r="B366" t="s">
        <v>19</v>
      </c>
      <c r="C366">
        <v>3016</v>
      </c>
      <c r="D366" s="10" t="s">
        <v>13</v>
      </c>
      <c r="E366" s="11">
        <v>24</v>
      </c>
    </row>
    <row r="367" spans="1:5" x14ac:dyDescent="0.25">
      <c r="A367">
        <v>366</v>
      </c>
      <c r="B367" t="s">
        <v>19</v>
      </c>
      <c r="C367">
        <v>264</v>
      </c>
      <c r="D367" s="10" t="s">
        <v>13</v>
      </c>
      <c r="E367" s="11">
        <v>252</v>
      </c>
    </row>
    <row r="368" spans="1:5" x14ac:dyDescent="0.25">
      <c r="A368">
        <v>367</v>
      </c>
      <c r="B368" t="s">
        <v>19</v>
      </c>
      <c r="C368">
        <v>272</v>
      </c>
      <c r="D368" s="10" t="s">
        <v>13</v>
      </c>
      <c r="E368" s="11">
        <v>67</v>
      </c>
    </row>
    <row r="369" spans="1:5" x14ac:dyDescent="0.25">
      <c r="A369">
        <v>368</v>
      </c>
      <c r="B369" t="s">
        <v>19</v>
      </c>
      <c r="C369">
        <v>419</v>
      </c>
      <c r="D369" s="10" t="s">
        <v>13</v>
      </c>
      <c r="E369" s="11">
        <v>742</v>
      </c>
    </row>
    <row r="370" spans="1:5" x14ac:dyDescent="0.25">
      <c r="A370">
        <v>369</v>
      </c>
      <c r="B370" t="s">
        <v>19</v>
      </c>
      <c r="C370">
        <v>1621</v>
      </c>
      <c r="D370" s="10" t="s">
        <v>13</v>
      </c>
      <c r="E370" s="11">
        <v>75</v>
      </c>
    </row>
    <row r="371" spans="1:5" x14ac:dyDescent="0.25">
      <c r="A371">
        <v>370</v>
      </c>
      <c r="B371" t="s">
        <v>19</v>
      </c>
      <c r="C371">
        <v>1101</v>
      </c>
      <c r="D371" s="10" t="s">
        <v>13</v>
      </c>
      <c r="E371" s="11">
        <v>4405</v>
      </c>
    </row>
    <row r="372" spans="1:5" x14ac:dyDescent="0.25">
      <c r="A372">
        <v>371</v>
      </c>
      <c r="B372" t="s">
        <v>19</v>
      </c>
      <c r="C372">
        <v>1073</v>
      </c>
      <c r="D372" s="10" t="s">
        <v>13</v>
      </c>
      <c r="E372" s="11">
        <v>92</v>
      </c>
    </row>
    <row r="373" spans="1:5" x14ac:dyDescent="0.25">
      <c r="A373">
        <v>372</v>
      </c>
      <c r="B373" t="s">
        <v>19</v>
      </c>
      <c r="C373">
        <v>331</v>
      </c>
      <c r="D373" s="10" t="s">
        <v>13</v>
      </c>
      <c r="E373" s="11">
        <v>64</v>
      </c>
    </row>
    <row r="374" spans="1:5" x14ac:dyDescent="0.25">
      <c r="A374">
        <v>373</v>
      </c>
      <c r="B374" t="s">
        <v>19</v>
      </c>
      <c r="C374">
        <v>1170</v>
      </c>
      <c r="D374" s="10" t="s">
        <v>13</v>
      </c>
      <c r="E374" s="11">
        <v>64</v>
      </c>
    </row>
    <row r="375" spans="1:5" x14ac:dyDescent="0.25">
      <c r="A375">
        <v>374</v>
      </c>
      <c r="B375" t="s">
        <v>19</v>
      </c>
      <c r="C375">
        <v>363</v>
      </c>
      <c r="D375" s="10" t="s">
        <v>13</v>
      </c>
      <c r="E375" s="11">
        <v>842</v>
      </c>
    </row>
    <row r="376" spans="1:5" x14ac:dyDescent="0.25">
      <c r="A376">
        <v>375</v>
      </c>
      <c r="B376" t="s">
        <v>19</v>
      </c>
      <c r="C376">
        <v>103</v>
      </c>
      <c r="D376" s="10" t="s">
        <v>13</v>
      </c>
      <c r="E376" s="11">
        <v>112</v>
      </c>
    </row>
    <row r="377" spans="1:5" x14ac:dyDescent="0.25">
      <c r="A377">
        <v>376</v>
      </c>
      <c r="B377" t="s">
        <v>19</v>
      </c>
      <c r="C377">
        <v>147</v>
      </c>
      <c r="D377" s="10" t="s">
        <v>13</v>
      </c>
      <c r="E377" s="11">
        <v>374</v>
      </c>
    </row>
    <row r="378" spans="1:5" x14ac:dyDescent="0.25">
      <c r="A378">
        <v>377</v>
      </c>
      <c r="B378" t="s">
        <v>19</v>
      </c>
      <c r="C378">
        <v>110</v>
      </c>
      <c r="D378" s="5"/>
    </row>
    <row r="379" spans="1:5" x14ac:dyDescent="0.25">
      <c r="A379">
        <v>378</v>
      </c>
      <c r="B379" t="s">
        <v>19</v>
      </c>
      <c r="C379">
        <v>134</v>
      </c>
      <c r="D379" s="5"/>
    </row>
    <row r="380" spans="1:5" x14ac:dyDescent="0.25">
      <c r="A380">
        <v>379</v>
      </c>
      <c r="B380" t="s">
        <v>19</v>
      </c>
      <c r="C380">
        <v>269</v>
      </c>
      <c r="D380" s="5"/>
    </row>
    <row r="381" spans="1:5" x14ac:dyDescent="0.25">
      <c r="A381">
        <v>380</v>
      </c>
      <c r="B381" t="s">
        <v>19</v>
      </c>
      <c r="C381">
        <v>175</v>
      </c>
      <c r="D381" s="5"/>
    </row>
    <row r="382" spans="1:5" x14ac:dyDescent="0.25">
      <c r="A382">
        <v>381</v>
      </c>
      <c r="B382" t="s">
        <v>19</v>
      </c>
      <c r="C382">
        <v>69</v>
      </c>
      <c r="D382" s="5"/>
    </row>
    <row r="383" spans="1:5" x14ac:dyDescent="0.25">
      <c r="A383">
        <v>382</v>
      </c>
      <c r="B383" t="s">
        <v>19</v>
      </c>
      <c r="C383">
        <v>190</v>
      </c>
      <c r="D383" s="5"/>
    </row>
    <row r="384" spans="1:5" x14ac:dyDescent="0.25">
      <c r="A384">
        <v>383</v>
      </c>
      <c r="B384" t="s">
        <v>19</v>
      </c>
      <c r="C384">
        <v>237</v>
      </c>
      <c r="D384" s="5"/>
    </row>
    <row r="385" spans="1:4" x14ac:dyDescent="0.25">
      <c r="A385">
        <v>384</v>
      </c>
      <c r="B385" t="s">
        <v>19</v>
      </c>
      <c r="C385">
        <v>196</v>
      </c>
      <c r="D385" s="5"/>
    </row>
    <row r="386" spans="1:4" x14ac:dyDescent="0.25">
      <c r="A386">
        <v>385</v>
      </c>
      <c r="B386" t="s">
        <v>19</v>
      </c>
      <c r="C386">
        <v>7295</v>
      </c>
      <c r="D386" s="5"/>
    </row>
    <row r="387" spans="1:4" x14ac:dyDescent="0.25">
      <c r="A387">
        <v>386</v>
      </c>
      <c r="B387" t="s">
        <v>19</v>
      </c>
      <c r="C387">
        <v>2893</v>
      </c>
      <c r="D387" s="5"/>
    </row>
    <row r="388" spans="1:4" x14ac:dyDescent="0.25">
      <c r="A388">
        <v>387</v>
      </c>
      <c r="B388" t="s">
        <v>19</v>
      </c>
      <c r="C388">
        <v>820</v>
      </c>
      <c r="D388" s="5"/>
    </row>
    <row r="389" spans="1:4" x14ac:dyDescent="0.25">
      <c r="A389">
        <v>388</v>
      </c>
      <c r="B389" t="s">
        <v>19</v>
      </c>
      <c r="C389">
        <v>2038</v>
      </c>
      <c r="D389" s="5"/>
    </row>
    <row r="390" spans="1:4" x14ac:dyDescent="0.25">
      <c r="A390">
        <v>389</v>
      </c>
      <c r="B390" t="s">
        <v>19</v>
      </c>
      <c r="C390">
        <v>116</v>
      </c>
      <c r="D390" s="5"/>
    </row>
    <row r="391" spans="1:4" x14ac:dyDescent="0.25">
      <c r="A391">
        <v>390</v>
      </c>
      <c r="B391" t="s">
        <v>19</v>
      </c>
      <c r="C391">
        <v>1345</v>
      </c>
      <c r="D391" s="5"/>
    </row>
    <row r="392" spans="1:4" x14ac:dyDescent="0.25">
      <c r="A392">
        <v>391</v>
      </c>
      <c r="B392" t="s">
        <v>19</v>
      </c>
      <c r="C392">
        <v>168</v>
      </c>
      <c r="D392" s="5"/>
    </row>
    <row r="393" spans="1:4" x14ac:dyDescent="0.25">
      <c r="A393">
        <v>392</v>
      </c>
      <c r="B393" t="s">
        <v>19</v>
      </c>
      <c r="C393">
        <v>137</v>
      </c>
      <c r="D393" s="5"/>
    </row>
    <row r="394" spans="1:4" x14ac:dyDescent="0.25">
      <c r="A394">
        <v>393</v>
      </c>
      <c r="B394" t="s">
        <v>19</v>
      </c>
      <c r="C394">
        <v>186</v>
      </c>
      <c r="D394" s="5"/>
    </row>
    <row r="395" spans="1:4" x14ac:dyDescent="0.25">
      <c r="A395">
        <v>394</v>
      </c>
      <c r="B395" t="s">
        <v>19</v>
      </c>
      <c r="C395">
        <v>125</v>
      </c>
      <c r="D395" s="5"/>
    </row>
    <row r="396" spans="1:4" x14ac:dyDescent="0.25">
      <c r="A396">
        <v>395</v>
      </c>
      <c r="B396" t="s">
        <v>19</v>
      </c>
      <c r="C396">
        <v>202</v>
      </c>
      <c r="D396" s="5"/>
    </row>
    <row r="397" spans="1:4" x14ac:dyDescent="0.25">
      <c r="A397">
        <v>396</v>
      </c>
      <c r="B397" t="s">
        <v>19</v>
      </c>
      <c r="C397">
        <v>103</v>
      </c>
      <c r="D397" s="5"/>
    </row>
    <row r="398" spans="1:4" x14ac:dyDescent="0.25">
      <c r="A398">
        <v>397</v>
      </c>
      <c r="B398" t="s">
        <v>19</v>
      </c>
      <c r="C398">
        <v>1785</v>
      </c>
      <c r="D398" s="5"/>
    </row>
    <row r="399" spans="1:4" x14ac:dyDescent="0.25">
      <c r="A399">
        <v>398</v>
      </c>
      <c r="B399" t="s">
        <v>19</v>
      </c>
      <c r="C399">
        <v>157</v>
      </c>
      <c r="D399" s="5"/>
    </row>
    <row r="400" spans="1:4" x14ac:dyDescent="0.25">
      <c r="A400">
        <v>399</v>
      </c>
      <c r="B400" t="s">
        <v>19</v>
      </c>
      <c r="C400">
        <v>555</v>
      </c>
      <c r="D400" s="5"/>
    </row>
    <row r="401" spans="1:4" x14ac:dyDescent="0.25">
      <c r="A401">
        <v>400</v>
      </c>
      <c r="B401" t="s">
        <v>19</v>
      </c>
      <c r="C401">
        <v>297</v>
      </c>
      <c r="D401" s="5"/>
    </row>
    <row r="402" spans="1:4" x14ac:dyDescent="0.25">
      <c r="A402">
        <v>401</v>
      </c>
      <c r="B402" t="s">
        <v>19</v>
      </c>
      <c r="C402">
        <v>123</v>
      </c>
      <c r="D402" s="5"/>
    </row>
    <row r="403" spans="1:4" x14ac:dyDescent="0.25">
      <c r="A403">
        <v>402</v>
      </c>
      <c r="B403" t="s">
        <v>19</v>
      </c>
      <c r="C403">
        <v>3036</v>
      </c>
      <c r="D403" s="5"/>
    </row>
    <row r="404" spans="1:4" x14ac:dyDescent="0.25">
      <c r="A404">
        <v>403</v>
      </c>
      <c r="B404" t="s">
        <v>19</v>
      </c>
      <c r="C404">
        <v>144</v>
      </c>
      <c r="D404" s="5"/>
    </row>
    <row r="405" spans="1:4" x14ac:dyDescent="0.25">
      <c r="A405">
        <v>404</v>
      </c>
      <c r="B405" t="s">
        <v>19</v>
      </c>
      <c r="C405">
        <v>121</v>
      </c>
      <c r="D405" s="5"/>
    </row>
    <row r="406" spans="1:4" x14ac:dyDescent="0.25">
      <c r="A406">
        <v>405</v>
      </c>
      <c r="B406" t="s">
        <v>19</v>
      </c>
      <c r="C406">
        <v>181</v>
      </c>
      <c r="D406" s="5"/>
    </row>
    <row r="407" spans="1:4" x14ac:dyDescent="0.25">
      <c r="A407">
        <v>406</v>
      </c>
      <c r="B407" t="s">
        <v>19</v>
      </c>
      <c r="C407">
        <v>122</v>
      </c>
      <c r="D407" s="5"/>
    </row>
    <row r="408" spans="1:4" x14ac:dyDescent="0.25">
      <c r="A408">
        <v>407</v>
      </c>
      <c r="B408" t="s">
        <v>19</v>
      </c>
      <c r="C408">
        <v>1071</v>
      </c>
      <c r="D408" s="5"/>
    </row>
    <row r="409" spans="1:4" x14ac:dyDescent="0.25">
      <c r="A409">
        <v>408</v>
      </c>
      <c r="B409" t="s">
        <v>19</v>
      </c>
      <c r="C409">
        <v>980</v>
      </c>
      <c r="D409" s="5"/>
    </row>
    <row r="410" spans="1:4" x14ac:dyDescent="0.25">
      <c r="A410">
        <v>409</v>
      </c>
      <c r="B410" t="s">
        <v>19</v>
      </c>
      <c r="C410">
        <v>536</v>
      </c>
      <c r="D410" s="5"/>
    </row>
    <row r="411" spans="1:4" x14ac:dyDescent="0.25">
      <c r="A411">
        <v>410</v>
      </c>
      <c r="B411" t="s">
        <v>19</v>
      </c>
      <c r="C411">
        <v>1991</v>
      </c>
      <c r="D411" s="5"/>
    </row>
    <row r="412" spans="1:4" x14ac:dyDescent="0.25">
      <c r="A412">
        <v>411</v>
      </c>
      <c r="B412" t="s">
        <v>19</v>
      </c>
      <c r="C412">
        <v>180</v>
      </c>
      <c r="D412" s="5"/>
    </row>
    <row r="413" spans="1:4" x14ac:dyDescent="0.25">
      <c r="A413">
        <v>412</v>
      </c>
      <c r="B413" t="s">
        <v>19</v>
      </c>
      <c r="C413">
        <v>130</v>
      </c>
      <c r="D413" s="5"/>
    </row>
    <row r="414" spans="1:4" x14ac:dyDescent="0.25">
      <c r="A414">
        <v>413</v>
      </c>
      <c r="B414" t="s">
        <v>19</v>
      </c>
      <c r="C414">
        <v>122</v>
      </c>
      <c r="D414" s="5"/>
    </row>
    <row r="415" spans="1:4" x14ac:dyDescent="0.25">
      <c r="A415">
        <v>414</v>
      </c>
      <c r="B415" t="s">
        <v>19</v>
      </c>
      <c r="C415">
        <v>140</v>
      </c>
      <c r="D415" s="5"/>
    </row>
    <row r="416" spans="1:4" x14ac:dyDescent="0.25">
      <c r="A416">
        <v>415</v>
      </c>
      <c r="B416" t="s">
        <v>19</v>
      </c>
      <c r="C416">
        <v>3388</v>
      </c>
      <c r="D416" s="5"/>
    </row>
    <row r="417" spans="1:4" x14ac:dyDescent="0.25">
      <c r="A417">
        <v>416</v>
      </c>
      <c r="B417" t="s">
        <v>19</v>
      </c>
      <c r="C417">
        <v>280</v>
      </c>
      <c r="D417" s="5"/>
    </row>
    <row r="418" spans="1:4" x14ac:dyDescent="0.25">
      <c r="A418">
        <v>417</v>
      </c>
      <c r="B418" t="s">
        <v>19</v>
      </c>
      <c r="C418">
        <v>366</v>
      </c>
      <c r="D418" s="5"/>
    </row>
    <row r="419" spans="1:4" x14ac:dyDescent="0.25">
      <c r="A419">
        <v>418</v>
      </c>
      <c r="B419" t="s">
        <v>19</v>
      </c>
      <c r="C419">
        <v>270</v>
      </c>
      <c r="D419" s="5"/>
    </row>
    <row r="420" spans="1:4" x14ac:dyDescent="0.25">
      <c r="A420">
        <v>419</v>
      </c>
      <c r="B420" t="s">
        <v>19</v>
      </c>
      <c r="C420">
        <v>137</v>
      </c>
      <c r="D420" s="5"/>
    </row>
    <row r="421" spans="1:4" x14ac:dyDescent="0.25">
      <c r="A421">
        <v>420</v>
      </c>
      <c r="B421" t="s">
        <v>19</v>
      </c>
      <c r="C421">
        <v>3205</v>
      </c>
      <c r="D421" s="5"/>
    </row>
    <row r="422" spans="1:4" x14ac:dyDescent="0.25">
      <c r="A422">
        <v>421</v>
      </c>
      <c r="B422" t="s">
        <v>19</v>
      </c>
      <c r="C422">
        <v>288</v>
      </c>
      <c r="D422" s="5"/>
    </row>
    <row r="423" spans="1:4" x14ac:dyDescent="0.25">
      <c r="A423">
        <v>422</v>
      </c>
      <c r="B423" t="s">
        <v>19</v>
      </c>
      <c r="C423">
        <v>148</v>
      </c>
      <c r="D423" s="5"/>
    </row>
    <row r="424" spans="1:4" x14ac:dyDescent="0.25">
      <c r="A424">
        <v>423</v>
      </c>
      <c r="B424" t="s">
        <v>19</v>
      </c>
      <c r="C424">
        <v>114</v>
      </c>
      <c r="D424" s="5"/>
    </row>
    <row r="425" spans="1:4" x14ac:dyDescent="0.25">
      <c r="A425">
        <v>424</v>
      </c>
      <c r="B425" t="s">
        <v>19</v>
      </c>
      <c r="C425">
        <v>1518</v>
      </c>
      <c r="D425" s="5"/>
    </row>
    <row r="426" spans="1:4" x14ac:dyDescent="0.25">
      <c r="A426">
        <v>425</v>
      </c>
      <c r="B426" t="s">
        <v>19</v>
      </c>
      <c r="C426">
        <v>166</v>
      </c>
      <c r="D426" s="5"/>
    </row>
    <row r="427" spans="1:4" x14ac:dyDescent="0.25">
      <c r="A427">
        <v>426</v>
      </c>
      <c r="B427" t="s">
        <v>19</v>
      </c>
      <c r="C427">
        <v>100</v>
      </c>
      <c r="D427" s="5"/>
    </row>
    <row r="428" spans="1:4" x14ac:dyDescent="0.25">
      <c r="A428">
        <v>427</v>
      </c>
      <c r="B428" t="s">
        <v>19</v>
      </c>
      <c r="C428">
        <v>235</v>
      </c>
      <c r="D428" s="5"/>
    </row>
    <row r="429" spans="1:4" x14ac:dyDescent="0.25">
      <c r="A429">
        <v>428</v>
      </c>
      <c r="B429" t="s">
        <v>19</v>
      </c>
      <c r="C429">
        <v>148</v>
      </c>
      <c r="D429" s="5"/>
    </row>
    <row r="430" spans="1:4" x14ac:dyDescent="0.25">
      <c r="A430">
        <v>429</v>
      </c>
      <c r="B430" t="s">
        <v>19</v>
      </c>
      <c r="C430">
        <v>198</v>
      </c>
      <c r="D430" s="5"/>
    </row>
    <row r="431" spans="1:4" x14ac:dyDescent="0.25">
      <c r="A431">
        <v>430</v>
      </c>
      <c r="B431" t="s">
        <v>19</v>
      </c>
      <c r="C431">
        <v>150</v>
      </c>
      <c r="D431" s="5"/>
    </row>
    <row r="432" spans="1:4" x14ac:dyDescent="0.25">
      <c r="A432">
        <v>431</v>
      </c>
      <c r="B432" t="s">
        <v>19</v>
      </c>
      <c r="C432">
        <v>216</v>
      </c>
      <c r="D432" s="5"/>
    </row>
    <row r="433" spans="1:4" x14ac:dyDescent="0.25">
      <c r="A433">
        <v>432</v>
      </c>
      <c r="B433" t="s">
        <v>19</v>
      </c>
      <c r="C433">
        <v>5139</v>
      </c>
      <c r="D433" s="5"/>
    </row>
    <row r="434" spans="1:4" x14ac:dyDescent="0.25">
      <c r="A434">
        <v>433</v>
      </c>
      <c r="B434" t="s">
        <v>19</v>
      </c>
      <c r="C434">
        <v>2353</v>
      </c>
      <c r="D434" s="5"/>
    </row>
    <row r="435" spans="1:4" x14ac:dyDescent="0.25">
      <c r="A435">
        <v>434</v>
      </c>
      <c r="B435" t="s">
        <v>19</v>
      </c>
      <c r="C435">
        <v>78</v>
      </c>
      <c r="D435" s="5"/>
    </row>
    <row r="436" spans="1:4" x14ac:dyDescent="0.25">
      <c r="A436">
        <v>435</v>
      </c>
      <c r="B436" t="s">
        <v>19</v>
      </c>
      <c r="C436">
        <v>174</v>
      </c>
      <c r="D436" s="5"/>
    </row>
    <row r="437" spans="1:4" x14ac:dyDescent="0.25">
      <c r="A437">
        <v>436</v>
      </c>
      <c r="B437" t="s">
        <v>19</v>
      </c>
      <c r="C437">
        <v>164</v>
      </c>
      <c r="D437" s="5"/>
    </row>
    <row r="438" spans="1:4" x14ac:dyDescent="0.25">
      <c r="A438">
        <v>437</v>
      </c>
      <c r="B438" t="s">
        <v>19</v>
      </c>
      <c r="C438">
        <v>161</v>
      </c>
      <c r="D438" s="5"/>
    </row>
    <row r="439" spans="1:4" x14ac:dyDescent="0.25">
      <c r="A439">
        <v>438</v>
      </c>
      <c r="B439" t="s">
        <v>19</v>
      </c>
      <c r="C439">
        <v>138</v>
      </c>
      <c r="D439" s="5"/>
    </row>
    <row r="440" spans="1:4" x14ac:dyDescent="0.25">
      <c r="A440">
        <v>439</v>
      </c>
      <c r="B440" t="s">
        <v>19</v>
      </c>
      <c r="C440">
        <v>3308</v>
      </c>
      <c r="D440" s="5"/>
    </row>
    <row r="441" spans="1:4" x14ac:dyDescent="0.25">
      <c r="A441">
        <v>440</v>
      </c>
      <c r="B441" t="s">
        <v>19</v>
      </c>
      <c r="C441">
        <v>127</v>
      </c>
      <c r="D441" s="5"/>
    </row>
    <row r="442" spans="1:4" x14ac:dyDescent="0.25">
      <c r="A442">
        <v>441</v>
      </c>
      <c r="B442" t="s">
        <v>19</v>
      </c>
      <c r="C442">
        <v>207</v>
      </c>
      <c r="D442" s="5"/>
    </row>
    <row r="443" spans="1:4" x14ac:dyDescent="0.25">
      <c r="A443">
        <v>442</v>
      </c>
      <c r="B443" t="s">
        <v>19</v>
      </c>
      <c r="C443">
        <v>181</v>
      </c>
      <c r="D443" s="5"/>
    </row>
    <row r="444" spans="1:4" x14ac:dyDescent="0.25">
      <c r="A444">
        <v>443</v>
      </c>
      <c r="B444" t="s">
        <v>19</v>
      </c>
      <c r="C444">
        <v>110</v>
      </c>
      <c r="D444" s="5"/>
    </row>
    <row r="445" spans="1:4" x14ac:dyDescent="0.25">
      <c r="A445">
        <v>444</v>
      </c>
      <c r="B445" t="s">
        <v>19</v>
      </c>
      <c r="C445">
        <v>185</v>
      </c>
      <c r="D445" s="5"/>
    </row>
    <row r="446" spans="1:4" x14ac:dyDescent="0.25">
      <c r="A446">
        <v>445</v>
      </c>
      <c r="B446" t="s">
        <v>19</v>
      </c>
      <c r="C446">
        <v>121</v>
      </c>
      <c r="D446" s="5"/>
    </row>
    <row r="447" spans="1:4" x14ac:dyDescent="0.25">
      <c r="A447">
        <v>446</v>
      </c>
      <c r="B447" t="s">
        <v>19</v>
      </c>
      <c r="C447">
        <v>106</v>
      </c>
      <c r="D447" s="5"/>
    </row>
    <row r="448" spans="1:4" x14ac:dyDescent="0.25">
      <c r="A448">
        <v>447</v>
      </c>
      <c r="B448" t="s">
        <v>19</v>
      </c>
      <c r="C448">
        <v>142</v>
      </c>
      <c r="D448" s="5"/>
    </row>
    <row r="449" spans="1:4" x14ac:dyDescent="0.25">
      <c r="A449">
        <v>448</v>
      </c>
      <c r="B449" t="s">
        <v>19</v>
      </c>
      <c r="C449">
        <v>233</v>
      </c>
      <c r="D449" s="5"/>
    </row>
    <row r="450" spans="1:4" x14ac:dyDescent="0.25">
      <c r="A450">
        <v>449</v>
      </c>
      <c r="B450" t="s">
        <v>19</v>
      </c>
      <c r="C450">
        <v>218</v>
      </c>
      <c r="D450" s="5"/>
    </row>
    <row r="451" spans="1:4" x14ac:dyDescent="0.25">
      <c r="A451">
        <v>450</v>
      </c>
      <c r="B451" t="s">
        <v>19</v>
      </c>
      <c r="C451">
        <v>76</v>
      </c>
      <c r="D451" s="5"/>
    </row>
    <row r="452" spans="1:4" x14ac:dyDescent="0.25">
      <c r="A452">
        <v>451</v>
      </c>
      <c r="B452" t="s">
        <v>19</v>
      </c>
      <c r="C452">
        <v>43</v>
      </c>
      <c r="D452" s="5"/>
    </row>
    <row r="453" spans="1:4" x14ac:dyDescent="0.25">
      <c r="A453">
        <v>452</v>
      </c>
      <c r="B453" t="s">
        <v>19</v>
      </c>
      <c r="C453">
        <v>221</v>
      </c>
      <c r="D453" s="5"/>
    </row>
    <row r="454" spans="1:4" x14ac:dyDescent="0.25">
      <c r="A454">
        <v>453</v>
      </c>
      <c r="B454" t="s">
        <v>19</v>
      </c>
      <c r="C454">
        <v>2805</v>
      </c>
      <c r="D454" s="5"/>
    </row>
    <row r="455" spans="1:4" x14ac:dyDescent="0.25">
      <c r="A455">
        <v>454</v>
      </c>
      <c r="B455" t="s">
        <v>19</v>
      </c>
      <c r="C455">
        <v>68</v>
      </c>
      <c r="D455" s="5"/>
    </row>
    <row r="456" spans="1:4" x14ac:dyDescent="0.25">
      <c r="A456">
        <v>455</v>
      </c>
      <c r="B456" t="s">
        <v>19</v>
      </c>
      <c r="C456">
        <v>183</v>
      </c>
      <c r="D456" s="5"/>
    </row>
    <row r="457" spans="1:4" x14ac:dyDescent="0.25">
      <c r="A457">
        <v>456</v>
      </c>
      <c r="B457" t="s">
        <v>19</v>
      </c>
      <c r="C457">
        <v>133</v>
      </c>
      <c r="D457" s="5"/>
    </row>
    <row r="458" spans="1:4" x14ac:dyDescent="0.25">
      <c r="A458">
        <v>457</v>
      </c>
      <c r="B458" t="s">
        <v>19</v>
      </c>
      <c r="C458">
        <v>2489</v>
      </c>
      <c r="D458" s="5"/>
    </row>
    <row r="459" spans="1:4" x14ac:dyDescent="0.25">
      <c r="A459">
        <v>458</v>
      </c>
      <c r="B459" t="s">
        <v>19</v>
      </c>
      <c r="C459">
        <v>69</v>
      </c>
      <c r="D459" s="5"/>
    </row>
    <row r="460" spans="1:4" x14ac:dyDescent="0.25">
      <c r="A460">
        <v>459</v>
      </c>
      <c r="B460" t="s">
        <v>19</v>
      </c>
      <c r="C460">
        <v>279</v>
      </c>
      <c r="D460" s="5"/>
    </row>
    <row r="461" spans="1:4" x14ac:dyDescent="0.25">
      <c r="A461">
        <v>460</v>
      </c>
      <c r="B461" t="s">
        <v>19</v>
      </c>
      <c r="C461">
        <v>210</v>
      </c>
      <c r="D461" s="5"/>
    </row>
    <row r="462" spans="1:4" x14ac:dyDescent="0.25">
      <c r="A462">
        <v>461</v>
      </c>
      <c r="B462" t="s">
        <v>19</v>
      </c>
      <c r="C462">
        <v>2100</v>
      </c>
      <c r="D462" s="5"/>
    </row>
    <row r="463" spans="1:4" x14ac:dyDescent="0.25">
      <c r="A463">
        <v>462</v>
      </c>
      <c r="B463" t="s">
        <v>19</v>
      </c>
      <c r="C463">
        <v>252</v>
      </c>
      <c r="D463" s="5"/>
    </row>
    <row r="464" spans="1:4" x14ac:dyDescent="0.25">
      <c r="A464">
        <v>463</v>
      </c>
      <c r="B464" t="s">
        <v>19</v>
      </c>
      <c r="C464">
        <v>1280</v>
      </c>
      <c r="D464" s="5"/>
    </row>
    <row r="465" spans="1:4" x14ac:dyDescent="0.25">
      <c r="A465">
        <v>464</v>
      </c>
      <c r="B465" t="s">
        <v>19</v>
      </c>
      <c r="C465">
        <v>157</v>
      </c>
      <c r="D465" s="5"/>
    </row>
    <row r="466" spans="1:4" x14ac:dyDescent="0.25">
      <c r="A466">
        <v>465</v>
      </c>
      <c r="B466" t="s">
        <v>19</v>
      </c>
      <c r="C466">
        <v>194</v>
      </c>
      <c r="D466" s="5"/>
    </row>
    <row r="467" spans="1:4" x14ac:dyDescent="0.25">
      <c r="A467">
        <v>466</v>
      </c>
      <c r="B467" t="s">
        <v>19</v>
      </c>
      <c r="C467">
        <v>82</v>
      </c>
      <c r="D467" s="5"/>
    </row>
    <row r="468" spans="1:4" x14ac:dyDescent="0.25">
      <c r="A468">
        <v>467</v>
      </c>
      <c r="B468" t="s">
        <v>19</v>
      </c>
      <c r="C468">
        <v>4233</v>
      </c>
      <c r="D468" s="5"/>
    </row>
    <row r="469" spans="1:4" x14ac:dyDescent="0.25">
      <c r="A469">
        <v>468</v>
      </c>
      <c r="B469" t="s">
        <v>19</v>
      </c>
      <c r="C469">
        <v>1297</v>
      </c>
      <c r="D469" s="5"/>
    </row>
    <row r="470" spans="1:4" x14ac:dyDescent="0.25">
      <c r="A470">
        <v>469</v>
      </c>
      <c r="B470" t="s">
        <v>19</v>
      </c>
      <c r="C470">
        <v>165</v>
      </c>
      <c r="D470" s="5"/>
    </row>
    <row r="471" spans="1:4" x14ac:dyDescent="0.25">
      <c r="A471">
        <v>470</v>
      </c>
      <c r="B471" t="s">
        <v>19</v>
      </c>
      <c r="C471">
        <v>119</v>
      </c>
      <c r="D471" s="5"/>
    </row>
    <row r="472" spans="1:4" x14ac:dyDescent="0.25">
      <c r="A472">
        <v>471</v>
      </c>
      <c r="B472" t="s">
        <v>19</v>
      </c>
      <c r="C472">
        <v>1797</v>
      </c>
      <c r="D472" s="5"/>
    </row>
    <row r="473" spans="1:4" x14ac:dyDescent="0.25">
      <c r="A473">
        <v>472</v>
      </c>
      <c r="B473" t="s">
        <v>19</v>
      </c>
      <c r="C473">
        <v>261</v>
      </c>
      <c r="D473" s="5"/>
    </row>
    <row r="474" spans="1:4" x14ac:dyDescent="0.25">
      <c r="A474">
        <v>473</v>
      </c>
      <c r="B474" t="s">
        <v>19</v>
      </c>
      <c r="C474">
        <v>157</v>
      </c>
      <c r="D474" s="5"/>
    </row>
    <row r="475" spans="1:4" x14ac:dyDescent="0.25">
      <c r="A475">
        <v>474</v>
      </c>
      <c r="B475" t="s">
        <v>19</v>
      </c>
      <c r="C475">
        <v>3533</v>
      </c>
      <c r="D475" s="5"/>
    </row>
    <row r="476" spans="1:4" x14ac:dyDescent="0.25">
      <c r="A476">
        <v>475</v>
      </c>
      <c r="B476" t="s">
        <v>19</v>
      </c>
      <c r="C476">
        <v>155</v>
      </c>
      <c r="D476" s="5"/>
    </row>
    <row r="477" spans="1:4" x14ac:dyDescent="0.25">
      <c r="A477">
        <v>476</v>
      </c>
      <c r="B477" t="s">
        <v>19</v>
      </c>
      <c r="C477">
        <v>132</v>
      </c>
      <c r="D477" s="5"/>
    </row>
    <row r="478" spans="1:4" x14ac:dyDescent="0.25">
      <c r="A478">
        <v>477</v>
      </c>
      <c r="B478" t="s">
        <v>19</v>
      </c>
      <c r="C478">
        <v>1354</v>
      </c>
      <c r="D478" s="5"/>
    </row>
    <row r="479" spans="1:4" x14ac:dyDescent="0.25">
      <c r="A479">
        <v>478</v>
      </c>
      <c r="B479" t="s">
        <v>19</v>
      </c>
      <c r="C479">
        <v>48</v>
      </c>
      <c r="D479" s="5"/>
    </row>
    <row r="480" spans="1:4" x14ac:dyDescent="0.25">
      <c r="A480">
        <v>479</v>
      </c>
      <c r="B480" t="s">
        <v>19</v>
      </c>
      <c r="C480">
        <v>110</v>
      </c>
      <c r="D480" s="5"/>
    </row>
    <row r="481" spans="1:4" x14ac:dyDescent="0.25">
      <c r="A481">
        <v>480</v>
      </c>
      <c r="B481" t="s">
        <v>19</v>
      </c>
      <c r="C481">
        <v>172</v>
      </c>
      <c r="D481" s="5"/>
    </row>
    <row r="482" spans="1:4" x14ac:dyDescent="0.25">
      <c r="A482">
        <v>481</v>
      </c>
      <c r="B482" t="s">
        <v>19</v>
      </c>
      <c r="C482">
        <v>307</v>
      </c>
      <c r="D482" s="5"/>
    </row>
    <row r="483" spans="1:4" x14ac:dyDescent="0.25">
      <c r="A483">
        <v>482</v>
      </c>
      <c r="B483" t="s">
        <v>19</v>
      </c>
      <c r="C483">
        <v>160</v>
      </c>
      <c r="D483" s="5"/>
    </row>
    <row r="484" spans="1:4" x14ac:dyDescent="0.25">
      <c r="A484">
        <v>483</v>
      </c>
      <c r="B484" t="s">
        <v>19</v>
      </c>
      <c r="C484">
        <v>1467</v>
      </c>
      <c r="D484" s="5"/>
    </row>
    <row r="485" spans="1:4" x14ac:dyDescent="0.25">
      <c r="A485">
        <v>484</v>
      </c>
      <c r="B485" t="s">
        <v>19</v>
      </c>
      <c r="C485">
        <v>2662</v>
      </c>
      <c r="D485" s="5"/>
    </row>
    <row r="486" spans="1:4" x14ac:dyDescent="0.25">
      <c r="A486">
        <v>485</v>
      </c>
      <c r="B486" t="s">
        <v>19</v>
      </c>
      <c r="C486">
        <v>452</v>
      </c>
      <c r="D486" s="5"/>
    </row>
    <row r="487" spans="1:4" x14ac:dyDescent="0.25">
      <c r="A487">
        <v>486</v>
      </c>
      <c r="B487" t="s">
        <v>19</v>
      </c>
      <c r="C487">
        <v>158</v>
      </c>
      <c r="D487" s="5"/>
    </row>
    <row r="488" spans="1:4" x14ac:dyDescent="0.25">
      <c r="A488">
        <v>487</v>
      </c>
      <c r="B488" t="s">
        <v>19</v>
      </c>
      <c r="C488">
        <v>225</v>
      </c>
      <c r="D488" s="5"/>
    </row>
    <row r="489" spans="1:4" x14ac:dyDescent="0.25">
      <c r="A489">
        <v>488</v>
      </c>
      <c r="B489" t="s">
        <v>19</v>
      </c>
      <c r="C489">
        <v>65</v>
      </c>
      <c r="D489" s="5"/>
    </row>
    <row r="490" spans="1:4" x14ac:dyDescent="0.25">
      <c r="A490">
        <v>489</v>
      </c>
      <c r="B490" t="s">
        <v>19</v>
      </c>
      <c r="C490">
        <v>163</v>
      </c>
      <c r="D490" s="5"/>
    </row>
    <row r="491" spans="1:4" x14ac:dyDescent="0.25">
      <c r="A491">
        <v>490</v>
      </c>
      <c r="B491" t="s">
        <v>19</v>
      </c>
      <c r="C491">
        <v>85</v>
      </c>
      <c r="D491" s="5"/>
    </row>
    <row r="492" spans="1:4" x14ac:dyDescent="0.25">
      <c r="A492">
        <v>491</v>
      </c>
      <c r="B492" t="s">
        <v>19</v>
      </c>
      <c r="C492">
        <v>217</v>
      </c>
      <c r="D492" s="5"/>
    </row>
    <row r="493" spans="1:4" x14ac:dyDescent="0.25">
      <c r="A493">
        <v>492</v>
      </c>
      <c r="B493" t="s">
        <v>19</v>
      </c>
      <c r="C493">
        <v>150</v>
      </c>
      <c r="D493" s="5"/>
    </row>
    <row r="494" spans="1:4" x14ac:dyDescent="0.25">
      <c r="A494">
        <v>493</v>
      </c>
      <c r="B494" t="s">
        <v>19</v>
      </c>
      <c r="C494">
        <v>3272</v>
      </c>
      <c r="D494" s="5"/>
    </row>
    <row r="495" spans="1:4" x14ac:dyDescent="0.25">
      <c r="A495">
        <v>494</v>
      </c>
      <c r="B495" t="s">
        <v>19</v>
      </c>
      <c r="C495">
        <v>300</v>
      </c>
      <c r="D495" s="5"/>
    </row>
    <row r="496" spans="1:4" x14ac:dyDescent="0.25">
      <c r="A496">
        <v>495</v>
      </c>
      <c r="B496" t="s">
        <v>19</v>
      </c>
      <c r="C496">
        <v>126</v>
      </c>
      <c r="D496" s="5"/>
    </row>
    <row r="497" spans="1:4" x14ac:dyDescent="0.25">
      <c r="A497">
        <v>496</v>
      </c>
      <c r="B497" t="s">
        <v>19</v>
      </c>
      <c r="C497">
        <v>2320</v>
      </c>
      <c r="D497" s="5"/>
    </row>
    <row r="498" spans="1:4" x14ac:dyDescent="0.25">
      <c r="A498">
        <v>497</v>
      </c>
      <c r="B498" t="s">
        <v>19</v>
      </c>
      <c r="C498">
        <v>81</v>
      </c>
      <c r="D498" s="5"/>
    </row>
    <row r="499" spans="1:4" x14ac:dyDescent="0.25">
      <c r="A499">
        <v>498</v>
      </c>
      <c r="B499" t="s">
        <v>19</v>
      </c>
      <c r="C499">
        <v>1887</v>
      </c>
      <c r="D499" s="5"/>
    </row>
    <row r="500" spans="1:4" x14ac:dyDescent="0.25">
      <c r="A500">
        <v>499</v>
      </c>
      <c r="B500" t="s">
        <v>19</v>
      </c>
      <c r="C500">
        <v>4358</v>
      </c>
      <c r="D500" s="5"/>
    </row>
    <row r="501" spans="1:4" x14ac:dyDescent="0.25">
      <c r="A501">
        <v>500</v>
      </c>
      <c r="B501" t="s">
        <v>19</v>
      </c>
      <c r="C501">
        <v>53</v>
      </c>
      <c r="D501" s="5"/>
    </row>
    <row r="502" spans="1:4" x14ac:dyDescent="0.25">
      <c r="A502">
        <v>501</v>
      </c>
      <c r="B502" t="s">
        <v>19</v>
      </c>
      <c r="C502">
        <v>2414</v>
      </c>
      <c r="D502" s="5"/>
    </row>
    <row r="503" spans="1:4" x14ac:dyDescent="0.25">
      <c r="A503">
        <v>502</v>
      </c>
      <c r="B503" t="s">
        <v>19</v>
      </c>
      <c r="C503">
        <v>80</v>
      </c>
      <c r="D503" s="5"/>
    </row>
    <row r="504" spans="1:4" x14ac:dyDescent="0.25">
      <c r="A504">
        <v>503</v>
      </c>
      <c r="B504" t="s">
        <v>19</v>
      </c>
      <c r="C504">
        <v>193</v>
      </c>
      <c r="D504" s="5"/>
    </row>
    <row r="505" spans="1:4" x14ac:dyDescent="0.25">
      <c r="A505">
        <v>504</v>
      </c>
      <c r="B505" t="s">
        <v>19</v>
      </c>
      <c r="C505">
        <v>52</v>
      </c>
      <c r="D505" s="5"/>
    </row>
    <row r="506" spans="1:4" x14ac:dyDescent="0.25">
      <c r="A506">
        <v>505</v>
      </c>
      <c r="B506" t="s">
        <v>19</v>
      </c>
      <c r="C506">
        <v>290</v>
      </c>
      <c r="D506" s="5"/>
    </row>
    <row r="507" spans="1:4" x14ac:dyDescent="0.25">
      <c r="A507">
        <v>506</v>
      </c>
      <c r="B507" t="s">
        <v>19</v>
      </c>
      <c r="C507">
        <v>122</v>
      </c>
      <c r="D507" s="5"/>
    </row>
    <row r="508" spans="1:4" x14ac:dyDescent="0.25">
      <c r="A508">
        <v>507</v>
      </c>
      <c r="B508" t="s">
        <v>19</v>
      </c>
      <c r="C508">
        <v>1470</v>
      </c>
      <c r="D508" s="5"/>
    </row>
    <row r="509" spans="1:4" x14ac:dyDescent="0.25">
      <c r="A509">
        <v>508</v>
      </c>
      <c r="B509" t="s">
        <v>19</v>
      </c>
      <c r="C509">
        <v>165</v>
      </c>
      <c r="D509" s="5"/>
    </row>
    <row r="510" spans="1:4" x14ac:dyDescent="0.25">
      <c r="A510">
        <v>509</v>
      </c>
      <c r="B510" t="s">
        <v>19</v>
      </c>
      <c r="C510">
        <v>182</v>
      </c>
      <c r="D510" s="5"/>
    </row>
    <row r="511" spans="1:4" x14ac:dyDescent="0.25">
      <c r="A511">
        <v>510</v>
      </c>
      <c r="B511" t="s">
        <v>19</v>
      </c>
      <c r="C511">
        <v>199</v>
      </c>
      <c r="D511" s="5"/>
    </row>
    <row r="512" spans="1:4" x14ac:dyDescent="0.25">
      <c r="A512">
        <v>511</v>
      </c>
      <c r="B512" t="s">
        <v>19</v>
      </c>
      <c r="C512">
        <v>56</v>
      </c>
      <c r="D512" s="5"/>
    </row>
    <row r="513" spans="1:4" x14ac:dyDescent="0.25">
      <c r="A513">
        <v>512</v>
      </c>
      <c r="B513" t="s">
        <v>19</v>
      </c>
      <c r="C513">
        <v>1460</v>
      </c>
      <c r="D513" s="5"/>
    </row>
    <row r="514" spans="1:4" x14ac:dyDescent="0.25">
      <c r="A514">
        <v>513</v>
      </c>
      <c r="B514" t="s">
        <v>19</v>
      </c>
      <c r="C514">
        <v>123</v>
      </c>
      <c r="D514" s="5"/>
    </row>
    <row r="515" spans="1:4" x14ac:dyDescent="0.25">
      <c r="A515">
        <v>514</v>
      </c>
      <c r="B515" t="s">
        <v>19</v>
      </c>
      <c r="C515">
        <v>159</v>
      </c>
      <c r="D515" s="5"/>
    </row>
    <row r="516" spans="1:4" x14ac:dyDescent="0.25">
      <c r="A516">
        <v>515</v>
      </c>
      <c r="B516" t="s">
        <v>19</v>
      </c>
      <c r="C516">
        <v>110</v>
      </c>
      <c r="D516" s="5"/>
    </row>
    <row r="517" spans="1:4" x14ac:dyDescent="0.25">
      <c r="A517">
        <v>516</v>
      </c>
      <c r="B517" t="s">
        <v>19</v>
      </c>
      <c r="C517">
        <v>236</v>
      </c>
      <c r="D517" s="5"/>
    </row>
    <row r="518" spans="1:4" x14ac:dyDescent="0.25">
      <c r="A518">
        <v>517</v>
      </c>
      <c r="B518" t="s">
        <v>19</v>
      </c>
      <c r="C518">
        <v>191</v>
      </c>
      <c r="D518" s="5"/>
    </row>
    <row r="519" spans="1:4" x14ac:dyDescent="0.25">
      <c r="A519">
        <v>518</v>
      </c>
      <c r="B519" t="s">
        <v>19</v>
      </c>
      <c r="C519">
        <v>3934</v>
      </c>
      <c r="D519" s="5"/>
    </row>
    <row r="520" spans="1:4" x14ac:dyDescent="0.25">
      <c r="A520">
        <v>519</v>
      </c>
      <c r="B520" t="s">
        <v>19</v>
      </c>
      <c r="C520">
        <v>80</v>
      </c>
      <c r="D520" s="5"/>
    </row>
    <row r="521" spans="1:4" x14ac:dyDescent="0.25">
      <c r="A521">
        <v>520</v>
      </c>
      <c r="B521" t="s">
        <v>19</v>
      </c>
      <c r="C521">
        <v>462</v>
      </c>
      <c r="D521" s="5"/>
    </row>
    <row r="522" spans="1:4" x14ac:dyDescent="0.25">
      <c r="A522">
        <v>521</v>
      </c>
      <c r="B522" t="s">
        <v>19</v>
      </c>
      <c r="C522">
        <v>179</v>
      </c>
      <c r="D522" s="5"/>
    </row>
    <row r="523" spans="1:4" x14ac:dyDescent="0.25">
      <c r="A523">
        <v>522</v>
      </c>
      <c r="B523" t="s">
        <v>19</v>
      </c>
      <c r="C523">
        <v>1866</v>
      </c>
      <c r="D523" s="5"/>
    </row>
    <row r="524" spans="1:4" x14ac:dyDescent="0.25">
      <c r="A524">
        <v>523</v>
      </c>
      <c r="B524" t="s">
        <v>19</v>
      </c>
      <c r="C524">
        <v>156</v>
      </c>
      <c r="D524" s="5"/>
    </row>
    <row r="525" spans="1:4" x14ac:dyDescent="0.25">
      <c r="A525">
        <v>524</v>
      </c>
      <c r="B525" t="s">
        <v>19</v>
      </c>
      <c r="C525">
        <v>255</v>
      </c>
      <c r="D525" s="5"/>
    </row>
    <row r="526" spans="1:4" x14ac:dyDescent="0.25">
      <c r="A526">
        <v>525</v>
      </c>
      <c r="B526" t="s">
        <v>19</v>
      </c>
      <c r="C526">
        <v>2261</v>
      </c>
      <c r="D526" s="5"/>
    </row>
    <row r="527" spans="1:4" x14ac:dyDescent="0.25">
      <c r="A527">
        <v>526</v>
      </c>
      <c r="B527" t="s">
        <v>19</v>
      </c>
      <c r="C527">
        <v>40</v>
      </c>
      <c r="D527" s="5"/>
    </row>
    <row r="528" spans="1:4" x14ac:dyDescent="0.25">
      <c r="A528">
        <v>527</v>
      </c>
      <c r="B528" t="s">
        <v>19</v>
      </c>
      <c r="C528">
        <v>2289</v>
      </c>
      <c r="D528" s="5"/>
    </row>
    <row r="529" spans="1:4" x14ac:dyDescent="0.25">
      <c r="A529">
        <v>528</v>
      </c>
      <c r="B529" t="s">
        <v>19</v>
      </c>
      <c r="C529">
        <v>65</v>
      </c>
      <c r="D529" s="5"/>
    </row>
    <row r="530" spans="1:4" x14ac:dyDescent="0.25">
      <c r="A530">
        <v>529</v>
      </c>
      <c r="B530" t="s">
        <v>19</v>
      </c>
      <c r="C530">
        <v>3777</v>
      </c>
      <c r="D530" s="5"/>
    </row>
    <row r="531" spans="1:4" x14ac:dyDescent="0.25">
      <c r="A531">
        <v>530</v>
      </c>
      <c r="B531" t="s">
        <v>19</v>
      </c>
      <c r="C531">
        <v>184</v>
      </c>
      <c r="D531" s="5"/>
    </row>
    <row r="532" spans="1:4" x14ac:dyDescent="0.25">
      <c r="A532">
        <v>531</v>
      </c>
      <c r="B532" t="s">
        <v>19</v>
      </c>
      <c r="C532">
        <v>85</v>
      </c>
      <c r="D532" s="5"/>
    </row>
    <row r="533" spans="1:4" x14ac:dyDescent="0.25">
      <c r="A533">
        <v>532</v>
      </c>
      <c r="B533" t="s">
        <v>19</v>
      </c>
      <c r="C533">
        <v>144</v>
      </c>
      <c r="D533" s="5"/>
    </row>
    <row r="534" spans="1:4" x14ac:dyDescent="0.25">
      <c r="A534">
        <v>533</v>
      </c>
      <c r="B534" t="s">
        <v>19</v>
      </c>
      <c r="C534">
        <v>1902</v>
      </c>
      <c r="D534" s="5"/>
    </row>
    <row r="535" spans="1:4" x14ac:dyDescent="0.25">
      <c r="A535">
        <v>534</v>
      </c>
      <c r="B535" t="s">
        <v>19</v>
      </c>
      <c r="C535">
        <v>105</v>
      </c>
      <c r="D535" s="5"/>
    </row>
    <row r="536" spans="1:4" x14ac:dyDescent="0.25">
      <c r="A536">
        <v>535</v>
      </c>
      <c r="B536" t="s">
        <v>19</v>
      </c>
      <c r="C536">
        <v>132</v>
      </c>
      <c r="D536" s="5"/>
    </row>
    <row r="537" spans="1:4" x14ac:dyDescent="0.25">
      <c r="A537">
        <v>536</v>
      </c>
      <c r="B537" t="s">
        <v>19</v>
      </c>
      <c r="C537">
        <v>96</v>
      </c>
      <c r="D537" s="5"/>
    </row>
    <row r="538" spans="1:4" x14ac:dyDescent="0.25">
      <c r="A538">
        <v>537</v>
      </c>
      <c r="B538" t="s">
        <v>19</v>
      </c>
      <c r="C538">
        <v>114</v>
      </c>
      <c r="D538" s="5"/>
    </row>
    <row r="539" spans="1:4" x14ac:dyDescent="0.25">
      <c r="A539">
        <v>538</v>
      </c>
      <c r="B539" t="s">
        <v>19</v>
      </c>
      <c r="C539">
        <v>203</v>
      </c>
      <c r="D539" s="5"/>
    </row>
    <row r="540" spans="1:4" x14ac:dyDescent="0.25">
      <c r="A540">
        <v>539</v>
      </c>
      <c r="B540" t="s">
        <v>19</v>
      </c>
      <c r="C540">
        <v>1559</v>
      </c>
      <c r="D540" s="5"/>
    </row>
    <row r="541" spans="1:4" x14ac:dyDescent="0.25">
      <c r="A541">
        <v>540</v>
      </c>
      <c r="B541" t="s">
        <v>19</v>
      </c>
      <c r="C541">
        <v>1548</v>
      </c>
      <c r="D541" s="5"/>
    </row>
    <row r="542" spans="1:4" x14ac:dyDescent="0.25">
      <c r="A542">
        <v>541</v>
      </c>
      <c r="B542" t="s">
        <v>19</v>
      </c>
      <c r="C542">
        <v>80</v>
      </c>
      <c r="D542" s="5"/>
    </row>
    <row r="543" spans="1:4" x14ac:dyDescent="0.25">
      <c r="A543">
        <v>542</v>
      </c>
      <c r="B543" t="s">
        <v>19</v>
      </c>
      <c r="C543">
        <v>131</v>
      </c>
      <c r="D543" s="5"/>
    </row>
    <row r="544" spans="1:4" x14ac:dyDescent="0.25">
      <c r="A544">
        <v>543</v>
      </c>
      <c r="B544" t="s">
        <v>19</v>
      </c>
      <c r="C544">
        <v>112</v>
      </c>
      <c r="D544" s="5"/>
    </row>
    <row r="545" spans="1:4" x14ac:dyDescent="0.25">
      <c r="A545">
        <v>544</v>
      </c>
      <c r="B545" t="s">
        <v>19</v>
      </c>
      <c r="C545">
        <v>155</v>
      </c>
      <c r="D545" s="5"/>
    </row>
    <row r="546" spans="1:4" x14ac:dyDescent="0.25">
      <c r="A546">
        <v>545</v>
      </c>
      <c r="B546" t="s">
        <v>19</v>
      </c>
      <c r="C546">
        <v>266</v>
      </c>
      <c r="D546" s="5"/>
    </row>
    <row r="547" spans="1:4" x14ac:dyDescent="0.25">
      <c r="A547">
        <v>546</v>
      </c>
      <c r="B547" t="s">
        <v>19</v>
      </c>
      <c r="C547">
        <v>155</v>
      </c>
      <c r="D547" s="5"/>
    </row>
    <row r="548" spans="1:4" x14ac:dyDescent="0.25">
      <c r="A548">
        <v>547</v>
      </c>
      <c r="B548" t="s">
        <v>19</v>
      </c>
      <c r="C548">
        <v>207</v>
      </c>
      <c r="D548" s="5"/>
    </row>
    <row r="549" spans="1:4" x14ac:dyDescent="0.25">
      <c r="A549">
        <v>548</v>
      </c>
      <c r="B549" t="s">
        <v>19</v>
      </c>
      <c r="C549">
        <v>245</v>
      </c>
      <c r="D549" s="5"/>
    </row>
    <row r="550" spans="1:4" x14ac:dyDescent="0.25">
      <c r="A550">
        <v>549</v>
      </c>
      <c r="B550" t="s">
        <v>19</v>
      </c>
      <c r="C550">
        <v>1573</v>
      </c>
      <c r="D550" s="5"/>
    </row>
    <row r="551" spans="1:4" x14ac:dyDescent="0.25">
      <c r="A551">
        <v>550</v>
      </c>
      <c r="B551" t="s">
        <v>19</v>
      </c>
      <c r="C551">
        <v>114</v>
      </c>
      <c r="D551" s="5"/>
    </row>
    <row r="552" spans="1:4" x14ac:dyDescent="0.25">
      <c r="A552">
        <v>551</v>
      </c>
      <c r="B552" t="s">
        <v>19</v>
      </c>
      <c r="C552">
        <v>93</v>
      </c>
      <c r="D552" s="5"/>
    </row>
    <row r="553" spans="1:4" x14ac:dyDescent="0.25">
      <c r="A553">
        <v>552</v>
      </c>
      <c r="B553" t="s">
        <v>19</v>
      </c>
      <c r="C553">
        <v>1681</v>
      </c>
      <c r="D553" s="5"/>
    </row>
    <row r="554" spans="1:4" x14ac:dyDescent="0.25">
      <c r="A554">
        <v>553</v>
      </c>
      <c r="B554" t="s">
        <v>19</v>
      </c>
      <c r="C554">
        <v>32</v>
      </c>
      <c r="D554" s="5"/>
    </row>
    <row r="555" spans="1:4" x14ac:dyDescent="0.25">
      <c r="A555">
        <v>554</v>
      </c>
      <c r="B555" t="s">
        <v>19</v>
      </c>
      <c r="C555">
        <v>135</v>
      </c>
      <c r="D555" s="5"/>
    </row>
    <row r="556" spans="1:4" x14ac:dyDescent="0.25">
      <c r="A556">
        <v>555</v>
      </c>
      <c r="B556" t="s">
        <v>19</v>
      </c>
      <c r="C556">
        <v>140</v>
      </c>
      <c r="D556" s="5"/>
    </row>
    <row r="557" spans="1:4" x14ac:dyDescent="0.25">
      <c r="A557">
        <v>556</v>
      </c>
      <c r="B557" t="s">
        <v>19</v>
      </c>
      <c r="C557">
        <v>92</v>
      </c>
      <c r="D557" s="5"/>
    </row>
    <row r="558" spans="1:4" x14ac:dyDescent="0.25">
      <c r="A558">
        <v>557</v>
      </c>
      <c r="B558" t="s">
        <v>19</v>
      </c>
      <c r="C558">
        <v>1015</v>
      </c>
      <c r="D558" s="5"/>
    </row>
    <row r="559" spans="1:4" x14ac:dyDescent="0.25">
      <c r="A559">
        <v>558</v>
      </c>
      <c r="B559" t="s">
        <v>19</v>
      </c>
      <c r="C559">
        <v>323</v>
      </c>
      <c r="D559" s="5"/>
    </row>
    <row r="560" spans="1:4" x14ac:dyDescent="0.25">
      <c r="A560">
        <v>559</v>
      </c>
      <c r="B560" t="s">
        <v>19</v>
      </c>
      <c r="C560">
        <v>2326</v>
      </c>
      <c r="D560" s="5"/>
    </row>
    <row r="561" spans="1:4" x14ac:dyDescent="0.25">
      <c r="A561">
        <v>560</v>
      </c>
      <c r="B561" t="s">
        <v>19</v>
      </c>
      <c r="C561">
        <v>381</v>
      </c>
      <c r="D561" s="5"/>
    </row>
    <row r="562" spans="1:4" x14ac:dyDescent="0.25">
      <c r="A562">
        <v>561</v>
      </c>
      <c r="B562" t="s">
        <v>19</v>
      </c>
      <c r="C562">
        <v>480</v>
      </c>
      <c r="D562" s="5"/>
    </row>
    <row r="563" spans="1:4" x14ac:dyDescent="0.25">
      <c r="A563">
        <v>562</v>
      </c>
      <c r="B563" t="s">
        <v>19</v>
      </c>
      <c r="C563">
        <v>226</v>
      </c>
      <c r="D563" s="5"/>
    </row>
    <row r="564" spans="1:4" x14ac:dyDescent="0.25">
      <c r="A564">
        <v>563</v>
      </c>
      <c r="B564" t="s">
        <v>19</v>
      </c>
      <c r="C564">
        <v>241</v>
      </c>
      <c r="D564" s="5"/>
    </row>
    <row r="565" spans="1:4" x14ac:dyDescent="0.25">
      <c r="A565">
        <v>564</v>
      </c>
      <c r="B565" t="s">
        <v>19</v>
      </c>
      <c r="C565">
        <v>132</v>
      </c>
      <c r="D565" s="5"/>
    </row>
    <row r="566" spans="1:4" x14ac:dyDescent="0.25">
      <c r="A566">
        <v>565</v>
      </c>
      <c r="B566" t="s">
        <v>19</v>
      </c>
      <c r="C566">
        <v>2043</v>
      </c>
      <c r="D566" s="5"/>
    </row>
    <row r="567" spans="1:4" x14ac:dyDescent="0.25">
      <c r="A567">
        <v>566</v>
      </c>
      <c r="D567" s="5"/>
    </row>
    <row r="568" spans="1:4" x14ac:dyDescent="0.25">
      <c r="A568">
        <v>567</v>
      </c>
      <c r="D568" s="5"/>
    </row>
    <row r="569" spans="1:4" x14ac:dyDescent="0.25">
      <c r="A569">
        <v>568</v>
      </c>
      <c r="D569" s="5"/>
    </row>
    <row r="570" spans="1:4" x14ac:dyDescent="0.25">
      <c r="A570">
        <v>569</v>
      </c>
      <c r="D570" s="5"/>
    </row>
    <row r="571" spans="1:4" x14ac:dyDescent="0.25">
      <c r="A571">
        <v>570</v>
      </c>
      <c r="D571" s="5"/>
    </row>
    <row r="572" spans="1:4" x14ac:dyDescent="0.25">
      <c r="A572">
        <v>571</v>
      </c>
      <c r="D572" s="5"/>
    </row>
    <row r="573" spans="1:4" x14ac:dyDescent="0.25">
      <c r="A573">
        <v>572</v>
      </c>
      <c r="D573" s="5"/>
    </row>
    <row r="574" spans="1:4" x14ac:dyDescent="0.25">
      <c r="A574">
        <v>573</v>
      </c>
      <c r="D574" s="5"/>
    </row>
    <row r="575" spans="1:4" x14ac:dyDescent="0.25">
      <c r="A575">
        <v>574</v>
      </c>
      <c r="D575" s="5"/>
    </row>
    <row r="576" spans="1:4" x14ac:dyDescent="0.25">
      <c r="A576">
        <v>575</v>
      </c>
      <c r="D576" s="5"/>
    </row>
    <row r="577" spans="1:4" x14ac:dyDescent="0.25">
      <c r="A577">
        <v>576</v>
      </c>
      <c r="D577" s="5"/>
    </row>
    <row r="578" spans="1:4" x14ac:dyDescent="0.25">
      <c r="A578">
        <v>577</v>
      </c>
      <c r="D578" s="5"/>
    </row>
    <row r="579" spans="1:4" x14ac:dyDescent="0.25">
      <c r="A579">
        <v>578</v>
      </c>
      <c r="D579" s="5"/>
    </row>
    <row r="580" spans="1:4" x14ac:dyDescent="0.25">
      <c r="A580">
        <v>579</v>
      </c>
      <c r="D580" s="5"/>
    </row>
    <row r="581" spans="1:4" x14ac:dyDescent="0.25">
      <c r="A581">
        <v>580</v>
      </c>
      <c r="D581" s="5"/>
    </row>
    <row r="582" spans="1:4" x14ac:dyDescent="0.25">
      <c r="A582">
        <v>581</v>
      </c>
      <c r="D582" s="5"/>
    </row>
    <row r="583" spans="1:4" x14ac:dyDescent="0.25">
      <c r="A583">
        <v>582</v>
      </c>
      <c r="D583" s="5"/>
    </row>
    <row r="584" spans="1:4" x14ac:dyDescent="0.25">
      <c r="A584">
        <v>583</v>
      </c>
      <c r="D584" s="5"/>
    </row>
    <row r="585" spans="1:4" x14ac:dyDescent="0.25">
      <c r="A585">
        <v>584</v>
      </c>
      <c r="D585" s="5"/>
    </row>
    <row r="586" spans="1:4" x14ac:dyDescent="0.25">
      <c r="A586">
        <v>585</v>
      </c>
      <c r="D586" s="5"/>
    </row>
    <row r="587" spans="1:4" x14ac:dyDescent="0.25">
      <c r="A587">
        <v>586</v>
      </c>
      <c r="D587" s="5"/>
    </row>
    <row r="588" spans="1:4" x14ac:dyDescent="0.25">
      <c r="A588">
        <v>587</v>
      </c>
      <c r="D588" s="5"/>
    </row>
    <row r="589" spans="1:4" x14ac:dyDescent="0.25">
      <c r="A589">
        <v>588</v>
      </c>
      <c r="D589" s="5"/>
    </row>
    <row r="590" spans="1:4" x14ac:dyDescent="0.25">
      <c r="A590">
        <v>589</v>
      </c>
      <c r="D590" s="5"/>
    </row>
    <row r="591" spans="1:4" x14ac:dyDescent="0.25">
      <c r="A591">
        <v>590</v>
      </c>
      <c r="D591" s="5"/>
    </row>
    <row r="592" spans="1:4" x14ac:dyDescent="0.25">
      <c r="A592">
        <v>591</v>
      </c>
      <c r="D592" s="5"/>
    </row>
    <row r="593" spans="1:4" x14ac:dyDescent="0.25">
      <c r="A593">
        <v>592</v>
      </c>
      <c r="D593" s="5"/>
    </row>
    <row r="594" spans="1:4" x14ac:dyDescent="0.25">
      <c r="A594">
        <v>593</v>
      </c>
      <c r="D594" s="5"/>
    </row>
    <row r="595" spans="1:4" x14ac:dyDescent="0.25">
      <c r="A595">
        <v>594</v>
      </c>
      <c r="D595" s="5"/>
    </row>
    <row r="596" spans="1:4" x14ac:dyDescent="0.25">
      <c r="A596">
        <v>595</v>
      </c>
      <c r="D596" s="5"/>
    </row>
    <row r="597" spans="1:4" x14ac:dyDescent="0.25">
      <c r="A597">
        <v>596</v>
      </c>
      <c r="D597" s="5"/>
    </row>
    <row r="598" spans="1:4" x14ac:dyDescent="0.25">
      <c r="A598">
        <v>597</v>
      </c>
      <c r="D598" s="5"/>
    </row>
    <row r="599" spans="1:4" x14ac:dyDescent="0.25">
      <c r="A599">
        <v>598</v>
      </c>
      <c r="D599" s="5"/>
    </row>
    <row r="600" spans="1:4" x14ac:dyDescent="0.25">
      <c r="A600">
        <v>599</v>
      </c>
      <c r="D600" s="5"/>
    </row>
    <row r="601" spans="1:4" x14ac:dyDescent="0.25">
      <c r="A601">
        <v>600</v>
      </c>
      <c r="D601" s="5"/>
    </row>
    <row r="602" spans="1:4" x14ac:dyDescent="0.25">
      <c r="A602">
        <v>601</v>
      </c>
      <c r="D602" s="5"/>
    </row>
    <row r="603" spans="1:4" x14ac:dyDescent="0.25">
      <c r="A603">
        <v>602</v>
      </c>
      <c r="D603" s="5"/>
    </row>
    <row r="604" spans="1:4" x14ac:dyDescent="0.25">
      <c r="A604">
        <v>603</v>
      </c>
      <c r="D604" s="5"/>
    </row>
    <row r="605" spans="1:4" x14ac:dyDescent="0.25">
      <c r="A605">
        <v>604</v>
      </c>
      <c r="D605" s="5"/>
    </row>
    <row r="606" spans="1:4" x14ac:dyDescent="0.25">
      <c r="A606">
        <v>605</v>
      </c>
      <c r="D606" s="5"/>
    </row>
    <row r="607" spans="1:4" x14ac:dyDescent="0.25">
      <c r="A607">
        <v>606</v>
      </c>
      <c r="D607" s="5"/>
    </row>
    <row r="608" spans="1:4" x14ac:dyDescent="0.25">
      <c r="A608">
        <v>607</v>
      </c>
      <c r="D608" s="5"/>
    </row>
    <row r="609" spans="1:4" x14ac:dyDescent="0.25">
      <c r="A609">
        <v>608</v>
      </c>
      <c r="D609" s="5"/>
    </row>
    <row r="610" spans="1:4" x14ac:dyDescent="0.25">
      <c r="A610">
        <v>609</v>
      </c>
      <c r="D610" s="5"/>
    </row>
    <row r="611" spans="1:4" x14ac:dyDescent="0.25">
      <c r="A611">
        <v>610</v>
      </c>
      <c r="D611" s="5"/>
    </row>
    <row r="612" spans="1:4" x14ac:dyDescent="0.25">
      <c r="A612">
        <v>611</v>
      </c>
      <c r="D612" s="5"/>
    </row>
    <row r="613" spans="1:4" x14ac:dyDescent="0.25">
      <c r="A613">
        <v>612</v>
      </c>
      <c r="D613" s="5"/>
    </row>
    <row r="614" spans="1:4" x14ac:dyDescent="0.25">
      <c r="A614">
        <v>613</v>
      </c>
      <c r="D614" s="5"/>
    </row>
    <row r="615" spans="1:4" x14ac:dyDescent="0.25">
      <c r="A615">
        <v>614</v>
      </c>
      <c r="D615" s="5"/>
    </row>
    <row r="616" spans="1:4" x14ac:dyDescent="0.25">
      <c r="A616">
        <v>615</v>
      </c>
      <c r="D616" s="5"/>
    </row>
    <row r="617" spans="1:4" x14ac:dyDescent="0.25">
      <c r="A617">
        <v>616</v>
      </c>
      <c r="D617" s="5"/>
    </row>
    <row r="618" spans="1:4" x14ac:dyDescent="0.25">
      <c r="A618">
        <v>617</v>
      </c>
      <c r="D618" s="5"/>
    </row>
    <row r="619" spans="1:4" x14ac:dyDescent="0.25">
      <c r="A619">
        <v>618</v>
      </c>
      <c r="D619" s="5"/>
    </row>
    <row r="620" spans="1:4" x14ac:dyDescent="0.25">
      <c r="A620">
        <v>619</v>
      </c>
      <c r="D620" s="5"/>
    </row>
    <row r="621" spans="1:4" x14ac:dyDescent="0.25">
      <c r="A621">
        <v>620</v>
      </c>
      <c r="D621" s="5"/>
    </row>
    <row r="622" spans="1:4" x14ac:dyDescent="0.25">
      <c r="A622">
        <v>621</v>
      </c>
      <c r="D622" s="5"/>
    </row>
    <row r="623" spans="1:4" x14ac:dyDescent="0.25">
      <c r="A623">
        <v>622</v>
      </c>
      <c r="D623" s="5"/>
    </row>
    <row r="624" spans="1:4" x14ac:dyDescent="0.25">
      <c r="A624">
        <v>623</v>
      </c>
      <c r="D624" s="5"/>
    </row>
    <row r="625" spans="1:4" x14ac:dyDescent="0.25">
      <c r="A625">
        <v>624</v>
      </c>
      <c r="D625" s="5"/>
    </row>
    <row r="626" spans="1:4" x14ac:dyDescent="0.25">
      <c r="A626">
        <v>625</v>
      </c>
      <c r="D626" s="5"/>
    </row>
    <row r="627" spans="1:4" x14ac:dyDescent="0.25">
      <c r="A627">
        <v>626</v>
      </c>
      <c r="D627" s="5"/>
    </row>
    <row r="628" spans="1:4" x14ac:dyDescent="0.25">
      <c r="A628">
        <v>627</v>
      </c>
      <c r="D628" s="5"/>
    </row>
    <row r="629" spans="1:4" x14ac:dyDescent="0.25">
      <c r="A629">
        <v>628</v>
      </c>
      <c r="D629" s="5"/>
    </row>
    <row r="630" spans="1:4" x14ac:dyDescent="0.25">
      <c r="A630">
        <v>629</v>
      </c>
      <c r="D630" s="5"/>
    </row>
    <row r="631" spans="1:4" x14ac:dyDescent="0.25">
      <c r="A631">
        <v>630</v>
      </c>
      <c r="D631" s="5"/>
    </row>
    <row r="632" spans="1:4" x14ac:dyDescent="0.25">
      <c r="A632">
        <v>631</v>
      </c>
      <c r="D632" s="5"/>
    </row>
    <row r="633" spans="1:4" x14ac:dyDescent="0.25">
      <c r="A633">
        <v>632</v>
      </c>
      <c r="D633" s="5"/>
    </row>
    <row r="634" spans="1:4" x14ac:dyDescent="0.25">
      <c r="A634">
        <v>633</v>
      </c>
      <c r="D634" s="5"/>
    </row>
    <row r="635" spans="1:4" x14ac:dyDescent="0.25">
      <c r="A635">
        <v>634</v>
      </c>
      <c r="D635" s="5"/>
    </row>
    <row r="636" spans="1:4" x14ac:dyDescent="0.25">
      <c r="A636">
        <v>635</v>
      </c>
      <c r="D636" s="5"/>
    </row>
    <row r="637" spans="1:4" x14ac:dyDescent="0.25">
      <c r="A637">
        <v>636</v>
      </c>
      <c r="D637" s="5"/>
    </row>
    <row r="638" spans="1:4" x14ac:dyDescent="0.25">
      <c r="A638">
        <v>637</v>
      </c>
      <c r="D638" s="5"/>
    </row>
    <row r="639" spans="1:4" x14ac:dyDescent="0.25">
      <c r="A639">
        <v>638</v>
      </c>
      <c r="D639" s="5"/>
    </row>
    <row r="640" spans="1:4" x14ac:dyDescent="0.25">
      <c r="A640">
        <v>639</v>
      </c>
      <c r="D640" s="5"/>
    </row>
    <row r="641" spans="1:4" x14ac:dyDescent="0.25">
      <c r="A641">
        <v>640</v>
      </c>
      <c r="D641" s="5"/>
    </row>
    <row r="642" spans="1:4" x14ac:dyDescent="0.25">
      <c r="A642">
        <v>641</v>
      </c>
      <c r="D642" s="5"/>
    </row>
    <row r="643" spans="1:4" x14ac:dyDescent="0.25">
      <c r="A643">
        <v>642</v>
      </c>
      <c r="D643" s="5"/>
    </row>
    <row r="644" spans="1:4" x14ac:dyDescent="0.25">
      <c r="A644">
        <v>643</v>
      </c>
      <c r="D644" s="5"/>
    </row>
    <row r="645" spans="1:4" x14ac:dyDescent="0.25">
      <c r="A645">
        <v>644</v>
      </c>
      <c r="D645" s="5"/>
    </row>
    <row r="646" spans="1:4" x14ac:dyDescent="0.25">
      <c r="A646">
        <v>645</v>
      </c>
      <c r="D646" s="5"/>
    </row>
    <row r="647" spans="1:4" x14ac:dyDescent="0.25">
      <c r="A647">
        <v>646</v>
      </c>
      <c r="D647" s="5"/>
    </row>
    <row r="648" spans="1:4" x14ac:dyDescent="0.25">
      <c r="A648">
        <v>647</v>
      </c>
      <c r="D648" s="5"/>
    </row>
    <row r="649" spans="1:4" x14ac:dyDescent="0.25">
      <c r="A649">
        <v>648</v>
      </c>
      <c r="D649" s="5"/>
    </row>
    <row r="650" spans="1:4" x14ac:dyDescent="0.25">
      <c r="A650">
        <v>649</v>
      </c>
      <c r="D650" s="5"/>
    </row>
    <row r="651" spans="1:4" x14ac:dyDescent="0.25">
      <c r="A651">
        <v>650</v>
      </c>
      <c r="D651" s="5"/>
    </row>
    <row r="652" spans="1:4" x14ac:dyDescent="0.25">
      <c r="A652">
        <v>651</v>
      </c>
      <c r="D652" s="5"/>
    </row>
    <row r="653" spans="1:4" x14ac:dyDescent="0.25">
      <c r="A653">
        <v>652</v>
      </c>
      <c r="D653" s="5"/>
    </row>
    <row r="654" spans="1:4" x14ac:dyDescent="0.25">
      <c r="A654">
        <v>653</v>
      </c>
      <c r="D654" s="5"/>
    </row>
    <row r="655" spans="1:4" x14ac:dyDescent="0.25">
      <c r="A655">
        <v>654</v>
      </c>
      <c r="D655" s="5"/>
    </row>
    <row r="656" spans="1:4" x14ac:dyDescent="0.25">
      <c r="A656">
        <v>655</v>
      </c>
      <c r="D656" s="5"/>
    </row>
    <row r="657" spans="1:4" x14ac:dyDescent="0.25">
      <c r="A657">
        <v>656</v>
      </c>
      <c r="D657" s="5"/>
    </row>
    <row r="658" spans="1:4" x14ac:dyDescent="0.25">
      <c r="A658">
        <v>657</v>
      </c>
      <c r="D658" s="5"/>
    </row>
    <row r="659" spans="1:4" x14ac:dyDescent="0.25">
      <c r="A659">
        <v>658</v>
      </c>
      <c r="D659" s="5"/>
    </row>
    <row r="660" spans="1:4" x14ac:dyDescent="0.25">
      <c r="A660">
        <v>659</v>
      </c>
      <c r="D660" s="5"/>
    </row>
    <row r="661" spans="1:4" x14ac:dyDescent="0.25">
      <c r="A661">
        <v>660</v>
      </c>
      <c r="D661" s="5"/>
    </row>
    <row r="662" spans="1:4" x14ac:dyDescent="0.25">
      <c r="A662">
        <v>661</v>
      </c>
      <c r="D662" s="5"/>
    </row>
    <row r="663" spans="1:4" x14ac:dyDescent="0.25">
      <c r="A663">
        <v>662</v>
      </c>
      <c r="D663" s="5"/>
    </row>
    <row r="664" spans="1:4" x14ac:dyDescent="0.25">
      <c r="A664">
        <v>663</v>
      </c>
      <c r="D664" s="5"/>
    </row>
    <row r="665" spans="1:4" x14ac:dyDescent="0.25">
      <c r="A665">
        <v>664</v>
      </c>
      <c r="D665" s="5"/>
    </row>
    <row r="666" spans="1:4" x14ac:dyDescent="0.25">
      <c r="A666">
        <v>665</v>
      </c>
      <c r="D666" s="5"/>
    </row>
    <row r="667" spans="1:4" x14ac:dyDescent="0.25">
      <c r="A667">
        <v>666</v>
      </c>
      <c r="D667" s="5"/>
    </row>
    <row r="668" spans="1:4" x14ac:dyDescent="0.25">
      <c r="A668">
        <v>667</v>
      </c>
      <c r="D668" s="5"/>
    </row>
    <row r="669" spans="1:4" x14ac:dyDescent="0.25">
      <c r="A669">
        <v>668</v>
      </c>
      <c r="D669" s="5"/>
    </row>
    <row r="670" spans="1:4" x14ac:dyDescent="0.25">
      <c r="A670">
        <v>669</v>
      </c>
      <c r="D670" s="5"/>
    </row>
    <row r="671" spans="1:4" x14ac:dyDescent="0.25">
      <c r="A671">
        <v>670</v>
      </c>
      <c r="D671" s="5"/>
    </row>
    <row r="672" spans="1:4" x14ac:dyDescent="0.25">
      <c r="A672">
        <v>671</v>
      </c>
      <c r="D672" s="5"/>
    </row>
    <row r="673" spans="1:4" x14ac:dyDescent="0.25">
      <c r="A673">
        <v>672</v>
      </c>
      <c r="D673" s="5"/>
    </row>
    <row r="674" spans="1:4" x14ac:dyDescent="0.25">
      <c r="A674">
        <v>673</v>
      </c>
      <c r="D674" s="5"/>
    </row>
    <row r="675" spans="1:4" x14ac:dyDescent="0.25">
      <c r="A675">
        <v>674</v>
      </c>
      <c r="D675" s="5"/>
    </row>
    <row r="676" spans="1:4" x14ac:dyDescent="0.25">
      <c r="A676">
        <v>675</v>
      </c>
      <c r="D676" s="5"/>
    </row>
    <row r="677" spans="1:4" x14ac:dyDescent="0.25">
      <c r="A677">
        <v>676</v>
      </c>
      <c r="D677" s="5"/>
    </row>
    <row r="678" spans="1:4" x14ac:dyDescent="0.25">
      <c r="A678">
        <v>677</v>
      </c>
      <c r="D678" s="5"/>
    </row>
    <row r="679" spans="1:4" x14ac:dyDescent="0.25">
      <c r="A679">
        <v>678</v>
      </c>
      <c r="D679" s="5"/>
    </row>
    <row r="680" spans="1:4" x14ac:dyDescent="0.25">
      <c r="A680">
        <v>679</v>
      </c>
      <c r="D680" s="5"/>
    </row>
    <row r="681" spans="1:4" x14ac:dyDescent="0.25">
      <c r="A681">
        <v>680</v>
      </c>
      <c r="D681" s="5"/>
    </row>
    <row r="682" spans="1:4" x14ac:dyDescent="0.25">
      <c r="A682">
        <v>681</v>
      </c>
      <c r="D682" s="5"/>
    </row>
    <row r="683" spans="1:4" x14ac:dyDescent="0.25">
      <c r="A683">
        <v>682</v>
      </c>
      <c r="D683" s="5"/>
    </row>
    <row r="684" spans="1:4" x14ac:dyDescent="0.25">
      <c r="A684">
        <v>683</v>
      </c>
      <c r="D684" s="5"/>
    </row>
    <row r="685" spans="1:4" x14ac:dyDescent="0.25">
      <c r="A685">
        <v>684</v>
      </c>
      <c r="D685" s="5"/>
    </row>
    <row r="686" spans="1:4" x14ac:dyDescent="0.25">
      <c r="A686">
        <v>685</v>
      </c>
      <c r="D686" s="5"/>
    </row>
    <row r="687" spans="1:4" x14ac:dyDescent="0.25">
      <c r="A687">
        <v>686</v>
      </c>
      <c r="D687" s="5"/>
    </row>
    <row r="688" spans="1:4" x14ac:dyDescent="0.25">
      <c r="A688">
        <v>687</v>
      </c>
      <c r="D688" s="5"/>
    </row>
    <row r="689" spans="1:4" x14ac:dyDescent="0.25">
      <c r="A689">
        <v>688</v>
      </c>
      <c r="D689" s="5"/>
    </row>
    <row r="690" spans="1:4" x14ac:dyDescent="0.25">
      <c r="A690">
        <v>689</v>
      </c>
      <c r="D690" s="5"/>
    </row>
    <row r="691" spans="1:4" x14ac:dyDescent="0.25">
      <c r="A691">
        <v>690</v>
      </c>
      <c r="D691" s="5"/>
    </row>
    <row r="692" spans="1:4" x14ac:dyDescent="0.25">
      <c r="A692">
        <v>691</v>
      </c>
      <c r="D692" s="5"/>
    </row>
    <row r="693" spans="1:4" x14ac:dyDescent="0.25">
      <c r="A693">
        <v>692</v>
      </c>
      <c r="D693" s="5"/>
    </row>
    <row r="694" spans="1:4" x14ac:dyDescent="0.25">
      <c r="A694">
        <v>693</v>
      </c>
      <c r="D694" s="5"/>
    </row>
    <row r="695" spans="1:4" x14ac:dyDescent="0.25">
      <c r="A695">
        <v>694</v>
      </c>
      <c r="D695" s="5"/>
    </row>
    <row r="696" spans="1:4" x14ac:dyDescent="0.25">
      <c r="A696">
        <v>695</v>
      </c>
      <c r="D696" s="5"/>
    </row>
    <row r="697" spans="1:4" x14ac:dyDescent="0.25">
      <c r="A697">
        <v>696</v>
      </c>
      <c r="D697" s="5"/>
    </row>
    <row r="698" spans="1:4" x14ac:dyDescent="0.25">
      <c r="A698">
        <v>697</v>
      </c>
      <c r="D698" s="5"/>
    </row>
    <row r="699" spans="1:4" x14ac:dyDescent="0.25">
      <c r="A699">
        <v>698</v>
      </c>
      <c r="D699" s="5"/>
    </row>
    <row r="700" spans="1:4" x14ac:dyDescent="0.25">
      <c r="A700">
        <v>699</v>
      </c>
      <c r="D700" s="5"/>
    </row>
    <row r="701" spans="1:4" x14ac:dyDescent="0.25">
      <c r="A701">
        <v>700</v>
      </c>
      <c r="D701" s="5"/>
    </row>
    <row r="702" spans="1:4" x14ac:dyDescent="0.25">
      <c r="A702">
        <v>701</v>
      </c>
      <c r="D702" s="5"/>
    </row>
    <row r="703" spans="1:4" x14ac:dyDescent="0.25">
      <c r="A703">
        <v>702</v>
      </c>
      <c r="D703" s="5"/>
    </row>
    <row r="704" spans="1:4" x14ac:dyDescent="0.25">
      <c r="A704">
        <v>703</v>
      </c>
      <c r="D704" s="5"/>
    </row>
    <row r="705" spans="1:4" x14ac:dyDescent="0.25">
      <c r="A705">
        <v>704</v>
      </c>
      <c r="D705" s="5"/>
    </row>
    <row r="706" spans="1:4" x14ac:dyDescent="0.25">
      <c r="A706">
        <v>705</v>
      </c>
      <c r="D706" s="5"/>
    </row>
    <row r="707" spans="1:4" x14ac:dyDescent="0.25">
      <c r="A707">
        <v>706</v>
      </c>
      <c r="D707" s="5"/>
    </row>
    <row r="708" spans="1:4" x14ac:dyDescent="0.25">
      <c r="A708">
        <v>707</v>
      </c>
      <c r="D708" s="5"/>
    </row>
    <row r="709" spans="1:4" x14ac:dyDescent="0.25">
      <c r="A709">
        <v>708</v>
      </c>
      <c r="D709" s="5"/>
    </row>
    <row r="710" spans="1:4" x14ac:dyDescent="0.25">
      <c r="A710">
        <v>709</v>
      </c>
      <c r="D710" s="5"/>
    </row>
    <row r="711" spans="1:4" x14ac:dyDescent="0.25">
      <c r="A711">
        <v>710</v>
      </c>
      <c r="D711" s="5"/>
    </row>
    <row r="712" spans="1:4" x14ac:dyDescent="0.25">
      <c r="A712">
        <v>711</v>
      </c>
      <c r="D712" s="5"/>
    </row>
    <row r="713" spans="1:4" x14ac:dyDescent="0.25">
      <c r="A713">
        <v>712</v>
      </c>
      <c r="D713" s="5"/>
    </row>
    <row r="714" spans="1:4" x14ac:dyDescent="0.25">
      <c r="A714">
        <v>713</v>
      </c>
      <c r="D714" s="5"/>
    </row>
    <row r="715" spans="1:4" x14ac:dyDescent="0.25">
      <c r="A715">
        <v>714</v>
      </c>
      <c r="D715" s="5"/>
    </row>
    <row r="716" spans="1:4" x14ac:dyDescent="0.25">
      <c r="A716">
        <v>715</v>
      </c>
      <c r="D716" s="5"/>
    </row>
    <row r="717" spans="1:4" x14ac:dyDescent="0.25">
      <c r="A717">
        <v>716</v>
      </c>
      <c r="D717" s="5"/>
    </row>
    <row r="718" spans="1:4" x14ac:dyDescent="0.25">
      <c r="A718">
        <v>717</v>
      </c>
      <c r="D718" s="5"/>
    </row>
    <row r="719" spans="1:4" x14ac:dyDescent="0.25">
      <c r="A719">
        <v>718</v>
      </c>
      <c r="D719" s="5"/>
    </row>
    <row r="720" spans="1:4" x14ac:dyDescent="0.25">
      <c r="A720">
        <v>719</v>
      </c>
      <c r="D720" s="5"/>
    </row>
    <row r="721" spans="1:4" x14ac:dyDescent="0.25">
      <c r="A721">
        <v>720</v>
      </c>
      <c r="D721" s="5"/>
    </row>
    <row r="722" spans="1:4" x14ac:dyDescent="0.25">
      <c r="A722">
        <v>721</v>
      </c>
      <c r="D722" s="5"/>
    </row>
    <row r="723" spans="1:4" x14ac:dyDescent="0.25">
      <c r="A723">
        <v>722</v>
      </c>
      <c r="D723" s="5"/>
    </row>
    <row r="724" spans="1:4" x14ac:dyDescent="0.25">
      <c r="A724">
        <v>723</v>
      </c>
      <c r="D724" s="5"/>
    </row>
    <row r="725" spans="1:4" x14ac:dyDescent="0.25">
      <c r="A725">
        <v>724</v>
      </c>
      <c r="D725" s="5"/>
    </row>
    <row r="726" spans="1:4" x14ac:dyDescent="0.25">
      <c r="A726">
        <v>725</v>
      </c>
      <c r="D726" s="5"/>
    </row>
    <row r="727" spans="1:4" x14ac:dyDescent="0.25">
      <c r="A727">
        <v>726</v>
      </c>
      <c r="D727" s="5"/>
    </row>
    <row r="728" spans="1:4" x14ac:dyDescent="0.25">
      <c r="A728">
        <v>727</v>
      </c>
      <c r="D728" s="5"/>
    </row>
    <row r="729" spans="1:4" x14ac:dyDescent="0.25">
      <c r="A729">
        <v>728</v>
      </c>
      <c r="D729" s="5"/>
    </row>
    <row r="730" spans="1:4" x14ac:dyDescent="0.25">
      <c r="A730">
        <v>729</v>
      </c>
      <c r="D730" s="5"/>
    </row>
    <row r="731" spans="1:4" x14ac:dyDescent="0.25">
      <c r="A731">
        <v>730</v>
      </c>
      <c r="D731" s="5"/>
    </row>
    <row r="732" spans="1:4" x14ac:dyDescent="0.25">
      <c r="A732">
        <v>731</v>
      </c>
      <c r="D732" s="5"/>
    </row>
    <row r="733" spans="1:4" x14ac:dyDescent="0.25">
      <c r="A733">
        <v>732</v>
      </c>
      <c r="D733" s="5"/>
    </row>
    <row r="734" spans="1:4" x14ac:dyDescent="0.25">
      <c r="A734">
        <v>733</v>
      </c>
      <c r="D734" s="5"/>
    </row>
    <row r="735" spans="1:4" x14ac:dyDescent="0.25">
      <c r="A735">
        <v>734</v>
      </c>
      <c r="D735" s="5"/>
    </row>
    <row r="736" spans="1:4" x14ac:dyDescent="0.25">
      <c r="A736">
        <v>735</v>
      </c>
      <c r="D736" s="5"/>
    </row>
    <row r="737" spans="1:4" x14ac:dyDescent="0.25">
      <c r="A737">
        <v>736</v>
      </c>
      <c r="D737" s="5"/>
    </row>
    <row r="738" spans="1:4" x14ac:dyDescent="0.25">
      <c r="A738">
        <v>737</v>
      </c>
      <c r="D738" s="5"/>
    </row>
    <row r="739" spans="1:4" x14ac:dyDescent="0.25">
      <c r="A739">
        <v>738</v>
      </c>
      <c r="D739" s="5"/>
    </row>
    <row r="740" spans="1:4" x14ac:dyDescent="0.25">
      <c r="A740">
        <v>739</v>
      </c>
      <c r="D740" s="5"/>
    </row>
    <row r="741" spans="1:4" x14ac:dyDescent="0.25">
      <c r="A741">
        <v>740</v>
      </c>
      <c r="D741" s="5"/>
    </row>
    <row r="742" spans="1:4" x14ac:dyDescent="0.25">
      <c r="A742">
        <v>741</v>
      </c>
      <c r="D742" s="5"/>
    </row>
    <row r="743" spans="1:4" x14ac:dyDescent="0.25">
      <c r="A743">
        <v>742</v>
      </c>
      <c r="D743" s="5"/>
    </row>
    <row r="744" spans="1:4" x14ac:dyDescent="0.25">
      <c r="A744">
        <v>743</v>
      </c>
      <c r="D744" s="5"/>
    </row>
    <row r="745" spans="1:4" x14ac:dyDescent="0.25">
      <c r="A745">
        <v>744</v>
      </c>
      <c r="D745" s="5"/>
    </row>
    <row r="746" spans="1:4" x14ac:dyDescent="0.25">
      <c r="A746">
        <v>745</v>
      </c>
      <c r="D746" s="5"/>
    </row>
    <row r="747" spans="1:4" x14ac:dyDescent="0.25">
      <c r="A747">
        <v>746</v>
      </c>
      <c r="D747" s="5"/>
    </row>
    <row r="748" spans="1:4" x14ac:dyDescent="0.25">
      <c r="A748">
        <v>747</v>
      </c>
      <c r="D748" s="5"/>
    </row>
    <row r="749" spans="1:4" x14ac:dyDescent="0.25">
      <c r="A749">
        <v>748</v>
      </c>
      <c r="D749" s="5"/>
    </row>
    <row r="750" spans="1:4" x14ac:dyDescent="0.25">
      <c r="A750">
        <v>749</v>
      </c>
      <c r="D750" s="5"/>
    </row>
    <row r="751" spans="1:4" x14ac:dyDescent="0.25">
      <c r="A751">
        <v>750</v>
      </c>
      <c r="D751" s="5"/>
    </row>
    <row r="752" spans="1:4" x14ac:dyDescent="0.25">
      <c r="A752">
        <v>751</v>
      </c>
      <c r="D752" s="5"/>
    </row>
    <row r="753" spans="1:4" x14ac:dyDescent="0.25">
      <c r="A753">
        <v>752</v>
      </c>
      <c r="D753" s="5"/>
    </row>
    <row r="754" spans="1:4" x14ac:dyDescent="0.25">
      <c r="A754">
        <v>753</v>
      </c>
      <c r="D754" s="5"/>
    </row>
    <row r="755" spans="1:4" x14ac:dyDescent="0.25">
      <c r="A755">
        <v>754</v>
      </c>
      <c r="D755" s="5"/>
    </row>
    <row r="756" spans="1:4" x14ac:dyDescent="0.25">
      <c r="A756">
        <v>755</v>
      </c>
      <c r="D756" s="5"/>
    </row>
    <row r="757" spans="1:4" x14ac:dyDescent="0.25">
      <c r="A757">
        <v>756</v>
      </c>
      <c r="D757" s="5"/>
    </row>
    <row r="758" spans="1:4" x14ac:dyDescent="0.25">
      <c r="A758">
        <v>757</v>
      </c>
      <c r="D758" s="5"/>
    </row>
    <row r="759" spans="1:4" x14ac:dyDescent="0.25">
      <c r="A759">
        <v>758</v>
      </c>
      <c r="D759" s="5"/>
    </row>
    <row r="760" spans="1:4" x14ac:dyDescent="0.25">
      <c r="A760">
        <v>759</v>
      </c>
      <c r="D760" s="5"/>
    </row>
    <row r="761" spans="1:4" x14ac:dyDescent="0.25">
      <c r="A761">
        <v>760</v>
      </c>
      <c r="D761" s="5"/>
    </row>
    <row r="762" spans="1:4" x14ac:dyDescent="0.25">
      <c r="A762">
        <v>761</v>
      </c>
      <c r="D762" s="5"/>
    </row>
    <row r="763" spans="1:4" x14ac:dyDescent="0.25">
      <c r="A763">
        <v>762</v>
      </c>
      <c r="D763" s="5"/>
    </row>
    <row r="764" spans="1:4" x14ac:dyDescent="0.25">
      <c r="A764">
        <v>763</v>
      </c>
      <c r="D764" s="5"/>
    </row>
    <row r="765" spans="1:4" x14ac:dyDescent="0.25">
      <c r="A765">
        <v>764</v>
      </c>
      <c r="D765" s="5"/>
    </row>
    <row r="766" spans="1:4" x14ac:dyDescent="0.25">
      <c r="A766">
        <v>765</v>
      </c>
      <c r="D766" s="5"/>
    </row>
    <row r="767" spans="1:4" x14ac:dyDescent="0.25">
      <c r="A767">
        <v>766</v>
      </c>
      <c r="D767" s="5"/>
    </row>
    <row r="768" spans="1:4" x14ac:dyDescent="0.25">
      <c r="A768">
        <v>767</v>
      </c>
      <c r="D768" s="5"/>
    </row>
    <row r="769" spans="1:4" x14ac:dyDescent="0.25">
      <c r="A769">
        <v>768</v>
      </c>
      <c r="D769" s="5"/>
    </row>
    <row r="770" spans="1:4" x14ac:dyDescent="0.25">
      <c r="A770">
        <v>769</v>
      </c>
      <c r="D770" s="5"/>
    </row>
    <row r="771" spans="1:4" x14ac:dyDescent="0.25">
      <c r="A771">
        <v>770</v>
      </c>
      <c r="D771" s="5"/>
    </row>
    <row r="772" spans="1:4" x14ac:dyDescent="0.25">
      <c r="A772">
        <v>771</v>
      </c>
      <c r="D772" s="5"/>
    </row>
    <row r="773" spans="1:4" x14ac:dyDescent="0.25">
      <c r="A773">
        <v>772</v>
      </c>
      <c r="D773" s="5"/>
    </row>
    <row r="774" spans="1:4" x14ac:dyDescent="0.25">
      <c r="A774">
        <v>773</v>
      </c>
      <c r="D774" s="5"/>
    </row>
    <row r="775" spans="1:4" x14ac:dyDescent="0.25">
      <c r="A775">
        <v>774</v>
      </c>
      <c r="D775" s="5"/>
    </row>
    <row r="776" spans="1:4" x14ac:dyDescent="0.25">
      <c r="A776">
        <v>775</v>
      </c>
      <c r="D776" s="5"/>
    </row>
    <row r="777" spans="1:4" x14ac:dyDescent="0.25">
      <c r="A777">
        <v>776</v>
      </c>
      <c r="D777" s="5"/>
    </row>
    <row r="778" spans="1:4" x14ac:dyDescent="0.25">
      <c r="A778">
        <v>777</v>
      </c>
      <c r="D778" s="5"/>
    </row>
    <row r="779" spans="1:4" x14ac:dyDescent="0.25">
      <c r="A779">
        <v>778</v>
      </c>
      <c r="D779" s="5"/>
    </row>
    <row r="780" spans="1:4" x14ac:dyDescent="0.25">
      <c r="A780">
        <v>779</v>
      </c>
      <c r="D780" s="5"/>
    </row>
    <row r="781" spans="1:4" x14ac:dyDescent="0.25">
      <c r="A781">
        <v>780</v>
      </c>
      <c r="D781" s="5"/>
    </row>
    <row r="782" spans="1:4" x14ac:dyDescent="0.25">
      <c r="A782">
        <v>781</v>
      </c>
      <c r="D782" s="5"/>
    </row>
    <row r="783" spans="1:4" x14ac:dyDescent="0.25">
      <c r="A783">
        <v>782</v>
      </c>
      <c r="D783" s="5"/>
    </row>
    <row r="784" spans="1:4" x14ac:dyDescent="0.25">
      <c r="A784">
        <v>783</v>
      </c>
      <c r="D784" s="5"/>
    </row>
    <row r="785" spans="1:4" x14ac:dyDescent="0.25">
      <c r="A785">
        <v>784</v>
      </c>
      <c r="D785" s="5"/>
    </row>
    <row r="786" spans="1:4" x14ac:dyDescent="0.25">
      <c r="A786">
        <v>785</v>
      </c>
      <c r="D786" s="5"/>
    </row>
    <row r="787" spans="1:4" x14ac:dyDescent="0.25">
      <c r="A787">
        <v>786</v>
      </c>
      <c r="D787" s="5"/>
    </row>
    <row r="788" spans="1:4" x14ac:dyDescent="0.25">
      <c r="A788">
        <v>787</v>
      </c>
      <c r="D788" s="5"/>
    </row>
    <row r="789" spans="1:4" x14ac:dyDescent="0.25">
      <c r="A789">
        <v>788</v>
      </c>
      <c r="D789" s="5"/>
    </row>
    <row r="790" spans="1:4" x14ac:dyDescent="0.25">
      <c r="A790">
        <v>789</v>
      </c>
      <c r="D790" s="5"/>
    </row>
    <row r="791" spans="1:4" x14ac:dyDescent="0.25">
      <c r="A791">
        <v>790</v>
      </c>
      <c r="D791" s="5"/>
    </row>
    <row r="792" spans="1:4" x14ac:dyDescent="0.25">
      <c r="A792">
        <v>791</v>
      </c>
      <c r="D792" s="5"/>
    </row>
    <row r="793" spans="1:4" x14ac:dyDescent="0.25">
      <c r="A793">
        <v>792</v>
      </c>
      <c r="D793" s="5"/>
    </row>
    <row r="794" spans="1:4" x14ac:dyDescent="0.25">
      <c r="A794">
        <v>793</v>
      </c>
      <c r="D794" s="5"/>
    </row>
    <row r="795" spans="1:4" x14ac:dyDescent="0.25">
      <c r="A795">
        <v>794</v>
      </c>
      <c r="D795" s="5"/>
    </row>
    <row r="796" spans="1:4" x14ac:dyDescent="0.25">
      <c r="A796">
        <v>795</v>
      </c>
      <c r="D796" s="5"/>
    </row>
    <row r="797" spans="1:4" x14ac:dyDescent="0.25">
      <c r="A797">
        <v>796</v>
      </c>
      <c r="D797" s="5"/>
    </row>
    <row r="798" spans="1:4" x14ac:dyDescent="0.25">
      <c r="A798">
        <v>797</v>
      </c>
      <c r="D798" s="5"/>
    </row>
    <row r="799" spans="1:4" x14ac:dyDescent="0.25">
      <c r="A799">
        <v>798</v>
      </c>
      <c r="D799" s="5"/>
    </row>
    <row r="800" spans="1:4" x14ac:dyDescent="0.25">
      <c r="A800">
        <v>799</v>
      </c>
      <c r="D800" s="5"/>
    </row>
    <row r="801" spans="1:4" x14ac:dyDescent="0.25">
      <c r="A801">
        <v>800</v>
      </c>
      <c r="D801" s="5"/>
    </row>
    <row r="802" spans="1:4" x14ac:dyDescent="0.25">
      <c r="A802">
        <v>801</v>
      </c>
      <c r="D802" s="5"/>
    </row>
    <row r="803" spans="1:4" x14ac:dyDescent="0.25">
      <c r="A803">
        <v>802</v>
      </c>
      <c r="D803" s="5"/>
    </row>
    <row r="804" spans="1:4" x14ac:dyDescent="0.25">
      <c r="A804">
        <v>803</v>
      </c>
      <c r="D804" s="5"/>
    </row>
    <row r="805" spans="1:4" x14ac:dyDescent="0.25">
      <c r="A805">
        <v>804</v>
      </c>
      <c r="D805" s="5"/>
    </row>
    <row r="806" spans="1:4" x14ac:dyDescent="0.25">
      <c r="A806">
        <v>805</v>
      </c>
      <c r="D806" s="5"/>
    </row>
    <row r="807" spans="1:4" x14ac:dyDescent="0.25">
      <c r="A807">
        <v>806</v>
      </c>
      <c r="D807" s="5"/>
    </row>
    <row r="808" spans="1:4" x14ac:dyDescent="0.25">
      <c r="A808">
        <v>807</v>
      </c>
      <c r="D808" s="5"/>
    </row>
    <row r="809" spans="1:4" x14ac:dyDescent="0.25">
      <c r="A809">
        <v>808</v>
      </c>
      <c r="D809" s="5"/>
    </row>
    <row r="810" spans="1:4" x14ac:dyDescent="0.25">
      <c r="A810">
        <v>809</v>
      </c>
      <c r="D810" s="5"/>
    </row>
    <row r="811" spans="1:4" x14ac:dyDescent="0.25">
      <c r="A811">
        <v>810</v>
      </c>
      <c r="D811" s="5"/>
    </row>
    <row r="812" spans="1:4" x14ac:dyDescent="0.25">
      <c r="A812">
        <v>811</v>
      </c>
      <c r="D812" s="5"/>
    </row>
    <row r="813" spans="1:4" x14ac:dyDescent="0.25">
      <c r="A813">
        <v>812</v>
      </c>
      <c r="D813" s="5"/>
    </row>
    <row r="814" spans="1:4" x14ac:dyDescent="0.25">
      <c r="A814">
        <v>813</v>
      </c>
      <c r="D814" s="5"/>
    </row>
    <row r="815" spans="1:4" x14ac:dyDescent="0.25">
      <c r="A815">
        <v>814</v>
      </c>
      <c r="D815" s="5"/>
    </row>
    <row r="816" spans="1:4" x14ac:dyDescent="0.25">
      <c r="A816">
        <v>815</v>
      </c>
      <c r="D816" s="5"/>
    </row>
    <row r="817" spans="1:4" x14ac:dyDescent="0.25">
      <c r="A817">
        <v>816</v>
      </c>
      <c r="D817" s="5"/>
    </row>
    <row r="818" spans="1:4" x14ac:dyDescent="0.25">
      <c r="A818">
        <v>817</v>
      </c>
      <c r="D818" s="5"/>
    </row>
    <row r="819" spans="1:4" x14ac:dyDescent="0.25">
      <c r="A819">
        <v>818</v>
      </c>
      <c r="D819" s="5"/>
    </row>
    <row r="820" spans="1:4" x14ac:dyDescent="0.25">
      <c r="A820">
        <v>819</v>
      </c>
      <c r="D820" s="5"/>
    </row>
    <row r="821" spans="1:4" x14ac:dyDescent="0.25">
      <c r="A821">
        <v>820</v>
      </c>
      <c r="D821" s="5"/>
    </row>
    <row r="822" spans="1:4" x14ac:dyDescent="0.25">
      <c r="A822">
        <v>821</v>
      </c>
      <c r="D822" s="5"/>
    </row>
    <row r="823" spans="1:4" x14ac:dyDescent="0.25">
      <c r="A823">
        <v>822</v>
      </c>
      <c r="D823" s="5"/>
    </row>
    <row r="824" spans="1:4" x14ac:dyDescent="0.25">
      <c r="A824">
        <v>823</v>
      </c>
      <c r="D824" s="5"/>
    </row>
    <row r="825" spans="1:4" x14ac:dyDescent="0.25">
      <c r="A825">
        <v>824</v>
      </c>
      <c r="D825" s="5"/>
    </row>
    <row r="826" spans="1:4" x14ac:dyDescent="0.25">
      <c r="A826">
        <v>825</v>
      </c>
      <c r="D826" s="5"/>
    </row>
    <row r="827" spans="1:4" x14ac:dyDescent="0.25">
      <c r="A827">
        <v>826</v>
      </c>
      <c r="D827" s="5"/>
    </row>
    <row r="828" spans="1:4" x14ac:dyDescent="0.25">
      <c r="A828">
        <v>827</v>
      </c>
      <c r="D828" s="5"/>
    </row>
    <row r="829" spans="1:4" x14ac:dyDescent="0.25">
      <c r="A829">
        <v>828</v>
      </c>
      <c r="D829" s="5"/>
    </row>
    <row r="830" spans="1:4" x14ac:dyDescent="0.25">
      <c r="A830">
        <v>829</v>
      </c>
      <c r="D830" s="5"/>
    </row>
    <row r="831" spans="1:4" x14ac:dyDescent="0.25">
      <c r="A831">
        <v>830</v>
      </c>
      <c r="D831" s="5"/>
    </row>
    <row r="832" spans="1:4" x14ac:dyDescent="0.25">
      <c r="A832">
        <v>831</v>
      </c>
      <c r="D832" s="5"/>
    </row>
    <row r="833" spans="1:4" x14ac:dyDescent="0.25">
      <c r="A833">
        <v>832</v>
      </c>
      <c r="D833" s="5"/>
    </row>
    <row r="834" spans="1:4" x14ac:dyDescent="0.25">
      <c r="A834">
        <v>833</v>
      </c>
      <c r="D834" s="5"/>
    </row>
    <row r="835" spans="1:4" x14ac:dyDescent="0.25">
      <c r="A835">
        <v>834</v>
      </c>
      <c r="D835" s="5"/>
    </row>
    <row r="836" spans="1:4" x14ac:dyDescent="0.25">
      <c r="A836">
        <v>835</v>
      </c>
      <c r="D836" s="5"/>
    </row>
    <row r="837" spans="1:4" x14ac:dyDescent="0.25">
      <c r="A837">
        <v>836</v>
      </c>
      <c r="D837" s="5"/>
    </row>
    <row r="838" spans="1:4" x14ac:dyDescent="0.25">
      <c r="A838">
        <v>837</v>
      </c>
      <c r="D838" s="5"/>
    </row>
    <row r="839" spans="1:4" x14ac:dyDescent="0.25">
      <c r="A839">
        <v>838</v>
      </c>
      <c r="D839" s="5"/>
    </row>
    <row r="840" spans="1:4" x14ac:dyDescent="0.25">
      <c r="A840">
        <v>839</v>
      </c>
      <c r="D840" s="5"/>
    </row>
    <row r="841" spans="1:4" x14ac:dyDescent="0.25">
      <c r="A841">
        <v>840</v>
      </c>
      <c r="D841" s="5"/>
    </row>
    <row r="842" spans="1:4" x14ac:dyDescent="0.25">
      <c r="A842">
        <v>841</v>
      </c>
      <c r="D842" s="5"/>
    </row>
    <row r="843" spans="1:4" x14ac:dyDescent="0.25">
      <c r="A843">
        <v>842</v>
      </c>
      <c r="D843" s="5"/>
    </row>
    <row r="844" spans="1:4" x14ac:dyDescent="0.25">
      <c r="A844">
        <v>843</v>
      </c>
      <c r="D844" s="5"/>
    </row>
    <row r="845" spans="1:4" x14ac:dyDescent="0.25">
      <c r="A845">
        <v>844</v>
      </c>
      <c r="D845" s="5"/>
    </row>
    <row r="846" spans="1:4" x14ac:dyDescent="0.25">
      <c r="A846">
        <v>845</v>
      </c>
      <c r="D846" s="5"/>
    </row>
    <row r="847" spans="1:4" x14ac:dyDescent="0.25">
      <c r="A847">
        <v>846</v>
      </c>
      <c r="D847" s="5"/>
    </row>
    <row r="848" spans="1:4" x14ac:dyDescent="0.25">
      <c r="A848">
        <v>847</v>
      </c>
      <c r="D848" s="5"/>
    </row>
    <row r="849" spans="1:4" x14ac:dyDescent="0.25">
      <c r="A849">
        <v>848</v>
      </c>
      <c r="D849" s="5"/>
    </row>
    <row r="850" spans="1:4" x14ac:dyDescent="0.25">
      <c r="A850">
        <v>849</v>
      </c>
      <c r="D850" s="5"/>
    </row>
    <row r="851" spans="1:4" x14ac:dyDescent="0.25">
      <c r="A851">
        <v>850</v>
      </c>
      <c r="D851" s="5"/>
    </row>
    <row r="852" spans="1:4" x14ac:dyDescent="0.25">
      <c r="A852">
        <v>851</v>
      </c>
      <c r="D852" s="5"/>
    </row>
    <row r="853" spans="1:4" x14ac:dyDescent="0.25">
      <c r="A853">
        <v>852</v>
      </c>
      <c r="D853" s="5"/>
    </row>
    <row r="854" spans="1:4" x14ac:dyDescent="0.25">
      <c r="A854">
        <v>853</v>
      </c>
      <c r="D854" s="5"/>
    </row>
    <row r="855" spans="1:4" x14ac:dyDescent="0.25">
      <c r="A855">
        <v>854</v>
      </c>
      <c r="D855" s="5"/>
    </row>
    <row r="856" spans="1:4" x14ac:dyDescent="0.25">
      <c r="A856">
        <v>855</v>
      </c>
      <c r="D856" s="5"/>
    </row>
    <row r="857" spans="1:4" x14ac:dyDescent="0.25">
      <c r="A857">
        <v>856</v>
      </c>
      <c r="D857" s="5"/>
    </row>
    <row r="858" spans="1:4" x14ac:dyDescent="0.25">
      <c r="A858">
        <v>857</v>
      </c>
      <c r="D858" s="5"/>
    </row>
    <row r="859" spans="1:4" x14ac:dyDescent="0.25">
      <c r="A859">
        <v>858</v>
      </c>
      <c r="D859" s="5"/>
    </row>
    <row r="860" spans="1:4" x14ac:dyDescent="0.25">
      <c r="A860">
        <v>859</v>
      </c>
      <c r="D860" s="5"/>
    </row>
    <row r="861" spans="1:4" x14ac:dyDescent="0.25">
      <c r="A861">
        <v>860</v>
      </c>
      <c r="D861" s="5"/>
    </row>
    <row r="862" spans="1:4" x14ac:dyDescent="0.25">
      <c r="A862">
        <v>861</v>
      </c>
      <c r="D862" s="5"/>
    </row>
    <row r="863" spans="1:4" x14ac:dyDescent="0.25">
      <c r="A863">
        <v>862</v>
      </c>
      <c r="D863" s="5"/>
    </row>
    <row r="864" spans="1:4" x14ac:dyDescent="0.25">
      <c r="A864">
        <v>863</v>
      </c>
      <c r="D864" s="5"/>
    </row>
    <row r="865" spans="1:4" x14ac:dyDescent="0.25">
      <c r="A865">
        <v>864</v>
      </c>
      <c r="D865" s="5"/>
    </row>
    <row r="866" spans="1:4" x14ac:dyDescent="0.25">
      <c r="A866">
        <v>865</v>
      </c>
      <c r="D866" s="5"/>
    </row>
    <row r="867" spans="1:4" x14ac:dyDescent="0.25">
      <c r="A867">
        <v>866</v>
      </c>
      <c r="D867" s="5"/>
    </row>
    <row r="868" spans="1:4" x14ac:dyDescent="0.25">
      <c r="A868">
        <v>867</v>
      </c>
      <c r="D868" s="5"/>
    </row>
    <row r="869" spans="1:4" x14ac:dyDescent="0.25">
      <c r="A869">
        <v>868</v>
      </c>
      <c r="D869" s="5"/>
    </row>
    <row r="870" spans="1:4" x14ac:dyDescent="0.25">
      <c r="A870">
        <v>869</v>
      </c>
      <c r="D870" s="5"/>
    </row>
    <row r="871" spans="1:4" x14ac:dyDescent="0.25">
      <c r="A871">
        <v>870</v>
      </c>
      <c r="D871" s="5"/>
    </row>
    <row r="872" spans="1:4" x14ac:dyDescent="0.25">
      <c r="A872">
        <v>871</v>
      </c>
      <c r="D872" s="5"/>
    </row>
    <row r="873" spans="1:4" x14ac:dyDescent="0.25">
      <c r="A873">
        <v>872</v>
      </c>
      <c r="D873" s="5"/>
    </row>
    <row r="874" spans="1:4" x14ac:dyDescent="0.25">
      <c r="A874">
        <v>873</v>
      </c>
      <c r="D874" s="5"/>
    </row>
    <row r="875" spans="1:4" x14ac:dyDescent="0.25">
      <c r="A875">
        <v>874</v>
      </c>
      <c r="D875" s="5"/>
    </row>
    <row r="876" spans="1:4" x14ac:dyDescent="0.25">
      <c r="A876">
        <v>875</v>
      </c>
      <c r="D876" s="5"/>
    </row>
    <row r="877" spans="1:4" x14ac:dyDescent="0.25">
      <c r="A877">
        <v>876</v>
      </c>
      <c r="D877" s="5"/>
    </row>
    <row r="878" spans="1:4" x14ac:dyDescent="0.25">
      <c r="A878">
        <v>877</v>
      </c>
      <c r="D878" s="5"/>
    </row>
    <row r="879" spans="1:4" x14ac:dyDescent="0.25">
      <c r="A879">
        <v>878</v>
      </c>
      <c r="D879" s="5"/>
    </row>
    <row r="880" spans="1:4" x14ac:dyDescent="0.25">
      <c r="A880">
        <v>879</v>
      </c>
      <c r="D880" s="5"/>
    </row>
    <row r="881" spans="1:4" x14ac:dyDescent="0.25">
      <c r="A881">
        <v>880</v>
      </c>
      <c r="D881" s="5"/>
    </row>
    <row r="882" spans="1:4" x14ac:dyDescent="0.25">
      <c r="A882">
        <v>881</v>
      </c>
      <c r="D882" s="5"/>
    </row>
    <row r="883" spans="1:4" x14ac:dyDescent="0.25">
      <c r="A883">
        <v>882</v>
      </c>
      <c r="D883" s="5"/>
    </row>
    <row r="884" spans="1:4" x14ac:dyDescent="0.25">
      <c r="A884">
        <v>883</v>
      </c>
      <c r="D884" s="5"/>
    </row>
    <row r="885" spans="1:4" x14ac:dyDescent="0.25">
      <c r="A885">
        <v>884</v>
      </c>
      <c r="D885" s="5"/>
    </row>
    <row r="886" spans="1:4" x14ac:dyDescent="0.25">
      <c r="A886">
        <v>885</v>
      </c>
      <c r="D886" s="5"/>
    </row>
    <row r="887" spans="1:4" x14ac:dyDescent="0.25">
      <c r="A887">
        <v>886</v>
      </c>
      <c r="D887" s="5"/>
    </row>
    <row r="888" spans="1:4" x14ac:dyDescent="0.25">
      <c r="A888">
        <v>887</v>
      </c>
      <c r="D888" s="5"/>
    </row>
    <row r="889" spans="1:4" x14ac:dyDescent="0.25">
      <c r="A889">
        <v>888</v>
      </c>
      <c r="D889" s="5"/>
    </row>
    <row r="890" spans="1:4" x14ac:dyDescent="0.25">
      <c r="A890">
        <v>889</v>
      </c>
      <c r="D890" s="5"/>
    </row>
    <row r="891" spans="1:4" x14ac:dyDescent="0.25">
      <c r="A891">
        <v>890</v>
      </c>
      <c r="D891" s="5"/>
    </row>
    <row r="892" spans="1:4" x14ac:dyDescent="0.25">
      <c r="A892">
        <v>891</v>
      </c>
      <c r="D892" s="5"/>
    </row>
    <row r="893" spans="1:4" x14ac:dyDescent="0.25">
      <c r="A893">
        <v>892</v>
      </c>
      <c r="D893" s="5"/>
    </row>
    <row r="894" spans="1:4" x14ac:dyDescent="0.25">
      <c r="A894">
        <v>893</v>
      </c>
      <c r="D894" s="5"/>
    </row>
    <row r="895" spans="1:4" x14ac:dyDescent="0.25">
      <c r="A895">
        <v>894</v>
      </c>
      <c r="D895" s="5"/>
    </row>
    <row r="896" spans="1:4" x14ac:dyDescent="0.25">
      <c r="A896">
        <v>895</v>
      </c>
      <c r="D896" s="5"/>
    </row>
    <row r="897" spans="1:4" x14ac:dyDescent="0.25">
      <c r="A897">
        <v>896</v>
      </c>
      <c r="D897" s="5"/>
    </row>
    <row r="898" spans="1:4" x14ac:dyDescent="0.25">
      <c r="A898">
        <v>897</v>
      </c>
      <c r="D898" s="5"/>
    </row>
    <row r="899" spans="1:4" x14ac:dyDescent="0.25">
      <c r="A899">
        <v>898</v>
      </c>
      <c r="D899" s="5"/>
    </row>
    <row r="900" spans="1:4" x14ac:dyDescent="0.25">
      <c r="A900">
        <v>899</v>
      </c>
      <c r="D900" s="5"/>
    </row>
    <row r="901" spans="1:4" x14ac:dyDescent="0.25">
      <c r="A901">
        <v>900</v>
      </c>
      <c r="D901" s="5"/>
    </row>
    <row r="902" spans="1:4" x14ac:dyDescent="0.25">
      <c r="A902">
        <v>901</v>
      </c>
      <c r="D902" s="5"/>
    </row>
    <row r="903" spans="1:4" x14ac:dyDescent="0.25">
      <c r="A903">
        <v>902</v>
      </c>
      <c r="D903" s="5"/>
    </row>
    <row r="904" spans="1:4" x14ac:dyDescent="0.25">
      <c r="A904">
        <v>903</v>
      </c>
      <c r="D904" s="5"/>
    </row>
    <row r="905" spans="1:4" x14ac:dyDescent="0.25">
      <c r="A905">
        <v>904</v>
      </c>
      <c r="D905" s="5"/>
    </row>
    <row r="906" spans="1:4" x14ac:dyDescent="0.25">
      <c r="A906">
        <v>905</v>
      </c>
      <c r="D906" s="5"/>
    </row>
    <row r="907" spans="1:4" x14ac:dyDescent="0.25">
      <c r="A907">
        <v>906</v>
      </c>
      <c r="D907" s="5"/>
    </row>
    <row r="908" spans="1:4" x14ac:dyDescent="0.25">
      <c r="A908">
        <v>907</v>
      </c>
      <c r="D908" s="5"/>
    </row>
    <row r="909" spans="1:4" x14ac:dyDescent="0.25">
      <c r="A909">
        <v>908</v>
      </c>
      <c r="D909" s="5"/>
    </row>
    <row r="910" spans="1:4" x14ac:dyDescent="0.25">
      <c r="A910">
        <v>909</v>
      </c>
      <c r="D910" s="5"/>
    </row>
    <row r="911" spans="1:4" x14ac:dyDescent="0.25">
      <c r="A911">
        <v>910</v>
      </c>
      <c r="D911" s="5"/>
    </row>
    <row r="912" spans="1:4" x14ac:dyDescent="0.25">
      <c r="A912">
        <v>911</v>
      </c>
      <c r="D912" s="5"/>
    </row>
    <row r="913" spans="1:4" x14ac:dyDescent="0.25">
      <c r="A913">
        <v>912</v>
      </c>
      <c r="D913" s="5"/>
    </row>
    <row r="914" spans="1:4" x14ac:dyDescent="0.25">
      <c r="A914">
        <v>913</v>
      </c>
      <c r="D914" s="5"/>
    </row>
    <row r="915" spans="1:4" x14ac:dyDescent="0.25">
      <c r="A915">
        <v>914</v>
      </c>
      <c r="D915" s="5"/>
    </row>
    <row r="916" spans="1:4" x14ac:dyDescent="0.25">
      <c r="A916">
        <v>915</v>
      </c>
      <c r="D916" s="5"/>
    </row>
    <row r="917" spans="1:4" x14ac:dyDescent="0.25">
      <c r="A917">
        <v>916</v>
      </c>
      <c r="D917" s="5"/>
    </row>
    <row r="918" spans="1:4" x14ac:dyDescent="0.25">
      <c r="A918">
        <v>917</v>
      </c>
      <c r="D918" s="5"/>
    </row>
    <row r="919" spans="1:4" x14ac:dyDescent="0.25">
      <c r="A919">
        <v>918</v>
      </c>
      <c r="D919" s="5"/>
    </row>
    <row r="920" spans="1:4" x14ac:dyDescent="0.25">
      <c r="A920">
        <v>919</v>
      </c>
      <c r="D920" s="5"/>
    </row>
    <row r="921" spans="1:4" x14ac:dyDescent="0.25">
      <c r="A921">
        <v>920</v>
      </c>
      <c r="D921" s="5"/>
    </row>
    <row r="922" spans="1:4" x14ac:dyDescent="0.25">
      <c r="A922">
        <v>921</v>
      </c>
      <c r="D922" s="5"/>
    </row>
    <row r="923" spans="1:4" x14ac:dyDescent="0.25">
      <c r="A923">
        <v>922</v>
      </c>
      <c r="D923" s="5"/>
    </row>
    <row r="924" spans="1:4" x14ac:dyDescent="0.25">
      <c r="A924">
        <v>923</v>
      </c>
      <c r="D924" s="5"/>
    </row>
    <row r="925" spans="1:4" x14ac:dyDescent="0.25">
      <c r="A925">
        <v>924</v>
      </c>
      <c r="D925" s="5"/>
    </row>
    <row r="926" spans="1:4" x14ac:dyDescent="0.25">
      <c r="A926">
        <v>925</v>
      </c>
      <c r="D926" s="5"/>
    </row>
    <row r="927" spans="1:4" x14ac:dyDescent="0.25">
      <c r="A927">
        <v>926</v>
      </c>
      <c r="D927" s="5"/>
    </row>
    <row r="928" spans="1:4" x14ac:dyDescent="0.25">
      <c r="A928">
        <v>927</v>
      </c>
      <c r="D928" s="5"/>
    </row>
    <row r="929" spans="1:4" x14ac:dyDescent="0.25">
      <c r="A929">
        <v>928</v>
      </c>
      <c r="D929" s="5"/>
    </row>
    <row r="930" spans="1:4" x14ac:dyDescent="0.25">
      <c r="A930">
        <v>929</v>
      </c>
      <c r="D930" s="5"/>
    </row>
    <row r="931" spans="1:4" x14ac:dyDescent="0.25">
      <c r="A931">
        <v>930</v>
      </c>
      <c r="D931" s="5"/>
    </row>
    <row r="932" spans="1:4" x14ac:dyDescent="0.25">
      <c r="A932">
        <v>931</v>
      </c>
      <c r="D932" s="5"/>
    </row>
    <row r="933" spans="1:4" x14ac:dyDescent="0.25">
      <c r="A933">
        <v>932</v>
      </c>
      <c r="D933" s="5"/>
    </row>
    <row r="934" spans="1:4" x14ac:dyDescent="0.25">
      <c r="A934">
        <v>933</v>
      </c>
      <c r="D934" s="5"/>
    </row>
    <row r="935" spans="1:4" x14ac:dyDescent="0.25">
      <c r="A935">
        <v>934</v>
      </c>
      <c r="D935" s="5"/>
    </row>
    <row r="936" spans="1:4" x14ac:dyDescent="0.25">
      <c r="A936">
        <v>935</v>
      </c>
      <c r="D936" s="5"/>
    </row>
    <row r="937" spans="1:4" x14ac:dyDescent="0.25">
      <c r="A937">
        <v>936</v>
      </c>
      <c r="D937" s="5"/>
    </row>
    <row r="938" spans="1:4" x14ac:dyDescent="0.25">
      <c r="A938">
        <v>937</v>
      </c>
      <c r="D938" s="5"/>
    </row>
    <row r="939" spans="1:4" x14ac:dyDescent="0.25">
      <c r="A939">
        <v>938</v>
      </c>
      <c r="D939" s="5"/>
    </row>
    <row r="940" spans="1:4" x14ac:dyDescent="0.25">
      <c r="A940">
        <v>939</v>
      </c>
      <c r="D940" s="5"/>
    </row>
    <row r="941" spans="1:4" x14ac:dyDescent="0.25">
      <c r="A941">
        <v>940</v>
      </c>
      <c r="D941" s="5"/>
    </row>
    <row r="942" spans="1:4" x14ac:dyDescent="0.25">
      <c r="A942">
        <v>941</v>
      </c>
      <c r="D942" s="5"/>
    </row>
    <row r="943" spans="1:4" x14ac:dyDescent="0.25">
      <c r="A943">
        <v>942</v>
      </c>
      <c r="D943" s="5"/>
    </row>
    <row r="944" spans="1:4" x14ac:dyDescent="0.25">
      <c r="A944">
        <v>943</v>
      </c>
      <c r="D944" s="5"/>
    </row>
    <row r="945" spans="1:4" x14ac:dyDescent="0.25">
      <c r="A945">
        <v>944</v>
      </c>
      <c r="D945" s="5"/>
    </row>
    <row r="946" spans="1:4" x14ac:dyDescent="0.25">
      <c r="A946">
        <v>945</v>
      </c>
      <c r="D946" s="5"/>
    </row>
    <row r="947" spans="1:4" x14ac:dyDescent="0.25">
      <c r="A947">
        <v>946</v>
      </c>
      <c r="D947" s="5"/>
    </row>
    <row r="948" spans="1:4" x14ac:dyDescent="0.25">
      <c r="A948">
        <v>947</v>
      </c>
      <c r="D948" s="5"/>
    </row>
    <row r="949" spans="1:4" x14ac:dyDescent="0.25">
      <c r="A949">
        <v>948</v>
      </c>
      <c r="D949" s="5"/>
    </row>
    <row r="950" spans="1:4" x14ac:dyDescent="0.25">
      <c r="A950">
        <v>949</v>
      </c>
      <c r="D950" s="5"/>
    </row>
    <row r="951" spans="1:4" x14ac:dyDescent="0.25">
      <c r="A951">
        <v>950</v>
      </c>
      <c r="D951" s="5"/>
    </row>
    <row r="952" spans="1:4" x14ac:dyDescent="0.25">
      <c r="A952">
        <v>951</v>
      </c>
      <c r="D952" s="5"/>
    </row>
    <row r="953" spans="1:4" x14ac:dyDescent="0.25">
      <c r="A953">
        <v>952</v>
      </c>
      <c r="D953" s="5"/>
    </row>
    <row r="954" spans="1:4" x14ac:dyDescent="0.25">
      <c r="A954">
        <v>953</v>
      </c>
      <c r="D954" s="5"/>
    </row>
    <row r="955" spans="1:4" x14ac:dyDescent="0.25">
      <c r="A955">
        <v>954</v>
      </c>
      <c r="D955" s="5"/>
    </row>
    <row r="956" spans="1:4" x14ac:dyDescent="0.25">
      <c r="A956">
        <v>955</v>
      </c>
      <c r="D956" s="5"/>
    </row>
    <row r="957" spans="1:4" x14ac:dyDescent="0.25">
      <c r="A957">
        <v>956</v>
      </c>
      <c r="D957" s="5"/>
    </row>
    <row r="958" spans="1:4" x14ac:dyDescent="0.25">
      <c r="A958">
        <v>957</v>
      </c>
      <c r="D958" s="5"/>
    </row>
    <row r="959" spans="1:4" x14ac:dyDescent="0.25">
      <c r="A959">
        <v>958</v>
      </c>
      <c r="D959" s="5"/>
    </row>
    <row r="960" spans="1:4" x14ac:dyDescent="0.25">
      <c r="A960">
        <v>959</v>
      </c>
      <c r="D960" s="5"/>
    </row>
    <row r="961" spans="1:4" x14ac:dyDescent="0.25">
      <c r="A961">
        <v>960</v>
      </c>
      <c r="D961" s="5"/>
    </row>
    <row r="962" spans="1:4" x14ac:dyDescent="0.25">
      <c r="A962">
        <v>961</v>
      </c>
      <c r="D962" s="5"/>
    </row>
    <row r="963" spans="1:4" x14ac:dyDescent="0.25">
      <c r="A963">
        <v>962</v>
      </c>
      <c r="D963" s="5"/>
    </row>
    <row r="964" spans="1:4" x14ac:dyDescent="0.25">
      <c r="A964">
        <v>963</v>
      </c>
      <c r="D964" s="5"/>
    </row>
    <row r="965" spans="1:4" x14ac:dyDescent="0.25">
      <c r="A965">
        <v>964</v>
      </c>
      <c r="D965" s="5"/>
    </row>
    <row r="966" spans="1:4" x14ac:dyDescent="0.25">
      <c r="A966">
        <v>965</v>
      </c>
      <c r="D966" s="5"/>
    </row>
    <row r="967" spans="1:4" x14ac:dyDescent="0.25">
      <c r="A967">
        <v>966</v>
      </c>
      <c r="D967" s="5"/>
    </row>
    <row r="968" spans="1:4" x14ac:dyDescent="0.25">
      <c r="A968">
        <v>967</v>
      </c>
      <c r="D968" s="5"/>
    </row>
    <row r="969" spans="1:4" x14ac:dyDescent="0.25">
      <c r="A969">
        <v>968</v>
      </c>
      <c r="D969" s="5"/>
    </row>
    <row r="970" spans="1:4" x14ac:dyDescent="0.25">
      <c r="A970">
        <v>969</v>
      </c>
      <c r="D970" s="5"/>
    </row>
    <row r="971" spans="1:4" x14ac:dyDescent="0.25">
      <c r="A971">
        <v>970</v>
      </c>
      <c r="D971" s="5"/>
    </row>
    <row r="972" spans="1:4" x14ac:dyDescent="0.25">
      <c r="A972">
        <v>971</v>
      </c>
      <c r="D972" s="5"/>
    </row>
    <row r="973" spans="1:4" x14ac:dyDescent="0.25">
      <c r="A973">
        <v>972</v>
      </c>
      <c r="D973" s="5"/>
    </row>
    <row r="974" spans="1:4" x14ac:dyDescent="0.25">
      <c r="A974">
        <v>973</v>
      </c>
      <c r="D974" s="5"/>
    </row>
    <row r="975" spans="1:4" x14ac:dyDescent="0.25">
      <c r="A975">
        <v>974</v>
      </c>
      <c r="D975" s="5"/>
    </row>
    <row r="976" spans="1:4" x14ac:dyDescent="0.25">
      <c r="A976">
        <v>975</v>
      </c>
      <c r="D976" s="5"/>
    </row>
    <row r="977" spans="1:4" x14ac:dyDescent="0.25">
      <c r="A977">
        <v>976</v>
      </c>
      <c r="D977" s="5"/>
    </row>
    <row r="978" spans="1:4" x14ac:dyDescent="0.25">
      <c r="A978">
        <v>977</v>
      </c>
      <c r="D978" s="5"/>
    </row>
    <row r="979" spans="1:4" x14ac:dyDescent="0.25">
      <c r="A979">
        <v>978</v>
      </c>
      <c r="D979" s="5"/>
    </row>
    <row r="980" spans="1:4" x14ac:dyDescent="0.25">
      <c r="A980">
        <v>979</v>
      </c>
      <c r="D980" s="5"/>
    </row>
    <row r="981" spans="1:4" x14ac:dyDescent="0.25">
      <c r="A981">
        <v>980</v>
      </c>
      <c r="D981" s="5"/>
    </row>
    <row r="982" spans="1:4" x14ac:dyDescent="0.25">
      <c r="A982">
        <v>981</v>
      </c>
      <c r="D982" s="5"/>
    </row>
    <row r="983" spans="1:4" x14ac:dyDescent="0.25">
      <c r="A983">
        <v>982</v>
      </c>
      <c r="D983" s="5"/>
    </row>
    <row r="984" spans="1:4" x14ac:dyDescent="0.25">
      <c r="A984">
        <v>983</v>
      </c>
      <c r="D984" s="5"/>
    </row>
    <row r="985" spans="1:4" x14ac:dyDescent="0.25">
      <c r="A985">
        <v>984</v>
      </c>
      <c r="D985" s="5"/>
    </row>
    <row r="986" spans="1:4" x14ac:dyDescent="0.25">
      <c r="A986">
        <v>985</v>
      </c>
      <c r="D986" s="5"/>
    </row>
    <row r="987" spans="1:4" x14ac:dyDescent="0.25">
      <c r="A987">
        <v>986</v>
      </c>
      <c r="D987" s="5"/>
    </row>
    <row r="988" spans="1:4" x14ac:dyDescent="0.25">
      <c r="A988">
        <v>987</v>
      </c>
      <c r="D988" s="5"/>
    </row>
    <row r="989" spans="1:4" x14ac:dyDescent="0.25">
      <c r="A989">
        <v>988</v>
      </c>
      <c r="D989" s="5"/>
    </row>
    <row r="990" spans="1:4" x14ac:dyDescent="0.25">
      <c r="A990">
        <v>989</v>
      </c>
      <c r="D990" s="5"/>
    </row>
    <row r="991" spans="1:4" x14ac:dyDescent="0.25">
      <c r="A991">
        <v>990</v>
      </c>
      <c r="D991" s="5"/>
    </row>
    <row r="992" spans="1:4" x14ac:dyDescent="0.25">
      <c r="A992">
        <v>991</v>
      </c>
      <c r="D992" s="5"/>
    </row>
    <row r="993" spans="1:4" x14ac:dyDescent="0.25">
      <c r="A993">
        <v>992</v>
      </c>
      <c r="D993" s="5"/>
    </row>
    <row r="994" spans="1:4" x14ac:dyDescent="0.25">
      <c r="A994">
        <v>993</v>
      </c>
      <c r="D994" s="5"/>
    </row>
    <row r="995" spans="1:4" x14ac:dyDescent="0.25">
      <c r="A995">
        <v>994</v>
      </c>
      <c r="D995" s="5"/>
    </row>
    <row r="996" spans="1:4" x14ac:dyDescent="0.25">
      <c r="A996">
        <v>995</v>
      </c>
      <c r="D996" s="5"/>
    </row>
    <row r="997" spans="1:4" x14ac:dyDescent="0.25">
      <c r="A997">
        <v>996</v>
      </c>
      <c r="D997" s="5"/>
    </row>
    <row r="998" spans="1:4" x14ac:dyDescent="0.25">
      <c r="A998">
        <v>997</v>
      </c>
      <c r="D998" s="5"/>
    </row>
    <row r="999" spans="1:4" x14ac:dyDescent="0.25">
      <c r="A999">
        <v>998</v>
      </c>
      <c r="D999" s="5"/>
    </row>
    <row r="1000" spans="1:4" x14ac:dyDescent="0.25">
      <c r="A1000">
        <v>999</v>
      </c>
      <c r="D1000" s="5"/>
    </row>
    <row r="1001" spans="1:4" x14ac:dyDescent="0.25">
      <c r="A1001">
        <v>1000</v>
      </c>
      <c r="D1001" s="5"/>
    </row>
  </sheetData>
  <autoFilter ref="A1:E1001" xr:uid="{00000000-0001-0000-0000-000000000000}"/>
  <conditionalFormatting sqref="E366:E1001">
    <cfRule type="containsText" dxfId="14" priority="18" operator="containsText" text="canceled">
      <formula>NOT(ISERROR(SEARCH("canceled",E366)))</formula>
    </cfRule>
    <cfRule type="containsText" dxfId="13" priority="19" operator="containsText" text="successful">
      <formula>NOT(ISERROR(SEARCH("successful",E366)))</formula>
    </cfRule>
    <cfRule type="containsText" dxfId="12" priority="20" operator="containsText" text="Failed">
      <formula>NOT(ISERROR(SEARCH("Failed",E366)))</formula>
    </cfRule>
    <cfRule type="colorScale" priority="21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E366:E1048576">
    <cfRule type="containsText" dxfId="11" priority="17" operator="containsText" text="live">
      <formula>NOT(ISERROR(SEARCH("live",E366)))</formula>
    </cfRule>
  </conditionalFormatting>
  <conditionalFormatting sqref="D366:D1001">
    <cfRule type="colorScale" priority="11">
      <colorScale>
        <cfvo type="percent" val="0"/>
        <cfvo type="num" val="1"/>
        <cfvo type="max"/>
        <color rgb="FFC00000"/>
        <color theme="9" tint="-0.249977111117893"/>
        <color theme="8" tint="-0.499984740745262"/>
      </colorScale>
    </cfRule>
    <cfRule type="containsText" dxfId="10" priority="13" operator="containsText" text="canceled">
      <formula>NOT(ISERROR(SEARCH("canceled",D366)))</formula>
    </cfRule>
    <cfRule type="containsText" dxfId="9" priority="14" operator="containsText" text="successful">
      <formula>NOT(ISERROR(SEARCH("successful",D366)))</formula>
    </cfRule>
    <cfRule type="colorScale" priority="16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366:D1048576">
    <cfRule type="containsText" dxfId="8" priority="12" operator="containsText" text="live">
      <formula>NOT(ISERROR(SEARCH("live",D366)))</formula>
    </cfRule>
  </conditionalFormatting>
  <conditionalFormatting sqref="D2:D365">
    <cfRule type="containsText" dxfId="7" priority="7" operator="containsText" text="canceled">
      <formula>NOT(ISERROR(SEARCH("canceled",D2)))</formula>
    </cfRule>
    <cfRule type="containsText" dxfId="6" priority="8" operator="containsText" text="successful">
      <formula>NOT(ISERROR(SEARCH("successful",D2)))</formula>
    </cfRule>
    <cfRule type="colorScale" priority="10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D2:D365">
    <cfRule type="containsText" dxfId="5" priority="6" operator="containsText" text="live">
      <formula>NOT(ISERROR(SEARCH("live",D2)))</formula>
    </cfRule>
  </conditionalFormatting>
  <conditionalFormatting sqref="B2:B566">
    <cfRule type="containsText" dxfId="4" priority="2" operator="containsText" text="canceled">
      <formula>NOT(ISERROR(SEARCH("canceled",B2)))</formula>
    </cfRule>
    <cfRule type="containsText" dxfId="3" priority="3" operator="containsText" text="successful">
      <formula>NOT(ISERROR(SEARCH("successful",B2)))</formula>
    </cfRule>
    <cfRule type="containsText" dxfId="2" priority="4" operator="containsText" text="Failed">
      <formula>NOT(ISERROR(SEARCH("Failed",B2)))</formula>
    </cfRule>
    <cfRule type="colorScale" priority="5">
      <colorScale>
        <cfvo type="formula" val="&quot;&quot;&quot;successful&quot;&quot;&quot;"/>
        <cfvo type="formula" val="&quot;&quot;&quot;Failed&quot;&quot;&quot;"/>
        <cfvo type="formula" val="&quot;&quot;&quot;Canceled'&quot;"/>
        <color rgb="FFF8696B"/>
        <color rgb="FFFFEB84"/>
        <color rgb="FF63BE7B"/>
      </colorScale>
    </cfRule>
  </conditionalFormatting>
  <conditionalFormatting sqref="B2:B566">
    <cfRule type="containsText" dxfId="1" priority="1" operator="containsText" text="live">
      <formula>NOT(ISERROR(SEARCH("live",B2)))</formula>
    </cfRule>
  </conditionalFormatting>
  <conditionalFormatting sqref="D2:D377">
    <cfRule type="containsText" dxfId="0" priority="9" operator="containsText" text="Failed">
      <formula>NOT(ISERROR(SEARCH("Failed",D2)))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</vt:lpstr>
      <vt:lpstr>Pivot 2</vt:lpstr>
      <vt:lpstr>Pivot 3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AKIYESI SUNDAY</cp:lastModifiedBy>
  <dcterms:created xsi:type="dcterms:W3CDTF">2021-09-29T18:52:28Z</dcterms:created>
  <dcterms:modified xsi:type="dcterms:W3CDTF">2022-10-30T03:25:30Z</dcterms:modified>
</cp:coreProperties>
</file>