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wnloads\csv_n_excel-main\"/>
    </mc:Choice>
  </mc:AlternateContent>
  <bookViews>
    <workbookView xWindow="0" yWindow="0" windowWidth="28800" windowHeight="12285"/>
  </bookViews>
  <sheets>
    <sheet name="제1작업" sheetId="1" r:id="rId1"/>
    <sheet name="제2작업" sheetId="2" r:id="rId2"/>
    <sheet name="제3작업" sheetId="3" r:id="rId3"/>
    <sheet name="제4작업" sheetId="4" r:id="rId4"/>
  </sheets>
  <definedNames>
    <definedName name="_xlnm._FilterDatabase" localSheetId="1" hidden="1">제2작업!$B$2:$H$10</definedName>
    <definedName name="_xlnm.Criteria" localSheetId="1">제2작업!$B$14:$C$16</definedName>
    <definedName name="_xlnm.Extract" localSheetId="1">제2작업!$B$18:$E$18</definedName>
    <definedName name="대리점">제1작업!$D$5:$D$12</definedName>
  </definedNames>
  <calcPr calcId="162913"/>
  <pivotCaches>
    <pivotCache cacheId="6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4" i="1" l="1"/>
  <c r="J13" i="1"/>
  <c r="E14" i="1"/>
  <c r="E13" i="1"/>
  <c r="J6" i="1"/>
  <c r="J7" i="1"/>
  <c r="J8" i="1"/>
  <c r="J9" i="1"/>
  <c r="J10" i="1"/>
  <c r="J11" i="1"/>
  <c r="J12" i="1"/>
  <c r="J5" i="1"/>
  <c r="I6" i="1"/>
  <c r="I7" i="1"/>
  <c r="I8" i="1"/>
  <c r="I9" i="1"/>
  <c r="I10" i="1"/>
  <c r="I11" i="1"/>
  <c r="I12" i="1"/>
  <c r="I5" i="1"/>
</calcChain>
</file>

<file path=xl/sharedStrings.xml><?xml version="1.0" encoding="utf-8"?>
<sst xmlns="http://schemas.openxmlformats.org/spreadsheetml/2006/main" count="123" uniqueCount="56">
  <si>
    <t>선박명</t>
    <phoneticPr fontId="3" type="noConversion"/>
  </si>
  <si>
    <t>대리점</t>
    <phoneticPr fontId="3" type="noConversion"/>
  </si>
  <si>
    <t>입항항</t>
    <phoneticPr fontId="3" type="noConversion"/>
  </si>
  <si>
    <t>항차</t>
    <phoneticPr fontId="3" type="noConversion"/>
  </si>
  <si>
    <t>입항일</t>
    <phoneticPr fontId="3" type="noConversion"/>
  </si>
  <si>
    <t>화물량
(단위:톤)</t>
    <phoneticPr fontId="3" type="noConversion"/>
  </si>
  <si>
    <t>입항
요일</t>
    <phoneticPr fontId="3" type="noConversion"/>
  </si>
  <si>
    <t>비고</t>
    <phoneticPr fontId="3" type="noConversion"/>
  </si>
  <si>
    <t>A6362</t>
  </si>
  <si>
    <t>A6362</t>
    <phoneticPr fontId="3" type="noConversion"/>
  </si>
  <si>
    <t>B8325</t>
    <phoneticPr fontId="3" type="noConversion"/>
  </si>
  <si>
    <t>C3296</t>
    <phoneticPr fontId="3" type="noConversion"/>
  </si>
  <si>
    <t>B1287</t>
    <phoneticPr fontId="3" type="noConversion"/>
  </si>
  <si>
    <t>B1554</t>
    <phoneticPr fontId="3" type="noConversion"/>
  </si>
  <si>
    <t>C2281</t>
    <phoneticPr fontId="3" type="noConversion"/>
  </si>
  <si>
    <t>A7731</t>
    <phoneticPr fontId="3" type="noConversion"/>
  </si>
  <si>
    <t>A6528</t>
    <phoneticPr fontId="3" type="noConversion"/>
  </si>
  <si>
    <t>천곡211호</t>
    <phoneticPr fontId="3" type="noConversion"/>
  </si>
  <si>
    <t>추암203호</t>
    <phoneticPr fontId="3" type="noConversion"/>
  </si>
  <si>
    <t>평릉402호</t>
    <phoneticPr fontId="3" type="noConversion"/>
  </si>
  <si>
    <t>백석105호</t>
    <phoneticPr fontId="3" type="noConversion"/>
  </si>
  <si>
    <t>삼봉902호</t>
    <phoneticPr fontId="3" type="noConversion"/>
  </si>
  <si>
    <t>비천107호</t>
    <phoneticPr fontId="3" type="noConversion"/>
  </si>
  <si>
    <t>해동323호</t>
    <phoneticPr fontId="3" type="noConversion"/>
  </si>
  <si>
    <t>대진704호</t>
    <phoneticPr fontId="3" type="noConversion"/>
  </si>
  <si>
    <t>신일해운</t>
    <phoneticPr fontId="3" type="noConversion"/>
  </si>
  <si>
    <t>승호해운</t>
    <phoneticPr fontId="3" type="noConversion"/>
  </si>
  <si>
    <t>승호해운</t>
    <phoneticPr fontId="3" type="noConversion"/>
  </si>
  <si>
    <t>신일해운</t>
    <phoneticPr fontId="3" type="noConversion"/>
  </si>
  <si>
    <t>태현이앤씨</t>
    <phoneticPr fontId="3" type="noConversion"/>
  </si>
  <si>
    <t>승호해운</t>
    <phoneticPr fontId="3" type="noConversion"/>
  </si>
  <si>
    <t>신일해운</t>
    <phoneticPr fontId="3" type="noConversion"/>
  </si>
  <si>
    <t>목포</t>
    <phoneticPr fontId="3" type="noConversion"/>
  </si>
  <si>
    <t>인천</t>
    <phoneticPr fontId="3" type="noConversion"/>
  </si>
  <si>
    <t>부산</t>
    <phoneticPr fontId="3" type="noConversion"/>
  </si>
  <si>
    <t>인천</t>
    <phoneticPr fontId="3" type="noConversion"/>
  </si>
  <si>
    <t>최소 화물량(단위:톤)</t>
    <phoneticPr fontId="3" type="noConversion"/>
  </si>
  <si>
    <t>승호해운의 선박개수</t>
    <phoneticPr fontId="3" type="noConversion"/>
  </si>
  <si>
    <t>신일해운 선박의 항차 평균</t>
    <phoneticPr fontId="3" type="noConversion"/>
  </si>
  <si>
    <t>코드</t>
    <phoneticPr fontId="3" type="noConversion"/>
  </si>
  <si>
    <t>항차</t>
    <phoneticPr fontId="3" type="noConversion"/>
  </si>
  <si>
    <t>코드</t>
    <phoneticPr fontId="3" type="noConversion"/>
  </si>
  <si>
    <t>C*</t>
    <phoneticPr fontId="3" type="noConversion"/>
  </si>
  <si>
    <t>&gt;=6000</t>
    <phoneticPr fontId="3" type="noConversion"/>
  </si>
  <si>
    <t>승호해운</t>
  </si>
  <si>
    <t>신일해운</t>
  </si>
  <si>
    <t>태현이앤씨</t>
  </si>
  <si>
    <t>총합계</t>
  </si>
  <si>
    <t>3월</t>
  </si>
  <si>
    <t>2월</t>
  </si>
  <si>
    <t>1월</t>
  </si>
  <si>
    <t>개수 : 선박명</t>
  </si>
  <si>
    <t>입항일</t>
  </si>
  <si>
    <t>대리점</t>
  </si>
  <si>
    <t>**</t>
  </si>
  <si>
    <t>평균 : 화물량(단위:톤)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</si>
</sst>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176" formatCode="#,##0&quot;항차&quot;"/>
  </numFmts>
  <fonts count="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굴림"/>
      <family val="3"/>
      <charset val="129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 style="thin">
        <color auto="1"/>
      </diagonal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Up="1" diagonalDown="1">
      <left style="thin">
        <color indexed="64"/>
      </left>
      <right style="thin">
        <color indexed="64"/>
      </right>
      <top/>
      <bottom style="thin">
        <color indexed="64"/>
      </bottom>
      <diagonal style="thin">
        <color auto="1"/>
      </diagonal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55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41" fontId="2" fillId="0" borderId="3" xfId="1" applyFont="1" applyBorder="1" applyAlignment="1">
      <alignment horizontal="right" vertical="center"/>
    </xf>
    <xf numFmtId="41" fontId="2" fillId="0" borderId="1" xfId="1" applyFont="1" applyBorder="1" applyAlignment="1">
      <alignment horizontal="right" vertical="center"/>
    </xf>
    <xf numFmtId="41" fontId="2" fillId="0" borderId="8" xfId="1" applyFont="1" applyBorder="1" applyAlignment="1">
      <alignment horizontal="right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176" fontId="2" fillId="0" borderId="3" xfId="1" applyNumberFormat="1" applyFont="1" applyBorder="1" applyAlignment="1">
      <alignment horizontal="right" vertical="center"/>
    </xf>
    <xf numFmtId="176" fontId="2" fillId="0" borderId="1" xfId="1" applyNumberFormat="1" applyFont="1" applyBorder="1" applyAlignment="1">
      <alignment horizontal="right" vertical="center"/>
    </xf>
    <xf numFmtId="176" fontId="2" fillId="0" borderId="8" xfId="1" applyNumberFormat="1" applyFont="1" applyBorder="1" applyAlignment="1">
      <alignment horizontal="right" vertical="center"/>
    </xf>
    <xf numFmtId="14" fontId="2" fillId="0" borderId="3" xfId="1" applyNumberFormat="1" applyFont="1" applyBorder="1" applyAlignment="1">
      <alignment horizontal="center" vertical="center"/>
    </xf>
    <xf numFmtId="14" fontId="2" fillId="0" borderId="1" xfId="1" applyNumberFormat="1" applyFont="1" applyBorder="1" applyAlignment="1">
      <alignment horizontal="center" vertical="center"/>
    </xf>
    <xf numFmtId="14" fontId="2" fillId="0" borderId="8" xfId="1" applyNumberFormat="1" applyFont="1" applyBorder="1" applyAlignment="1">
      <alignment horizontal="center" vertical="center"/>
    </xf>
    <xf numFmtId="41" fontId="2" fillId="0" borderId="15" xfId="0" applyNumberFormat="1" applyFont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176" fontId="2" fillId="0" borderId="3" xfId="1" applyNumberFormat="1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center" vertical="center"/>
    </xf>
    <xf numFmtId="176" fontId="2" fillId="0" borderId="1" xfId="1" applyNumberFormat="1" applyFont="1" applyFill="1" applyBorder="1" applyAlignment="1">
      <alignment horizontal="right" vertical="center"/>
    </xf>
    <xf numFmtId="0" fontId="2" fillId="0" borderId="18" xfId="0" applyFont="1" applyFill="1" applyBorder="1" applyAlignment="1">
      <alignment horizontal="center" vertical="center"/>
    </xf>
    <xf numFmtId="0" fontId="2" fillId="0" borderId="19" xfId="0" applyFont="1" applyFill="1" applyBorder="1" applyAlignment="1">
      <alignment horizontal="center" vertical="center"/>
    </xf>
    <xf numFmtId="41" fontId="2" fillId="0" borderId="20" xfId="1" applyFont="1" applyFill="1" applyBorder="1" applyAlignment="1">
      <alignment horizontal="right" vertical="center"/>
    </xf>
    <xf numFmtId="41" fontId="2" fillId="0" borderId="21" xfId="1" applyFont="1" applyFill="1" applyBorder="1" applyAlignment="1">
      <alignment horizontal="right" vertical="center"/>
    </xf>
    <xf numFmtId="0" fontId="2" fillId="0" borderId="22" xfId="0" applyFont="1" applyFill="1" applyBorder="1" applyAlignment="1">
      <alignment horizontal="center" vertical="center"/>
    </xf>
    <xf numFmtId="0" fontId="2" fillId="0" borderId="23" xfId="0" applyFont="1" applyFill="1" applyBorder="1" applyAlignment="1">
      <alignment horizontal="center" vertical="center"/>
    </xf>
    <xf numFmtId="0" fontId="2" fillId="0" borderId="24" xfId="0" applyFont="1" applyFill="1" applyBorder="1" applyAlignment="1">
      <alignment horizontal="center" vertical="center" wrapText="1"/>
    </xf>
    <xf numFmtId="0" fontId="2" fillId="0" borderId="25" xfId="0" applyFont="1" applyFill="1" applyBorder="1" applyAlignment="1">
      <alignment horizontal="center" vertical="center"/>
    </xf>
    <xf numFmtId="0" fontId="2" fillId="0" borderId="26" xfId="0" applyFont="1" applyFill="1" applyBorder="1" applyAlignment="1">
      <alignment horizontal="center" vertical="center"/>
    </xf>
    <xf numFmtId="176" fontId="2" fillId="0" borderId="26" xfId="1" applyNumberFormat="1" applyFont="1" applyFill="1" applyBorder="1" applyAlignment="1">
      <alignment horizontal="right" vertical="center"/>
    </xf>
    <xf numFmtId="41" fontId="2" fillId="0" borderId="27" xfId="1" applyFont="1" applyFill="1" applyBorder="1" applyAlignment="1">
      <alignment horizontal="right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14" fontId="0" fillId="0" borderId="0" xfId="0" applyNumberFormat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pivotButton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41" fontId="0" fillId="0" borderId="0" xfId="0" applyNumberFormat="1" applyAlignment="1">
      <alignment horizontal="center" vertical="center"/>
    </xf>
  </cellXfs>
  <cellStyles count="2">
    <cellStyle name="쉼표 [0]" xfId="1" builtinId="6"/>
    <cellStyle name="표준" xfId="0" builtinId="0"/>
  </cellStyles>
  <dxfs count="10">
    <dxf>
      <numFmt numFmtId="33" formatCode="_-* #,##0_-;\-* #,##0_-;_-* &quot;-&quot;_-;_-@_-"/>
    </dxf>
    <dxf>
      <alignment horizontal="center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numFmt numFmtId="176" formatCode="#,##0&quot;항차&quot;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color rgb="FF0070C0"/>
      </font>
    </dxf>
    <dxf>
      <font>
        <b/>
        <i val="0"/>
        <color rgb="FF0070C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chartsheet" Target="chartsheets/sheet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microsoft.com/office/2011/relationships/chartColorStyle" Target="colors1.xml"/><Relationship Id="rId1" Type="http://schemas.microsoft.com/office/2011/relationships/chartStyle" Target="style1.xml"/><Relationship Id="rId4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r>
              <a:rPr lang="ko-KR" altLang="en-US" sz="2000" b="1">
                <a:solidFill>
                  <a:schemeClr val="tx1"/>
                </a:solidFill>
              </a:rPr>
              <a:t>신일해운 및 승호해운 모래수송선 실적</a:t>
            </a:r>
            <a:endParaRPr lang="ko-KR" sz="2000" b="1">
              <a:solidFill>
                <a:schemeClr val="tx1"/>
              </a:solidFill>
            </a:endParaRPr>
          </a:p>
        </c:rich>
      </c:tx>
      <c:layout/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굴림" panose="020B0600000101010101" pitchFamily="50" charset="-127"/>
              <a:ea typeface="굴림" panose="020B0600000101010101" pitchFamily="50" charset="-127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화물량(단위:톤)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4400-4E0A-9182-134E3A58880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굴림" panose="020B0600000101010101" pitchFamily="50" charset="-127"/>
                    <a:ea typeface="굴림" panose="020B0600000101010101" pitchFamily="50" charset="-127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(제1작업!$C$5,제1작업!$C$6,제1작업!$C$7,제1작업!$C$8,제1작업!$C$10,제1작업!$C$11)</c:f>
              <c:strCache>
                <c:ptCount val="6"/>
                <c:pt idx="0">
                  <c:v>천곡211호</c:v>
                </c:pt>
                <c:pt idx="1">
                  <c:v>추암203호</c:v>
                </c:pt>
                <c:pt idx="2">
                  <c:v>평릉402호</c:v>
                </c:pt>
                <c:pt idx="3">
                  <c:v>백석105호</c:v>
                </c:pt>
                <c:pt idx="4">
                  <c:v>비천107호</c:v>
                </c:pt>
                <c:pt idx="5">
                  <c:v>해동323호</c:v>
                </c:pt>
              </c:strCache>
            </c:strRef>
          </c:cat>
          <c:val>
            <c:numRef>
              <c:f>(제1작업!$H$5,제1작업!$H$6,제1작업!$H$7,제1작업!$H$8,제1작업!$H$10,제1작업!$H$11)</c:f>
              <c:numCache>
                <c:formatCode>_(* #,##0_);_(* \(#,##0\);_(* "-"_);_(@_)</c:formatCode>
                <c:ptCount val="6"/>
                <c:pt idx="0">
                  <c:v>7820</c:v>
                </c:pt>
                <c:pt idx="1">
                  <c:v>5064</c:v>
                </c:pt>
                <c:pt idx="2">
                  <c:v>6322</c:v>
                </c:pt>
                <c:pt idx="3">
                  <c:v>4368</c:v>
                </c:pt>
                <c:pt idx="4">
                  <c:v>3640</c:v>
                </c:pt>
                <c:pt idx="5">
                  <c:v>4325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00-4E0A-9182-134E3A5888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620676095"/>
        <c:axId val="1620674015"/>
      </c:barChart>
      <c:lineChart>
        <c:grouping val="standard"/>
        <c:varyColors val="0"/>
        <c:ser>
          <c:idx val="0"/>
          <c:order val="0"/>
          <c:tx>
            <c:strRef>
              <c:f>제1작업!$F$4</c:f>
              <c:strCache>
                <c:ptCount val="1"/>
                <c:pt idx="0">
                  <c:v>항차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(제1작업!$C$5,제1작업!$C$6,제1작업!$C$7,제1작업!$C$8,제1작업!$C$10,제1작업!$C$11)</c:f>
              <c:strCache>
                <c:ptCount val="6"/>
                <c:pt idx="0">
                  <c:v>천곡211호</c:v>
                </c:pt>
                <c:pt idx="1">
                  <c:v>추암203호</c:v>
                </c:pt>
                <c:pt idx="2">
                  <c:v>평릉402호</c:v>
                </c:pt>
                <c:pt idx="3">
                  <c:v>백석105호</c:v>
                </c:pt>
                <c:pt idx="4">
                  <c:v>비천107호</c:v>
                </c:pt>
                <c:pt idx="5">
                  <c:v>해동323호</c:v>
                </c:pt>
              </c:strCache>
            </c:strRef>
          </c:cat>
          <c:val>
            <c:numRef>
              <c:f>(제1작업!$F$5,제1작업!$F$6,제1작업!$F$7,제1작업!$F$8,제1작업!$F$10,제1작업!$F$11)</c:f>
              <c:numCache>
                <c:formatCode>#,##0"항차"</c:formatCode>
                <c:ptCount val="6"/>
                <c:pt idx="0">
                  <c:v>75</c:v>
                </c:pt>
                <c:pt idx="1">
                  <c:v>82</c:v>
                </c:pt>
                <c:pt idx="2">
                  <c:v>11</c:v>
                </c:pt>
                <c:pt idx="3">
                  <c:v>6</c:v>
                </c:pt>
                <c:pt idx="4">
                  <c:v>68</c:v>
                </c:pt>
                <c:pt idx="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00-4E0A-9182-134E3A5888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2842223"/>
        <c:axId val="1653206015"/>
      </c:lineChart>
      <c:catAx>
        <c:axId val="1620676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endParaRPr lang="ko-KR"/>
          </a:p>
        </c:txPr>
        <c:crossAx val="1620674015"/>
        <c:crosses val="autoZero"/>
        <c:auto val="1"/>
        <c:lblAlgn val="ctr"/>
        <c:lblOffset val="100"/>
        <c:noMultiLvlLbl val="0"/>
      </c:catAx>
      <c:valAx>
        <c:axId val="1620674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prstDash val="dash"/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endParaRPr lang="ko-KR"/>
          </a:p>
        </c:txPr>
        <c:crossAx val="1620676095"/>
        <c:crosses val="autoZero"/>
        <c:crossBetween val="between"/>
      </c:valAx>
      <c:valAx>
        <c:axId val="1653206015"/>
        <c:scaling>
          <c:orientation val="minMax"/>
          <c:max val="100"/>
        </c:scaling>
        <c:delete val="0"/>
        <c:axPos val="r"/>
        <c:numFmt formatCode="#,##0&quot;항차&quot;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endParaRPr lang="ko-KR"/>
          </a:p>
        </c:txPr>
        <c:crossAx val="1652842223"/>
        <c:crosses val="max"/>
        <c:crossBetween val="between"/>
        <c:majorUnit val="20"/>
      </c:valAx>
      <c:catAx>
        <c:axId val="165284222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53206015"/>
        <c:auto val="1"/>
        <c:lblAlgn val="ctr"/>
        <c:lblOffset val="100"/>
        <c:noMultiLvlLbl val="0"/>
      </c:catAx>
      <c:spPr>
        <a:solidFill>
          <a:schemeClr val="bg1"/>
        </a:soli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굴림" panose="020B0600000101010101" pitchFamily="50" charset="-127"/>
              <a:ea typeface="굴림" panose="020B0600000101010101" pitchFamily="50" charset="-127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blipFill>
      <a:blip xmlns:r="http://schemas.openxmlformats.org/officeDocument/2006/relationships" r:embed="rId3"/>
      <a:tile tx="0" ty="0" sx="100000" sy="100000" flip="none" algn="tl"/>
    </a:blip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굴림" panose="020B0600000101010101" pitchFamily="50" charset="-127"/>
          <a:ea typeface="굴림" panose="020B0600000101010101" pitchFamily="50" charset="-127"/>
        </a:defRPr>
      </a:pPr>
      <a:endParaRPr lang="ko-KR"/>
    </a:p>
  </c:txPr>
  <c:userShapes r:id="rId4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66675</xdr:rowOff>
    </xdr:from>
    <xdr:to>
      <xdr:col>6</xdr:col>
      <xdr:colOff>476250</xdr:colOff>
      <xdr:row>2</xdr:row>
      <xdr:rowOff>209550</xdr:rowOff>
    </xdr:to>
    <xdr:sp macro="" textlink="">
      <xdr:nvSpPr>
        <xdr:cNvPr id="2" name="한쪽 모서리가 잘린 사각형 1"/>
        <xdr:cNvSpPr/>
      </xdr:nvSpPr>
      <xdr:spPr>
        <a:xfrm>
          <a:off x="123825" y="66675"/>
          <a:ext cx="3905250" cy="676275"/>
        </a:xfrm>
        <a:prstGeom prst="snip1Rect">
          <a:avLst/>
        </a:prstGeom>
        <a:solidFill>
          <a:srgbClr val="FFFF00"/>
        </a:solidFill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2400" b="1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</a:rPr>
            <a:t>모래수송선 실적 현황</a:t>
          </a:r>
        </a:p>
      </xdr:txBody>
    </xdr:sp>
    <xdr:clientData/>
  </xdr:twoCellAnchor>
  <xdr:twoCellAnchor editAs="oneCell">
    <xdr:from>
      <xdr:col>7</xdr:col>
      <xdr:colOff>0</xdr:colOff>
      <xdr:row>0</xdr:row>
      <xdr:rowOff>114300</xdr:rowOff>
    </xdr:from>
    <xdr:to>
      <xdr:col>10</xdr:col>
      <xdr:colOff>0</xdr:colOff>
      <xdr:row>2</xdr:row>
      <xdr:rowOff>200025</xdr:rowOff>
    </xdr:to>
    <xdr:pic>
      <xdr:nvPicPr>
        <xdr:cNvPr id="3" name="그림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24475" y="114300"/>
          <a:ext cx="2600325" cy="619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6393" cy="6081947"/>
    <xdr:graphicFrame macro="">
      <xdr:nvGraphicFramePr>
        <xdr:cNvPr id="2" name="차트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0.23658</cdr:x>
      <cdr:y>0.11168</cdr:y>
    </cdr:from>
    <cdr:to>
      <cdr:x>0.35151</cdr:x>
      <cdr:y>0.17458</cdr:y>
    </cdr:to>
    <cdr:sp macro="" textlink="">
      <cdr:nvSpPr>
        <cdr:cNvPr id="2" name="모서리가 둥근 사각형 설명선 1"/>
        <cdr:cNvSpPr/>
      </cdr:nvSpPr>
      <cdr:spPr>
        <a:xfrm xmlns:a="http://schemas.openxmlformats.org/drawingml/2006/main">
          <a:off x="2201680" y="679242"/>
          <a:ext cx="1069611" cy="382562"/>
        </a:xfrm>
        <a:prstGeom xmlns:a="http://schemas.openxmlformats.org/drawingml/2006/main" prst="wedgeRoundRectCallout">
          <a:avLst>
            <a:gd name="adj1" fmla="val -77756"/>
            <a:gd name="adj2" fmla="val 59375"/>
            <a:gd name="adj3" fmla="val 16667"/>
          </a:avLst>
        </a:prstGeom>
        <a:solidFill xmlns:a="http://schemas.openxmlformats.org/drawingml/2006/main">
          <a:schemeClr val="bg1"/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 anchor="ctr"/>
        <a:lstStyle xmlns:a="http://schemas.openxmlformats.org/drawingml/2006/main"/>
        <a:p xmlns:a="http://schemas.openxmlformats.org/drawingml/2006/main">
          <a:pPr algn="ctr"/>
          <a:r>
            <a:rPr lang="ko-KR" altLang="en-US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</a:rPr>
            <a:t>최대 화물량</a:t>
          </a:r>
          <a:endParaRPr lang="ko-KR">
            <a:solidFill>
              <a:schemeClr val="tx1"/>
            </a:solidFill>
            <a:latin typeface="굴림" panose="020B0600000101010101" pitchFamily="50" charset="-127"/>
            <a:ea typeface="굴림" panose="020B0600000101010101" pitchFamily="50" charset="-127"/>
          </a:endParaRP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5093.412214236108" createdVersion="6" refreshedVersion="6" minRefreshableVersion="3" recordCount="8">
  <cacheSource type="worksheet">
    <worksheetSource ref="B4:H12" sheet="제1작업"/>
  </cacheSource>
  <cacheFields count="7">
    <cacheField name="코드" numFmtId="0">
      <sharedItems/>
    </cacheField>
    <cacheField name="선박명" numFmtId="0">
      <sharedItems count="8">
        <s v="천곡211호"/>
        <s v="추암203호"/>
        <s v="평릉402호"/>
        <s v="백석105호"/>
        <s v="삼봉902호"/>
        <s v="비천107호"/>
        <s v="해동323호"/>
        <s v="대진704호"/>
      </sharedItems>
    </cacheField>
    <cacheField name="대리점" numFmtId="0">
      <sharedItems count="3">
        <s v="신일해운"/>
        <s v="승호해운"/>
        <s v="태현이앤씨"/>
      </sharedItems>
    </cacheField>
    <cacheField name="입항항" numFmtId="0">
      <sharedItems count="3">
        <s v="목포"/>
        <s v="인천"/>
        <s v="부산"/>
      </sharedItems>
    </cacheField>
    <cacheField name="항차" numFmtId="176">
      <sharedItems containsSemiMixedTypes="0" containsString="0" containsNumber="1" containsInteger="1" minValue="4" maxValue="82"/>
    </cacheField>
    <cacheField name="입항일" numFmtId="14">
      <sharedItems containsSemiMixedTypes="0" containsNonDate="0" containsDate="1" containsString="0" minDate="2023-01-13T00:00:00" maxDate="2023-03-05T00:00:00" count="8">
        <d v="2023-01-13T00:00:00"/>
        <d v="2023-03-01T00:00:00"/>
        <d v="2023-03-04T00:00:00"/>
        <d v="2023-02-21T00:00:00"/>
        <d v="2023-01-27T00:00:00"/>
        <d v="2023-03-03T00:00:00"/>
        <d v="2023-02-12T00:00:00"/>
        <d v="2023-02-16T00:00:00"/>
      </sharedItems>
      <fieldGroup base="5">
        <rangePr groupBy="months" startDate="2023-01-13T00:00:00" endDate="2023-03-05T00:00:00"/>
        <groupItems count="14">
          <s v="&lt;2023-01-13"/>
          <s v="1월"/>
          <s v="2월"/>
          <s v="3월"/>
          <s v="4월"/>
          <s v="5월"/>
          <s v="6월"/>
          <s v="7월"/>
          <s v="8월"/>
          <s v="9월"/>
          <s v="10월"/>
          <s v="11월"/>
          <s v="12월"/>
          <s v="&gt;2023-03-05"/>
        </groupItems>
      </fieldGroup>
    </cacheField>
    <cacheField name="화물량_x000a_(단위:톤)" numFmtId="41">
      <sharedItems containsSemiMixedTypes="0" containsString="0" containsNumber="1" containsInteger="1" minValue="2418" maxValue="782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">
  <r>
    <s v="A6362"/>
    <x v="0"/>
    <x v="0"/>
    <x v="0"/>
    <n v="75"/>
    <x v="0"/>
    <n v="7820"/>
  </r>
  <r>
    <s v="B8325"/>
    <x v="1"/>
    <x v="1"/>
    <x v="1"/>
    <n v="82"/>
    <x v="1"/>
    <n v="5064"/>
  </r>
  <r>
    <s v="C3296"/>
    <x v="2"/>
    <x v="1"/>
    <x v="1"/>
    <n v="11"/>
    <x v="2"/>
    <n v="6322"/>
  </r>
  <r>
    <s v="B1287"/>
    <x v="3"/>
    <x v="0"/>
    <x v="2"/>
    <n v="6"/>
    <x v="3"/>
    <n v="4368"/>
  </r>
  <r>
    <s v="B1554"/>
    <x v="4"/>
    <x v="2"/>
    <x v="1"/>
    <n v="4"/>
    <x v="4"/>
    <n v="5239"/>
  </r>
  <r>
    <s v="C2281"/>
    <x v="5"/>
    <x v="1"/>
    <x v="2"/>
    <n v="68"/>
    <x v="5"/>
    <n v="3640"/>
  </r>
  <r>
    <s v="A7731"/>
    <x v="6"/>
    <x v="0"/>
    <x v="1"/>
    <n v="5"/>
    <x v="6"/>
    <n v="4325"/>
  </r>
  <r>
    <s v="A6528"/>
    <x v="7"/>
    <x v="2"/>
    <x v="1"/>
    <n v="48"/>
    <x v="7"/>
    <n v="241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피벗 테이블1" cacheId="6" applyNumberFormats="0" applyBorderFormats="0" applyFontFormats="0" applyPatternFormats="0" applyAlignmentFormats="0" applyWidthHeightFormats="1" dataCaption="값" missingCaption="**" updatedVersion="6" minRefreshableVersion="3" useAutoFormatting="1" colGrandTotals="0" itemPrintTitles="1" mergeItem="1" createdVersion="6" indent="0" outline="1" outlineData="1" multipleFieldFilters="0" rowHeaderCaption="입항일" colHeaderCaption="대리점">
  <location ref="B2:H8" firstHeaderRow="1" firstDataRow="3" firstDataCol="1"/>
  <pivotFields count="7">
    <pivotField showAll="0"/>
    <pivotField dataField="1" showAll="0">
      <items count="9">
        <item x="7"/>
        <item x="3"/>
        <item x="5"/>
        <item x="4"/>
        <item x="0"/>
        <item x="1"/>
        <item x="2"/>
        <item x="6"/>
        <item t="default"/>
      </items>
    </pivotField>
    <pivotField axis="axisCol" showAll="0" sortType="descending">
      <items count="4">
        <item x="2"/>
        <item x="0"/>
        <item x="1"/>
        <item t="default"/>
      </items>
    </pivotField>
    <pivotField showAll="0">
      <items count="4">
        <item x="0"/>
        <item x="2"/>
        <item x="1"/>
        <item t="default"/>
      </items>
    </pivotField>
    <pivotField numFmtId="176"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numFmtId="41" showAll="0"/>
  </pivotFields>
  <rowFields count="1">
    <field x="5"/>
  </rowFields>
  <rowItems count="4">
    <i>
      <x v="1"/>
    </i>
    <i>
      <x v="2"/>
    </i>
    <i>
      <x v="3"/>
    </i>
    <i t="grand">
      <x/>
    </i>
  </rowItems>
  <colFields count="2">
    <field x="2"/>
    <field x="-2"/>
  </colFields>
  <colItems count="6">
    <i>
      <x/>
      <x/>
    </i>
    <i r="1" i="1">
      <x v="1"/>
    </i>
    <i>
      <x v="1"/>
      <x/>
    </i>
    <i r="1" i="1">
      <x v="1"/>
    </i>
    <i>
      <x v="2"/>
      <x/>
    </i>
    <i r="1" i="1">
      <x v="1"/>
    </i>
  </colItems>
  <dataFields count="2">
    <dataField name="개수 : 선박명" fld="1" subtotal="count" baseField="0" baseItem="0"/>
    <dataField name="평균 : 화물량(단위:톤)" fld="6" subtotal="average" baseField="5" baseItem="0"/>
  </dataFields>
  <formats count="2">
    <format dxfId="1">
      <pivotArea outline="0" collapsedLevelsAreSubtotals="1" fieldPosition="0"/>
    </format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표1" displayName="표1" ref="B18:E21" totalsRowShown="0" headerRowDxfId="7" tableBorderDxfId="6">
  <autoFilter ref="B18:E21"/>
  <tableColumns count="4">
    <tableColumn id="1" name="코드" dataDxfId="5"/>
    <tableColumn id="2" name="선박명" dataDxfId="4"/>
    <tableColumn id="3" name="항차" dataDxfId="3" dataCellStyle="쉼표 [0]"/>
    <tableColumn id="4" name="화물량_x000a_(단위:톤)" dataDxfId="2" dataCellStyle="쉼표 [0]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8"/>
  <sheetViews>
    <sheetView tabSelected="1" workbookViewId="0">
      <selection activeCell="K4" sqref="K4"/>
    </sheetView>
  </sheetViews>
  <sheetFormatPr defaultRowHeight="13.5" x14ac:dyDescent="0.3"/>
  <cols>
    <col min="1" max="1" width="1.625" style="1" customWidth="1"/>
    <col min="2" max="6" width="11.375" style="1" customWidth="1"/>
    <col min="7" max="7" width="13.25" style="1" bestFit="1" customWidth="1"/>
    <col min="8" max="10" width="11.375" style="1" customWidth="1"/>
    <col min="11" max="16384" width="9" style="1"/>
  </cols>
  <sheetData>
    <row r="1" spans="2:10" ht="21" customHeight="1" x14ac:dyDescent="0.3"/>
    <row r="2" spans="2:10" ht="21" customHeight="1" x14ac:dyDescent="0.3"/>
    <row r="3" spans="2:10" ht="21" customHeight="1" thickBot="1" x14ac:dyDescent="0.35"/>
    <row r="4" spans="2:10" ht="27.75" thickBot="1" x14ac:dyDescent="0.35">
      <c r="B4" s="15" t="s">
        <v>41</v>
      </c>
      <c r="C4" s="16" t="s">
        <v>0</v>
      </c>
      <c r="D4" s="16" t="s">
        <v>1</v>
      </c>
      <c r="E4" s="16" t="s">
        <v>2</v>
      </c>
      <c r="F4" s="16" t="s">
        <v>3</v>
      </c>
      <c r="G4" s="16" t="s">
        <v>4</v>
      </c>
      <c r="H4" s="17" t="s">
        <v>5</v>
      </c>
      <c r="I4" s="17" t="s">
        <v>6</v>
      </c>
      <c r="J4" s="18" t="s">
        <v>7</v>
      </c>
    </row>
    <row r="5" spans="2:10" x14ac:dyDescent="0.3">
      <c r="B5" s="2" t="s">
        <v>9</v>
      </c>
      <c r="C5" s="3" t="s">
        <v>17</v>
      </c>
      <c r="D5" s="3" t="s">
        <v>25</v>
      </c>
      <c r="E5" s="3" t="s">
        <v>32</v>
      </c>
      <c r="F5" s="20">
        <v>75</v>
      </c>
      <c r="G5" s="23">
        <v>44939</v>
      </c>
      <c r="H5" s="12">
        <v>7820</v>
      </c>
      <c r="I5" s="3" t="str">
        <f>CHOOSE(WEEKDAY(G5,1),"월요일","화요일","수요일","목요일","금요일","토요일","일요일")</f>
        <v>토요일</v>
      </c>
      <c r="J5" s="4" t="str">
        <f>_xlfn.RANK.EQ(F5,$F$5:$F$12,0)&amp;"위"</f>
        <v>2위</v>
      </c>
    </row>
    <row r="6" spans="2:10" x14ac:dyDescent="0.3">
      <c r="B6" s="5" t="s">
        <v>10</v>
      </c>
      <c r="C6" s="6" t="s">
        <v>18</v>
      </c>
      <c r="D6" s="6" t="s">
        <v>26</v>
      </c>
      <c r="E6" s="6" t="s">
        <v>33</v>
      </c>
      <c r="F6" s="21">
        <v>82</v>
      </c>
      <c r="G6" s="24">
        <v>44986</v>
      </c>
      <c r="H6" s="13">
        <v>5064</v>
      </c>
      <c r="I6" s="6" t="str">
        <f t="shared" ref="I6:I12" si="0">CHOOSE(WEEKDAY(G6,1),"월요일","화요일","수요일","목요일","금요일","토요일","일요일")</f>
        <v>목요일</v>
      </c>
      <c r="J6" s="7" t="str">
        <f t="shared" ref="J6:J12" si="1">_xlfn.RANK.EQ(F6,$F$5:$F$12,0)&amp;"위"</f>
        <v>1위</v>
      </c>
    </row>
    <row r="7" spans="2:10" x14ac:dyDescent="0.3">
      <c r="B7" s="5" t="s">
        <v>11</v>
      </c>
      <c r="C7" s="6" t="s">
        <v>19</v>
      </c>
      <c r="D7" s="6" t="s">
        <v>27</v>
      </c>
      <c r="E7" s="6" t="s">
        <v>33</v>
      </c>
      <c r="F7" s="21">
        <v>11</v>
      </c>
      <c r="G7" s="24">
        <v>44989</v>
      </c>
      <c r="H7" s="13">
        <v>6322</v>
      </c>
      <c r="I7" s="6" t="str">
        <f t="shared" si="0"/>
        <v>일요일</v>
      </c>
      <c r="J7" s="7" t="str">
        <f t="shared" si="1"/>
        <v>5위</v>
      </c>
    </row>
    <row r="8" spans="2:10" x14ac:dyDescent="0.3">
      <c r="B8" s="5" t="s">
        <v>12</v>
      </c>
      <c r="C8" s="6" t="s">
        <v>20</v>
      </c>
      <c r="D8" s="6" t="s">
        <v>28</v>
      </c>
      <c r="E8" s="6" t="s">
        <v>34</v>
      </c>
      <c r="F8" s="21">
        <v>6</v>
      </c>
      <c r="G8" s="24">
        <v>44978</v>
      </c>
      <c r="H8" s="13">
        <v>4368</v>
      </c>
      <c r="I8" s="6" t="str">
        <f t="shared" si="0"/>
        <v>수요일</v>
      </c>
      <c r="J8" s="7" t="str">
        <f t="shared" si="1"/>
        <v>6위</v>
      </c>
    </row>
    <row r="9" spans="2:10" x14ac:dyDescent="0.3">
      <c r="B9" s="5" t="s">
        <v>13</v>
      </c>
      <c r="C9" s="6" t="s">
        <v>21</v>
      </c>
      <c r="D9" s="6" t="s">
        <v>29</v>
      </c>
      <c r="E9" s="6" t="s">
        <v>33</v>
      </c>
      <c r="F9" s="21">
        <v>4</v>
      </c>
      <c r="G9" s="24">
        <v>44953</v>
      </c>
      <c r="H9" s="13">
        <v>5239</v>
      </c>
      <c r="I9" s="6" t="str">
        <f t="shared" si="0"/>
        <v>토요일</v>
      </c>
      <c r="J9" s="7" t="str">
        <f t="shared" si="1"/>
        <v>8위</v>
      </c>
    </row>
    <row r="10" spans="2:10" x14ac:dyDescent="0.3">
      <c r="B10" s="5" t="s">
        <v>14</v>
      </c>
      <c r="C10" s="6" t="s">
        <v>22</v>
      </c>
      <c r="D10" s="6" t="s">
        <v>30</v>
      </c>
      <c r="E10" s="6" t="s">
        <v>34</v>
      </c>
      <c r="F10" s="21">
        <v>68</v>
      </c>
      <c r="G10" s="24">
        <v>44988</v>
      </c>
      <c r="H10" s="13">
        <v>3640</v>
      </c>
      <c r="I10" s="6" t="str">
        <f t="shared" si="0"/>
        <v>토요일</v>
      </c>
      <c r="J10" s="7" t="str">
        <f t="shared" si="1"/>
        <v>3위</v>
      </c>
    </row>
    <row r="11" spans="2:10" x14ac:dyDescent="0.3">
      <c r="B11" s="5" t="s">
        <v>15</v>
      </c>
      <c r="C11" s="6" t="s">
        <v>23</v>
      </c>
      <c r="D11" s="6" t="s">
        <v>31</v>
      </c>
      <c r="E11" s="6" t="s">
        <v>33</v>
      </c>
      <c r="F11" s="21">
        <v>5</v>
      </c>
      <c r="G11" s="24">
        <v>44969</v>
      </c>
      <c r="H11" s="13">
        <v>4325</v>
      </c>
      <c r="I11" s="6" t="str">
        <f t="shared" si="0"/>
        <v>월요일</v>
      </c>
      <c r="J11" s="7" t="str">
        <f t="shared" si="1"/>
        <v>7위</v>
      </c>
    </row>
    <row r="12" spans="2:10" ht="14.25" thickBot="1" x14ac:dyDescent="0.35">
      <c r="B12" s="8" t="s">
        <v>16</v>
      </c>
      <c r="C12" s="9" t="s">
        <v>24</v>
      </c>
      <c r="D12" s="9" t="s">
        <v>29</v>
      </c>
      <c r="E12" s="9" t="s">
        <v>35</v>
      </c>
      <c r="F12" s="22">
        <v>48</v>
      </c>
      <c r="G12" s="25">
        <v>44973</v>
      </c>
      <c r="H12" s="14">
        <v>2418</v>
      </c>
      <c r="I12" s="9" t="str">
        <f t="shared" si="0"/>
        <v>금요일</v>
      </c>
      <c r="J12" s="10" t="str">
        <f t="shared" si="1"/>
        <v>4위</v>
      </c>
    </row>
    <row r="13" spans="2:10" x14ac:dyDescent="0.3">
      <c r="B13" s="42" t="s">
        <v>36</v>
      </c>
      <c r="C13" s="43"/>
      <c r="D13" s="43"/>
      <c r="E13" s="26">
        <f>MIN(H5:H12)</f>
        <v>2418</v>
      </c>
      <c r="F13" s="46"/>
      <c r="G13" s="43" t="s">
        <v>38</v>
      </c>
      <c r="H13" s="43"/>
      <c r="I13" s="43"/>
      <c r="J13" s="11">
        <f>INT(DAVERAGE(B4:H12,F4,D4:D5))</f>
        <v>28</v>
      </c>
    </row>
    <row r="14" spans="2:10" ht="14.25" thickBot="1" x14ac:dyDescent="0.35">
      <c r="B14" s="44" t="s">
        <v>37</v>
      </c>
      <c r="C14" s="45"/>
      <c r="D14" s="45"/>
      <c r="E14" s="9">
        <f>COUNTIF(대리점,D6)</f>
        <v>3</v>
      </c>
      <c r="F14" s="47"/>
      <c r="G14" s="19" t="s">
        <v>39</v>
      </c>
      <c r="H14" s="9" t="s">
        <v>8</v>
      </c>
      <c r="I14" s="19" t="s">
        <v>40</v>
      </c>
      <c r="J14" s="10">
        <f>VLOOKUP(H14,B5:H12,5)</f>
        <v>75</v>
      </c>
    </row>
    <row r="17" ht="13.5" customHeight="1" x14ac:dyDescent="0.3"/>
    <row r="18" ht="34.5" customHeight="1" x14ac:dyDescent="0.3"/>
  </sheetData>
  <mergeCells count="4">
    <mergeCell ref="B13:D13"/>
    <mergeCell ref="B14:D14"/>
    <mergeCell ref="F13:F14"/>
    <mergeCell ref="G13:I13"/>
  </mergeCells>
  <phoneticPr fontId="3" type="noConversion"/>
  <conditionalFormatting sqref="B5:J12">
    <cfRule type="expression" dxfId="9" priority="1">
      <formula>$F5&lt;=10</formula>
    </cfRule>
  </conditionalFormatting>
  <dataValidations disablePrompts="1" count="1">
    <dataValidation type="list" allowBlank="1" showInputMessage="1" showErrorMessage="1" sqref="H14">
      <formula1>$B$5:$B$12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1"/>
  <sheetViews>
    <sheetView workbookViewId="0">
      <selection activeCell="B10" sqref="B10"/>
    </sheetView>
  </sheetViews>
  <sheetFormatPr defaultRowHeight="13.5" x14ac:dyDescent="0.3"/>
  <cols>
    <col min="1" max="1" width="1.625" style="1" customWidth="1"/>
    <col min="2" max="2" width="9" style="1"/>
    <col min="3" max="3" width="11.75" style="1" bestFit="1" customWidth="1"/>
    <col min="4" max="4" width="11.875" style="1" bestFit="1" customWidth="1"/>
    <col min="5" max="5" width="14.25" style="1" bestFit="1" customWidth="1"/>
    <col min="6" max="6" width="9" style="1"/>
    <col min="7" max="7" width="13.25" style="1" bestFit="1" customWidth="1"/>
    <col min="8" max="16384" width="9" style="1"/>
  </cols>
  <sheetData>
    <row r="1" spans="2:8" ht="14.25" thickBot="1" x14ac:dyDescent="0.35"/>
    <row r="2" spans="2:8" ht="27.75" thickBot="1" x14ac:dyDescent="0.35">
      <c r="B2" s="15" t="s">
        <v>41</v>
      </c>
      <c r="C2" s="16" t="s">
        <v>0</v>
      </c>
      <c r="D2" s="16" t="s">
        <v>1</v>
      </c>
      <c r="E2" s="16" t="s">
        <v>2</v>
      </c>
      <c r="F2" s="16" t="s">
        <v>3</v>
      </c>
      <c r="G2" s="16" t="s">
        <v>4</v>
      </c>
      <c r="H2" s="17" t="s">
        <v>5</v>
      </c>
    </row>
    <row r="3" spans="2:8" x14ac:dyDescent="0.3">
      <c r="B3" s="2" t="s">
        <v>9</v>
      </c>
      <c r="C3" s="3" t="s">
        <v>17</v>
      </c>
      <c r="D3" s="3" t="s">
        <v>25</v>
      </c>
      <c r="E3" s="3" t="s">
        <v>32</v>
      </c>
      <c r="F3" s="20">
        <v>75</v>
      </c>
      <c r="G3" s="23">
        <v>44939</v>
      </c>
      <c r="H3" s="12">
        <v>7820</v>
      </c>
    </row>
    <row r="4" spans="2:8" x14ac:dyDescent="0.3">
      <c r="B4" s="5" t="s">
        <v>10</v>
      </c>
      <c r="C4" s="6" t="s">
        <v>18</v>
      </c>
      <c r="D4" s="6" t="s">
        <v>26</v>
      </c>
      <c r="E4" s="6" t="s">
        <v>33</v>
      </c>
      <c r="F4" s="21">
        <v>82</v>
      </c>
      <c r="G4" s="24">
        <v>44986</v>
      </c>
      <c r="H4" s="13">
        <v>5064</v>
      </c>
    </row>
    <row r="5" spans="2:8" x14ac:dyDescent="0.3">
      <c r="B5" s="5" t="s">
        <v>11</v>
      </c>
      <c r="C5" s="6" t="s">
        <v>19</v>
      </c>
      <c r="D5" s="6" t="s">
        <v>27</v>
      </c>
      <c r="E5" s="6" t="s">
        <v>33</v>
      </c>
      <c r="F5" s="21">
        <v>11</v>
      </c>
      <c r="G5" s="24">
        <v>44989</v>
      </c>
      <c r="H5" s="13">
        <v>6322</v>
      </c>
    </row>
    <row r="6" spans="2:8" x14ac:dyDescent="0.3">
      <c r="B6" s="5" t="s">
        <v>12</v>
      </c>
      <c r="C6" s="6" t="s">
        <v>20</v>
      </c>
      <c r="D6" s="6" t="s">
        <v>28</v>
      </c>
      <c r="E6" s="6" t="s">
        <v>34</v>
      </c>
      <c r="F6" s="21">
        <v>6</v>
      </c>
      <c r="G6" s="24">
        <v>44978</v>
      </c>
      <c r="H6" s="13">
        <v>4368</v>
      </c>
    </row>
    <row r="7" spans="2:8" x14ac:dyDescent="0.3">
      <c r="B7" s="5" t="s">
        <v>13</v>
      </c>
      <c r="C7" s="6" t="s">
        <v>21</v>
      </c>
      <c r="D7" s="6" t="s">
        <v>29</v>
      </c>
      <c r="E7" s="6" t="s">
        <v>33</v>
      </c>
      <c r="F7" s="21">
        <v>4</v>
      </c>
      <c r="G7" s="24">
        <v>44953</v>
      </c>
      <c r="H7" s="13">
        <v>5239</v>
      </c>
    </row>
    <row r="8" spans="2:8" x14ac:dyDescent="0.3">
      <c r="B8" s="5" t="s">
        <v>14</v>
      </c>
      <c r="C8" s="6" t="s">
        <v>22</v>
      </c>
      <c r="D8" s="6" t="s">
        <v>30</v>
      </c>
      <c r="E8" s="6" t="s">
        <v>34</v>
      </c>
      <c r="F8" s="21">
        <v>68</v>
      </c>
      <c r="G8" s="24">
        <v>44988</v>
      </c>
      <c r="H8" s="13">
        <v>3640</v>
      </c>
    </row>
    <row r="9" spans="2:8" x14ac:dyDescent="0.3">
      <c r="B9" s="5" t="s">
        <v>15</v>
      </c>
      <c r="C9" s="6" t="s">
        <v>23</v>
      </c>
      <c r="D9" s="6" t="s">
        <v>31</v>
      </c>
      <c r="E9" s="6" t="s">
        <v>33</v>
      </c>
      <c r="F9" s="21">
        <v>5</v>
      </c>
      <c r="G9" s="24">
        <v>44969</v>
      </c>
      <c r="H9" s="13">
        <v>4325</v>
      </c>
    </row>
    <row r="10" spans="2:8" ht="14.25" thickBot="1" x14ac:dyDescent="0.35">
      <c r="B10" s="8" t="s">
        <v>16</v>
      </c>
      <c r="C10" s="9" t="s">
        <v>24</v>
      </c>
      <c r="D10" s="9" t="s">
        <v>29</v>
      </c>
      <c r="E10" s="9" t="s">
        <v>35</v>
      </c>
      <c r="F10" s="22">
        <v>48</v>
      </c>
      <c r="G10" s="25">
        <v>44973</v>
      </c>
      <c r="H10" s="14">
        <v>2418</v>
      </c>
    </row>
    <row r="13" spans="2:8" ht="14.25" thickBot="1" x14ac:dyDescent="0.35"/>
    <row r="14" spans="2:8" ht="27" x14ac:dyDescent="0.3">
      <c r="B14" s="15" t="s">
        <v>41</v>
      </c>
      <c r="C14" s="17" t="s">
        <v>5</v>
      </c>
    </row>
    <row r="15" spans="2:8" x14ac:dyDescent="0.3">
      <c r="B15" s="1" t="s">
        <v>42</v>
      </c>
    </row>
    <row r="16" spans="2:8" x14ac:dyDescent="0.3">
      <c r="C16" s="1" t="s">
        <v>43</v>
      </c>
    </row>
    <row r="18" spans="2:5" ht="27.75" thickBot="1" x14ac:dyDescent="0.35">
      <c r="B18" s="35" t="s">
        <v>41</v>
      </c>
      <c r="C18" s="36" t="s">
        <v>0</v>
      </c>
      <c r="D18" s="36" t="s">
        <v>3</v>
      </c>
      <c r="E18" s="37" t="s">
        <v>5</v>
      </c>
    </row>
    <row r="19" spans="2:5" x14ac:dyDescent="0.3">
      <c r="B19" s="31" t="s">
        <v>9</v>
      </c>
      <c r="C19" s="27" t="s">
        <v>17</v>
      </c>
      <c r="D19" s="28">
        <v>75</v>
      </c>
      <c r="E19" s="33">
        <v>7820</v>
      </c>
    </row>
    <row r="20" spans="2:5" x14ac:dyDescent="0.3">
      <c r="B20" s="32" t="s">
        <v>11</v>
      </c>
      <c r="C20" s="29" t="s">
        <v>19</v>
      </c>
      <c r="D20" s="30">
        <v>11</v>
      </c>
      <c r="E20" s="34">
        <v>6322</v>
      </c>
    </row>
    <row r="21" spans="2:5" x14ac:dyDescent="0.3">
      <c r="B21" s="38" t="s">
        <v>14</v>
      </c>
      <c r="C21" s="39" t="s">
        <v>22</v>
      </c>
      <c r="D21" s="40">
        <v>68</v>
      </c>
      <c r="E21" s="41">
        <v>3640</v>
      </c>
    </row>
  </sheetData>
  <phoneticPr fontId="3" type="noConversion"/>
  <conditionalFormatting sqref="B3:H10">
    <cfRule type="expression" dxfId="8" priority="1">
      <formula>$F3&lt;=10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0"/>
  <sheetViews>
    <sheetView workbookViewId="0">
      <selection activeCell="B9" sqref="B9"/>
    </sheetView>
  </sheetViews>
  <sheetFormatPr defaultRowHeight="13.5" x14ac:dyDescent="0.3"/>
  <cols>
    <col min="1" max="1" width="1.625" style="1" customWidth="1"/>
    <col min="2" max="2" width="11.375" style="1" customWidth="1"/>
    <col min="3" max="3" width="13.125" style="1" customWidth="1"/>
    <col min="4" max="4" width="21.375" style="1" customWidth="1"/>
    <col min="5" max="5" width="13.125" style="1" customWidth="1"/>
    <col min="6" max="6" width="21.375" style="1" bestFit="1" customWidth="1"/>
    <col min="7" max="7" width="13.125" style="1" bestFit="1" customWidth="1"/>
    <col min="8" max="8" width="21.375" style="1" customWidth="1"/>
    <col min="9" max="9" width="18" style="1" bestFit="1" customWidth="1"/>
    <col min="10" max="10" width="26.25" style="1" bestFit="1" customWidth="1"/>
    <col min="11" max="16384" width="9" style="1"/>
  </cols>
  <sheetData>
    <row r="2" spans="2:10" ht="16.5" x14ac:dyDescent="0.3">
      <c r="B2" s="49"/>
      <c r="C2" s="50" t="s">
        <v>53</v>
      </c>
      <c r="D2" s="49"/>
      <c r="E2" s="49"/>
      <c r="F2" s="49"/>
      <c r="G2" s="49"/>
      <c r="H2" s="49"/>
      <c r="I2"/>
      <c r="J2"/>
    </row>
    <row r="3" spans="2:10" ht="16.5" x14ac:dyDescent="0.3">
      <c r="B3" s="49"/>
      <c r="C3" s="52" t="s">
        <v>46</v>
      </c>
      <c r="D3" s="51"/>
      <c r="E3" s="52" t="s">
        <v>45</v>
      </c>
      <c r="F3" s="51"/>
      <c r="G3" s="52" t="s">
        <v>44</v>
      </c>
      <c r="H3" s="51"/>
      <c r="I3"/>
      <c r="J3"/>
    </row>
    <row r="4" spans="2:10" ht="16.5" x14ac:dyDescent="0.3">
      <c r="B4" s="50" t="s">
        <v>52</v>
      </c>
      <c r="C4" s="53" t="s">
        <v>51</v>
      </c>
      <c r="D4" s="53" t="s">
        <v>55</v>
      </c>
      <c r="E4" s="53" t="s">
        <v>51</v>
      </c>
      <c r="F4" s="53" t="s">
        <v>55</v>
      </c>
      <c r="G4" s="53" t="s">
        <v>51</v>
      </c>
      <c r="H4" s="53" t="s">
        <v>55</v>
      </c>
      <c r="I4"/>
      <c r="J4"/>
    </row>
    <row r="5" spans="2:10" ht="16.5" x14ac:dyDescent="0.3">
      <c r="B5" s="48" t="s">
        <v>50</v>
      </c>
      <c r="C5" s="54">
        <v>1</v>
      </c>
      <c r="D5" s="54">
        <v>5239</v>
      </c>
      <c r="E5" s="54">
        <v>1</v>
      </c>
      <c r="F5" s="54">
        <v>7820</v>
      </c>
      <c r="G5" s="54" t="s">
        <v>54</v>
      </c>
      <c r="H5" s="54" t="s">
        <v>54</v>
      </c>
      <c r="I5"/>
      <c r="J5"/>
    </row>
    <row r="6" spans="2:10" ht="16.5" x14ac:dyDescent="0.3">
      <c r="B6" s="48" t="s">
        <v>49</v>
      </c>
      <c r="C6" s="54">
        <v>1</v>
      </c>
      <c r="D6" s="54">
        <v>2418</v>
      </c>
      <c r="E6" s="54">
        <v>2</v>
      </c>
      <c r="F6" s="54">
        <v>4346.5</v>
      </c>
      <c r="G6" s="54" t="s">
        <v>54</v>
      </c>
      <c r="H6" s="54" t="s">
        <v>54</v>
      </c>
      <c r="I6"/>
      <c r="J6"/>
    </row>
    <row r="7" spans="2:10" ht="16.5" x14ac:dyDescent="0.3">
      <c r="B7" s="48" t="s">
        <v>48</v>
      </c>
      <c r="C7" s="54" t="s">
        <v>54</v>
      </c>
      <c r="D7" s="54" t="s">
        <v>54</v>
      </c>
      <c r="E7" s="54" t="s">
        <v>54</v>
      </c>
      <c r="F7" s="54" t="s">
        <v>54</v>
      </c>
      <c r="G7" s="54">
        <v>3</v>
      </c>
      <c r="H7" s="54">
        <v>5008.666666666667</v>
      </c>
      <c r="I7"/>
      <c r="J7"/>
    </row>
    <row r="8" spans="2:10" ht="16.5" x14ac:dyDescent="0.3">
      <c r="B8" s="48" t="s">
        <v>47</v>
      </c>
      <c r="C8" s="54">
        <v>2</v>
      </c>
      <c r="D8" s="54">
        <v>3828.5</v>
      </c>
      <c r="E8" s="54">
        <v>3</v>
      </c>
      <c r="F8" s="54">
        <v>5504.333333333333</v>
      </c>
      <c r="G8" s="54">
        <v>3</v>
      </c>
      <c r="H8" s="54">
        <v>5008.666666666667</v>
      </c>
      <c r="I8"/>
      <c r="J8"/>
    </row>
    <row r="9" spans="2:10" ht="16.5" x14ac:dyDescent="0.3">
      <c r="B9"/>
      <c r="C9"/>
      <c r="D9"/>
      <c r="E9"/>
      <c r="F9"/>
      <c r="G9"/>
      <c r="H9"/>
      <c r="I9"/>
      <c r="J9"/>
    </row>
    <row r="10" spans="2:10" ht="16.5" x14ac:dyDescent="0.3">
      <c r="B10"/>
      <c r="C10"/>
      <c r="D10"/>
      <c r="E10"/>
      <c r="F10"/>
      <c r="G10"/>
      <c r="H10"/>
      <c r="I10"/>
      <c r="J10"/>
    </row>
    <row r="11" spans="2:10" ht="16.5" x14ac:dyDescent="0.3">
      <c r="B11"/>
      <c r="C11"/>
      <c r="D11"/>
      <c r="E11"/>
      <c r="F11"/>
      <c r="G11"/>
      <c r="H11"/>
      <c r="I11"/>
      <c r="J11"/>
    </row>
    <row r="12" spans="2:10" ht="16.5" x14ac:dyDescent="0.3">
      <c r="B12"/>
      <c r="C12"/>
      <c r="D12"/>
      <c r="E12"/>
      <c r="F12"/>
      <c r="G12"/>
      <c r="H12"/>
      <c r="I12"/>
      <c r="J12"/>
    </row>
    <row r="13" spans="2:10" ht="16.5" x14ac:dyDescent="0.3">
      <c r="B13"/>
      <c r="C13"/>
      <c r="D13"/>
      <c r="E13"/>
      <c r="F13"/>
      <c r="G13"/>
      <c r="H13"/>
      <c r="I13"/>
      <c r="J13"/>
    </row>
    <row r="14" spans="2:10" ht="16.5" x14ac:dyDescent="0.3">
      <c r="B14"/>
      <c r="C14"/>
      <c r="D14"/>
    </row>
    <row r="15" spans="2:10" ht="16.5" x14ac:dyDescent="0.3">
      <c r="B15"/>
      <c r="C15"/>
      <c r="D15"/>
    </row>
    <row r="16" spans="2:10" ht="16.5" x14ac:dyDescent="0.3">
      <c r="B16"/>
      <c r="C16"/>
      <c r="D16"/>
    </row>
    <row r="17" spans="2:4" ht="16.5" x14ac:dyDescent="0.3">
      <c r="B17"/>
      <c r="C17"/>
      <c r="D17"/>
    </row>
    <row r="18" spans="2:4" ht="16.5" x14ac:dyDescent="0.3">
      <c r="B18"/>
      <c r="C18"/>
      <c r="D18"/>
    </row>
    <row r="19" spans="2:4" ht="16.5" x14ac:dyDescent="0.3">
      <c r="B19"/>
      <c r="C19"/>
      <c r="D19"/>
    </row>
    <row r="20" spans="2:4" ht="16.5" x14ac:dyDescent="0.3">
      <c r="B20"/>
      <c r="C20"/>
    </row>
    <row r="21" spans="2:4" ht="16.5" x14ac:dyDescent="0.3">
      <c r="B21"/>
      <c r="C21"/>
    </row>
    <row r="22" spans="2:4" ht="16.5" x14ac:dyDescent="0.3">
      <c r="B22"/>
      <c r="C22"/>
    </row>
    <row r="23" spans="2:4" ht="16.5" x14ac:dyDescent="0.3">
      <c r="B23"/>
    </row>
    <row r="24" spans="2:4" ht="16.5" x14ac:dyDescent="0.3">
      <c r="B24"/>
    </row>
    <row r="25" spans="2:4" ht="16.5" x14ac:dyDescent="0.3">
      <c r="B25"/>
    </row>
    <row r="26" spans="2:4" ht="16.5" x14ac:dyDescent="0.3">
      <c r="B26"/>
    </row>
    <row r="27" spans="2:4" ht="16.5" x14ac:dyDescent="0.3">
      <c r="B27"/>
    </row>
    <row r="28" spans="2:4" ht="16.5" x14ac:dyDescent="0.3">
      <c r="B28"/>
    </row>
    <row r="29" spans="2:4" ht="16.5" x14ac:dyDescent="0.3">
      <c r="B29"/>
    </row>
    <row r="30" spans="2:4" ht="16.5" x14ac:dyDescent="0.3">
      <c r="B30"/>
    </row>
  </sheetData>
  <mergeCells count="3">
    <mergeCell ref="C3:D3"/>
    <mergeCell ref="E3:F3"/>
    <mergeCell ref="G3:H3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워크시트</vt:lpstr>
      </vt:variant>
      <vt:variant>
        <vt:i4>3</vt:i4>
      </vt:variant>
      <vt:variant>
        <vt:lpstr>차트</vt:lpstr>
      </vt:variant>
      <vt:variant>
        <vt:i4>1</vt:i4>
      </vt:variant>
      <vt:variant>
        <vt:lpstr>이름이 지정된 범위</vt:lpstr>
      </vt:variant>
      <vt:variant>
        <vt:i4>3</vt:i4>
      </vt:variant>
    </vt:vector>
  </HeadingPairs>
  <TitlesOfParts>
    <vt:vector size="7" baseType="lpstr">
      <vt:lpstr>제1작업</vt:lpstr>
      <vt:lpstr>제2작업</vt:lpstr>
      <vt:lpstr>제3작업</vt:lpstr>
      <vt:lpstr>제4작업</vt:lpstr>
      <vt:lpstr>제2작업!Criteria</vt:lpstr>
      <vt:lpstr>제2작업!Extract</vt:lpstr>
      <vt:lpstr>대리점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2023-06-16T00:32:37Z</dcterms:created>
  <dcterms:modified xsi:type="dcterms:W3CDTF">2023-06-16T01:04:03Z</dcterms:modified>
</cp:coreProperties>
</file>