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대리점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<sst xmlns="http://schemas.openxmlformats.org/spreadsheetml/2006/main" count="100" uniqueCount="44">
  <si>
    <t>선박명</t>
    <phoneticPr fontId="3" type="noConversion"/>
  </si>
  <si>
    <t>대리점</t>
    <phoneticPr fontId="3" type="noConversion"/>
  </si>
  <si>
    <t>입항항</t>
    <phoneticPr fontId="3" type="noConversion"/>
  </si>
  <si>
    <t>항차</t>
    <phoneticPr fontId="3" type="noConversion"/>
  </si>
  <si>
    <t>입항일</t>
    <phoneticPr fontId="3" type="noConversion"/>
  </si>
  <si>
    <t>화물량
(단위:톤)</t>
    <phoneticPr fontId="3" type="noConversion"/>
  </si>
  <si>
    <t>입항
요일</t>
    <phoneticPr fontId="3" type="noConversion"/>
  </si>
  <si>
    <t>비고</t>
    <phoneticPr fontId="3" type="noConversion"/>
  </si>
  <si>
    <t>A6362</t>
  </si>
  <si>
    <t>A6362</t>
    <phoneticPr fontId="3" type="noConversion"/>
  </si>
  <si>
    <t>B8325</t>
    <phoneticPr fontId="3" type="noConversion"/>
  </si>
  <si>
    <t>C3296</t>
    <phoneticPr fontId="3" type="noConversion"/>
  </si>
  <si>
    <t>B1287</t>
    <phoneticPr fontId="3" type="noConversion"/>
  </si>
  <si>
    <t>B1554</t>
    <phoneticPr fontId="3" type="noConversion"/>
  </si>
  <si>
    <t>C2281</t>
    <phoneticPr fontId="3" type="noConversion"/>
  </si>
  <si>
    <t>A7731</t>
    <phoneticPr fontId="3" type="noConversion"/>
  </si>
  <si>
    <t>A6528</t>
    <phoneticPr fontId="3" type="noConversion"/>
  </si>
  <si>
    <t>천곡211호</t>
    <phoneticPr fontId="3" type="noConversion"/>
  </si>
  <si>
    <t>추암203호</t>
    <phoneticPr fontId="3" type="noConversion"/>
  </si>
  <si>
    <t>평릉402호</t>
    <phoneticPr fontId="3" type="noConversion"/>
  </si>
  <si>
    <t>백석105호</t>
    <phoneticPr fontId="3" type="noConversion"/>
  </si>
  <si>
    <t>삼봉902호</t>
    <phoneticPr fontId="3" type="noConversion"/>
  </si>
  <si>
    <t>비천107호</t>
    <phoneticPr fontId="3" type="noConversion"/>
  </si>
  <si>
    <t>해동323호</t>
    <phoneticPr fontId="3" type="noConversion"/>
  </si>
  <si>
    <t>대진704호</t>
    <phoneticPr fontId="3" type="noConversion"/>
  </si>
  <si>
    <t>신일해운</t>
    <phoneticPr fontId="3" type="noConversion"/>
  </si>
  <si>
    <t>승호해운</t>
    <phoneticPr fontId="3" type="noConversion"/>
  </si>
  <si>
    <t>승호해운</t>
    <phoneticPr fontId="3" type="noConversion"/>
  </si>
  <si>
    <t>신일해운</t>
    <phoneticPr fontId="3" type="noConversion"/>
  </si>
  <si>
    <t>태현이앤씨</t>
    <phoneticPr fontId="3" type="noConversion"/>
  </si>
  <si>
    <t>승호해운</t>
    <phoneticPr fontId="3" type="noConversion"/>
  </si>
  <si>
    <t>신일해운</t>
    <phoneticPr fontId="3" type="noConversion"/>
  </si>
  <si>
    <t>목포</t>
    <phoneticPr fontId="3" type="noConversion"/>
  </si>
  <si>
    <t>인천</t>
    <phoneticPr fontId="3" type="noConversion"/>
  </si>
  <si>
    <t>부산</t>
    <phoneticPr fontId="3" type="noConversion"/>
  </si>
  <si>
    <t>인천</t>
    <phoneticPr fontId="3" type="noConversion"/>
  </si>
  <si>
    <t>최소 화물량(단위:톤)</t>
    <phoneticPr fontId="3" type="noConversion"/>
  </si>
  <si>
    <t>승호해운의 선박개수</t>
    <phoneticPr fontId="3" type="noConversion"/>
  </si>
  <si>
    <t>신일해운 선박의 항차 평균</t>
    <phoneticPr fontId="3" type="noConversion"/>
  </si>
  <si>
    <t>코드</t>
    <phoneticPr fontId="3" type="noConversion"/>
  </si>
  <si>
    <t>항차</t>
    <phoneticPr fontId="3" type="noConversion"/>
  </si>
  <si>
    <t>코드</t>
    <phoneticPr fontId="3" type="noConversion"/>
  </si>
  <si>
    <t>C*</t>
    <phoneticPr fontId="3" type="noConversion"/>
  </si>
  <si>
    <t>&gt;=6000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</si>
</sst>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,##0&quot;항차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8" fontId="2" fillId="0" borderId="3" xfId="1" applyNumberFormat="1" applyFont="1" applyBorder="1" applyAlignment="1">
      <alignment horizontal="right" vertical="center"/>
    </xf>
    <xf numFmtId="178" fontId="2" fillId="0" borderId="1" xfId="1" applyNumberFormat="1" applyFont="1" applyBorder="1" applyAlignment="1">
      <alignment horizontal="right" vertical="center"/>
    </xf>
    <xf numFmtId="178" fontId="2" fillId="0" borderId="8" xfId="1" applyNumberFormat="1" applyFont="1" applyBorder="1" applyAlignment="1">
      <alignment horizontal="right" vertical="center"/>
    </xf>
    <xf numFmtId="14" fontId="2" fillId="0" borderId="3" xfId="1" applyNumberFormat="1" applyFont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41" fontId="2" fillId="0" borderId="15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8" fontId="2" fillId="0" borderId="1" xfId="1" applyNumberFormat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41" fontId="2" fillId="0" borderId="20" xfId="1" applyFont="1" applyFill="1" applyBorder="1" applyAlignment="1">
      <alignment horizontal="right" vertical="center"/>
    </xf>
    <xf numFmtId="41" fontId="2" fillId="0" borderId="21" xfId="1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78" fontId="2" fillId="0" borderId="26" xfId="1" applyNumberFormat="1" applyFont="1" applyFill="1" applyBorder="1" applyAlignment="1">
      <alignment horizontal="right" vertical="center"/>
    </xf>
    <xf numFmtId="41" fontId="2" fillId="0" borderId="27" xfId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8" formatCode="#,##0&quot;항차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66675</xdr:rowOff>
    </xdr:from>
    <xdr:to>
      <xdr:col>6</xdr:col>
      <xdr:colOff>476250</xdr:colOff>
      <xdr:row>2</xdr:row>
      <xdr:rowOff>209550</xdr:rowOff>
    </xdr:to>
    <xdr:sp macro="" textlink="">
      <xdr:nvSpPr>
        <xdr:cNvPr id="2" name="한쪽 모서리가 잘린 사각형 1"/>
        <xdr:cNvSpPr/>
      </xdr:nvSpPr>
      <xdr:spPr>
        <a:xfrm>
          <a:off x="123825" y="66675"/>
          <a:ext cx="3905250" cy="676275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모래수송선 실적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114300</xdr:rowOff>
    </xdr:from>
    <xdr:to>
      <xdr:col>10</xdr:col>
      <xdr:colOff>0</xdr:colOff>
      <xdr:row>2</xdr:row>
      <xdr:rowOff>200025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14300"/>
          <a:ext cx="26003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E21" totalsRowShown="0" headerRowDxfId="0" tableBorderDxfId="5">
  <autoFilter ref="B18:E21"/>
  <tableColumns count="4">
    <tableColumn id="1" name="코드" dataDxfId="4"/>
    <tableColumn id="2" name="선박명" dataDxfId="3"/>
    <tableColumn id="3" name="항차" dataDxfId="2" dataCellStyle="쉼표 [0]"/>
    <tableColumn id="4" name="화물량_x000a_(단위:톤)" dataDxfId="1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B4" sqref="B4:H12"/>
    </sheetView>
  </sheetViews>
  <sheetFormatPr defaultRowHeight="13.5" x14ac:dyDescent="0.3"/>
  <cols>
    <col min="1" max="1" width="1.625" style="1" customWidth="1"/>
    <col min="2" max="6" width="11.375" style="1" customWidth="1"/>
    <col min="7" max="7" width="13.25" style="1" bestFit="1" customWidth="1"/>
    <col min="8" max="10" width="11.375" style="1" customWidth="1"/>
    <col min="11" max="16384" width="9" style="1"/>
  </cols>
  <sheetData>
    <row r="1" spans="2:10" ht="21" customHeight="1" x14ac:dyDescent="0.3"/>
    <row r="2" spans="2:10" ht="21" customHeight="1" x14ac:dyDescent="0.3"/>
    <row r="3" spans="2:10" ht="21" customHeight="1" thickBot="1" x14ac:dyDescent="0.35"/>
    <row r="4" spans="2:10" ht="27.75" thickBot="1" x14ac:dyDescent="0.35">
      <c r="B4" s="21" t="s">
        <v>41</v>
      </c>
      <c r="C4" s="22" t="s">
        <v>0</v>
      </c>
      <c r="D4" s="22" t="s">
        <v>1</v>
      </c>
      <c r="E4" s="22" t="s">
        <v>2</v>
      </c>
      <c r="F4" s="22" t="s">
        <v>3</v>
      </c>
      <c r="G4" s="22" t="s">
        <v>4</v>
      </c>
      <c r="H4" s="23" t="s">
        <v>5</v>
      </c>
      <c r="I4" s="23" t="s">
        <v>6</v>
      </c>
      <c r="J4" s="24" t="s">
        <v>7</v>
      </c>
    </row>
    <row r="5" spans="2:10" x14ac:dyDescent="0.3">
      <c r="B5" s="8" t="s">
        <v>9</v>
      </c>
      <c r="C5" s="9" t="s">
        <v>17</v>
      </c>
      <c r="D5" s="9" t="s">
        <v>25</v>
      </c>
      <c r="E5" s="9" t="s">
        <v>32</v>
      </c>
      <c r="F5" s="26">
        <v>75</v>
      </c>
      <c r="G5" s="29">
        <v>44939</v>
      </c>
      <c r="H5" s="18">
        <v>7820</v>
      </c>
      <c r="I5" s="9" t="str">
        <f>CHOOSE(WEEKDAY(G5,1),"월요일","화요일","수요일","목요일","금요일","토요일","일요일")</f>
        <v>토요일</v>
      </c>
      <c r="J5" s="10" t="str">
        <f>_xlfn.RANK.EQ(F5,$F$5:$F$12,0)&amp;"위"</f>
        <v>2위</v>
      </c>
    </row>
    <row r="6" spans="2:10" x14ac:dyDescent="0.3">
      <c r="B6" s="11" t="s">
        <v>10</v>
      </c>
      <c r="C6" s="12" t="s">
        <v>18</v>
      </c>
      <c r="D6" s="12" t="s">
        <v>26</v>
      </c>
      <c r="E6" s="12" t="s">
        <v>33</v>
      </c>
      <c r="F6" s="27">
        <v>82</v>
      </c>
      <c r="G6" s="30">
        <v>44986</v>
      </c>
      <c r="H6" s="19">
        <v>5064</v>
      </c>
      <c r="I6" s="12" t="str">
        <f t="shared" ref="I6:I12" si="0">CHOOSE(WEEKDAY(G6,1),"월요일","화요일","수요일","목요일","금요일","토요일","일요일")</f>
        <v>목요일</v>
      </c>
      <c r="J6" s="13" t="str">
        <f t="shared" ref="J6:J12" si="1">_xlfn.RANK.EQ(F6,$F$5:$F$12,0)&amp;"위"</f>
        <v>1위</v>
      </c>
    </row>
    <row r="7" spans="2:10" x14ac:dyDescent="0.3">
      <c r="B7" s="11" t="s">
        <v>11</v>
      </c>
      <c r="C7" s="12" t="s">
        <v>19</v>
      </c>
      <c r="D7" s="12" t="s">
        <v>27</v>
      </c>
      <c r="E7" s="12" t="s">
        <v>33</v>
      </c>
      <c r="F7" s="27">
        <v>11</v>
      </c>
      <c r="G7" s="30">
        <v>44989</v>
      </c>
      <c r="H7" s="19">
        <v>6322</v>
      </c>
      <c r="I7" s="12" t="str">
        <f t="shared" si="0"/>
        <v>일요일</v>
      </c>
      <c r="J7" s="13" t="str">
        <f t="shared" si="1"/>
        <v>5위</v>
      </c>
    </row>
    <row r="8" spans="2:10" x14ac:dyDescent="0.3">
      <c r="B8" s="11" t="s">
        <v>12</v>
      </c>
      <c r="C8" s="12" t="s">
        <v>20</v>
      </c>
      <c r="D8" s="12" t="s">
        <v>28</v>
      </c>
      <c r="E8" s="12" t="s">
        <v>34</v>
      </c>
      <c r="F8" s="27">
        <v>6</v>
      </c>
      <c r="G8" s="30">
        <v>44978</v>
      </c>
      <c r="H8" s="19">
        <v>4368</v>
      </c>
      <c r="I8" s="12" t="str">
        <f t="shared" si="0"/>
        <v>수요일</v>
      </c>
      <c r="J8" s="13" t="str">
        <f t="shared" si="1"/>
        <v>6위</v>
      </c>
    </row>
    <row r="9" spans="2:10" x14ac:dyDescent="0.3">
      <c r="B9" s="11" t="s">
        <v>13</v>
      </c>
      <c r="C9" s="12" t="s">
        <v>21</v>
      </c>
      <c r="D9" s="12" t="s">
        <v>29</v>
      </c>
      <c r="E9" s="12" t="s">
        <v>33</v>
      </c>
      <c r="F9" s="27">
        <v>4</v>
      </c>
      <c r="G9" s="30">
        <v>44953</v>
      </c>
      <c r="H9" s="19">
        <v>5239</v>
      </c>
      <c r="I9" s="12" t="str">
        <f t="shared" si="0"/>
        <v>토요일</v>
      </c>
      <c r="J9" s="13" t="str">
        <f t="shared" si="1"/>
        <v>8위</v>
      </c>
    </row>
    <row r="10" spans="2:10" x14ac:dyDescent="0.3">
      <c r="B10" s="11" t="s">
        <v>14</v>
      </c>
      <c r="C10" s="12" t="s">
        <v>22</v>
      </c>
      <c r="D10" s="12" t="s">
        <v>30</v>
      </c>
      <c r="E10" s="12" t="s">
        <v>34</v>
      </c>
      <c r="F10" s="27">
        <v>68</v>
      </c>
      <c r="G10" s="30">
        <v>44988</v>
      </c>
      <c r="H10" s="19">
        <v>3640</v>
      </c>
      <c r="I10" s="12" t="str">
        <f t="shared" si="0"/>
        <v>토요일</v>
      </c>
      <c r="J10" s="13" t="str">
        <f t="shared" si="1"/>
        <v>3위</v>
      </c>
    </row>
    <row r="11" spans="2:10" x14ac:dyDescent="0.3">
      <c r="B11" s="11" t="s">
        <v>15</v>
      </c>
      <c r="C11" s="12" t="s">
        <v>23</v>
      </c>
      <c r="D11" s="12" t="s">
        <v>31</v>
      </c>
      <c r="E11" s="12" t="s">
        <v>33</v>
      </c>
      <c r="F11" s="27">
        <v>5</v>
      </c>
      <c r="G11" s="30">
        <v>44969</v>
      </c>
      <c r="H11" s="19">
        <v>4325</v>
      </c>
      <c r="I11" s="12" t="str">
        <f t="shared" si="0"/>
        <v>월요일</v>
      </c>
      <c r="J11" s="13" t="str">
        <f t="shared" si="1"/>
        <v>7위</v>
      </c>
    </row>
    <row r="12" spans="2:10" ht="14.25" thickBot="1" x14ac:dyDescent="0.35">
      <c r="B12" s="14" t="s">
        <v>16</v>
      </c>
      <c r="C12" s="15" t="s">
        <v>24</v>
      </c>
      <c r="D12" s="15" t="s">
        <v>29</v>
      </c>
      <c r="E12" s="15" t="s">
        <v>35</v>
      </c>
      <c r="F12" s="28">
        <v>48</v>
      </c>
      <c r="G12" s="31">
        <v>44973</v>
      </c>
      <c r="H12" s="20">
        <v>2418</v>
      </c>
      <c r="I12" s="15" t="str">
        <f t="shared" si="0"/>
        <v>금요일</v>
      </c>
      <c r="J12" s="16" t="str">
        <f t="shared" si="1"/>
        <v>4위</v>
      </c>
    </row>
    <row r="13" spans="2:10" x14ac:dyDescent="0.3">
      <c r="B13" s="5" t="s">
        <v>36</v>
      </c>
      <c r="C13" s="6"/>
      <c r="D13" s="6"/>
      <c r="E13" s="32">
        <f>MIN(H5:H12)</f>
        <v>2418</v>
      </c>
      <c r="F13" s="7"/>
      <c r="G13" s="6" t="s">
        <v>38</v>
      </c>
      <c r="H13" s="6"/>
      <c r="I13" s="6"/>
      <c r="J13" s="17">
        <f>INT(DAVERAGE(B4:H12,F4,D4:D5))</f>
        <v>28</v>
      </c>
    </row>
    <row r="14" spans="2:10" ht="14.25" thickBot="1" x14ac:dyDescent="0.35">
      <c r="B14" s="2" t="s">
        <v>37</v>
      </c>
      <c r="C14" s="3"/>
      <c r="D14" s="3"/>
      <c r="E14" s="15">
        <f>COUNTIF(대리점,D6)</f>
        <v>3</v>
      </c>
      <c r="F14" s="4"/>
      <c r="G14" s="25" t="s">
        <v>39</v>
      </c>
      <c r="H14" s="15" t="s">
        <v>8</v>
      </c>
      <c r="I14" s="25" t="s">
        <v>40</v>
      </c>
      <c r="J14" s="16">
        <f>VLOOKUP(H14,B5:H12,5)</f>
        <v>75</v>
      </c>
    </row>
    <row r="17" ht="13.5" customHeight="1" x14ac:dyDescent="0.3"/>
    <row r="18" ht="34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7" priority="1">
      <formula>$F5&lt;=10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18" sqref="B18:E21"/>
    </sheetView>
  </sheetViews>
  <sheetFormatPr defaultRowHeight="13.5" x14ac:dyDescent="0.3"/>
  <cols>
    <col min="1" max="1" width="1.625" style="1" customWidth="1"/>
    <col min="2" max="6" width="9" style="1"/>
    <col min="7" max="7" width="13.25" style="1" bestFit="1" customWidth="1"/>
    <col min="8" max="16384" width="9" style="1"/>
  </cols>
  <sheetData>
    <row r="1" spans="2:8" ht="14.25" thickBot="1" x14ac:dyDescent="0.35"/>
    <row r="2" spans="2:8" ht="27.75" thickBot="1" x14ac:dyDescent="0.35">
      <c r="B2" s="21" t="s">
        <v>41</v>
      </c>
      <c r="C2" s="22" t="s">
        <v>0</v>
      </c>
      <c r="D2" s="22" t="s">
        <v>1</v>
      </c>
      <c r="E2" s="22" t="s">
        <v>2</v>
      </c>
      <c r="F2" s="22" t="s">
        <v>3</v>
      </c>
      <c r="G2" s="22" t="s">
        <v>4</v>
      </c>
      <c r="H2" s="23" t="s">
        <v>5</v>
      </c>
    </row>
    <row r="3" spans="2:8" x14ac:dyDescent="0.3">
      <c r="B3" s="8" t="s">
        <v>9</v>
      </c>
      <c r="C3" s="9" t="s">
        <v>17</v>
      </c>
      <c r="D3" s="9" t="s">
        <v>25</v>
      </c>
      <c r="E3" s="9" t="s">
        <v>32</v>
      </c>
      <c r="F3" s="26">
        <v>75</v>
      </c>
      <c r="G3" s="29">
        <v>44939</v>
      </c>
      <c r="H3" s="18">
        <v>7820</v>
      </c>
    </row>
    <row r="4" spans="2:8" x14ac:dyDescent="0.3">
      <c r="B4" s="11" t="s">
        <v>10</v>
      </c>
      <c r="C4" s="12" t="s">
        <v>18</v>
      </c>
      <c r="D4" s="12" t="s">
        <v>26</v>
      </c>
      <c r="E4" s="12" t="s">
        <v>33</v>
      </c>
      <c r="F4" s="27">
        <v>82</v>
      </c>
      <c r="G4" s="30">
        <v>44986</v>
      </c>
      <c r="H4" s="19">
        <v>5064</v>
      </c>
    </row>
    <row r="5" spans="2:8" x14ac:dyDescent="0.3">
      <c r="B5" s="11" t="s">
        <v>11</v>
      </c>
      <c r="C5" s="12" t="s">
        <v>19</v>
      </c>
      <c r="D5" s="12" t="s">
        <v>27</v>
      </c>
      <c r="E5" s="12" t="s">
        <v>33</v>
      </c>
      <c r="F5" s="27">
        <v>11</v>
      </c>
      <c r="G5" s="30">
        <v>44989</v>
      </c>
      <c r="H5" s="19">
        <v>6322</v>
      </c>
    </row>
    <row r="6" spans="2:8" x14ac:dyDescent="0.3">
      <c r="B6" s="11" t="s">
        <v>12</v>
      </c>
      <c r="C6" s="12" t="s">
        <v>20</v>
      </c>
      <c r="D6" s="12" t="s">
        <v>28</v>
      </c>
      <c r="E6" s="12" t="s">
        <v>34</v>
      </c>
      <c r="F6" s="27">
        <v>6</v>
      </c>
      <c r="G6" s="30">
        <v>44978</v>
      </c>
      <c r="H6" s="19">
        <v>4368</v>
      </c>
    </row>
    <row r="7" spans="2:8" x14ac:dyDescent="0.3">
      <c r="B7" s="11" t="s">
        <v>13</v>
      </c>
      <c r="C7" s="12" t="s">
        <v>21</v>
      </c>
      <c r="D7" s="12" t="s">
        <v>29</v>
      </c>
      <c r="E7" s="12" t="s">
        <v>33</v>
      </c>
      <c r="F7" s="27">
        <v>4</v>
      </c>
      <c r="G7" s="30">
        <v>44953</v>
      </c>
      <c r="H7" s="19">
        <v>5239</v>
      </c>
    </row>
    <row r="8" spans="2:8" x14ac:dyDescent="0.3">
      <c r="B8" s="11" t="s">
        <v>14</v>
      </c>
      <c r="C8" s="12" t="s">
        <v>22</v>
      </c>
      <c r="D8" s="12" t="s">
        <v>30</v>
      </c>
      <c r="E8" s="12" t="s">
        <v>34</v>
      </c>
      <c r="F8" s="27">
        <v>68</v>
      </c>
      <c r="G8" s="30">
        <v>44988</v>
      </c>
      <c r="H8" s="19">
        <v>3640</v>
      </c>
    </row>
    <row r="9" spans="2:8" x14ac:dyDescent="0.3">
      <c r="B9" s="11" t="s">
        <v>15</v>
      </c>
      <c r="C9" s="12" t="s">
        <v>23</v>
      </c>
      <c r="D9" s="12" t="s">
        <v>31</v>
      </c>
      <c r="E9" s="12" t="s">
        <v>33</v>
      </c>
      <c r="F9" s="27">
        <v>5</v>
      </c>
      <c r="G9" s="30">
        <v>44969</v>
      </c>
      <c r="H9" s="19">
        <v>4325</v>
      </c>
    </row>
    <row r="10" spans="2:8" ht="14.25" thickBot="1" x14ac:dyDescent="0.35">
      <c r="B10" s="14" t="s">
        <v>16</v>
      </c>
      <c r="C10" s="15" t="s">
        <v>24</v>
      </c>
      <c r="D10" s="15" t="s">
        <v>29</v>
      </c>
      <c r="E10" s="15" t="s">
        <v>35</v>
      </c>
      <c r="F10" s="28">
        <v>48</v>
      </c>
      <c r="G10" s="31">
        <v>44973</v>
      </c>
      <c r="H10" s="20">
        <v>2418</v>
      </c>
    </row>
    <row r="13" spans="2:8" ht="14.25" thickBot="1" x14ac:dyDescent="0.35"/>
    <row r="14" spans="2:8" ht="27" x14ac:dyDescent="0.3">
      <c r="B14" s="21" t="s">
        <v>41</v>
      </c>
      <c r="C14" s="23" t="s">
        <v>5</v>
      </c>
    </row>
    <row r="15" spans="2:8" x14ac:dyDescent="0.3">
      <c r="B15" s="1" t="s">
        <v>42</v>
      </c>
    </row>
    <row r="16" spans="2:8" x14ac:dyDescent="0.3">
      <c r="C16" s="1" t="s">
        <v>43</v>
      </c>
    </row>
    <row r="18" spans="2:5" ht="27.75" thickBot="1" x14ac:dyDescent="0.35">
      <c r="B18" s="41" t="s">
        <v>41</v>
      </c>
      <c r="C18" s="42" t="s">
        <v>0</v>
      </c>
      <c r="D18" s="42" t="s">
        <v>3</v>
      </c>
      <c r="E18" s="43" t="s">
        <v>5</v>
      </c>
    </row>
    <row r="19" spans="2:5" x14ac:dyDescent="0.3">
      <c r="B19" s="37" t="s">
        <v>9</v>
      </c>
      <c r="C19" s="33" t="s">
        <v>17</v>
      </c>
      <c r="D19" s="34">
        <v>75</v>
      </c>
      <c r="E19" s="39">
        <v>7820</v>
      </c>
    </row>
    <row r="20" spans="2:5" x14ac:dyDescent="0.3">
      <c r="B20" s="38" t="s">
        <v>11</v>
      </c>
      <c r="C20" s="35" t="s">
        <v>19</v>
      </c>
      <c r="D20" s="36">
        <v>11</v>
      </c>
      <c r="E20" s="40">
        <v>6322</v>
      </c>
    </row>
    <row r="21" spans="2:5" x14ac:dyDescent="0.3">
      <c r="B21" s="44" t="s">
        <v>14</v>
      </c>
      <c r="C21" s="45" t="s">
        <v>22</v>
      </c>
      <c r="D21" s="46">
        <v>68</v>
      </c>
      <c r="E21" s="47">
        <v>3640</v>
      </c>
    </row>
  </sheetData>
  <phoneticPr fontId="3" type="noConversion"/>
  <conditionalFormatting sqref="B3:H10">
    <cfRule type="expression" dxfId="6" priority="1">
      <formula>$F3&lt;=10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3" sqref="D43"/>
    </sheetView>
  </sheetViews>
  <sheetFormatPr defaultRowHeight="13.5" x14ac:dyDescent="0.3"/>
  <cols>
    <col min="1" max="1" width="1.625" style="1" customWidth="1"/>
    <col min="2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대리점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2023-06-16T00:32:37Z</dcterms:created>
  <dcterms:modified xsi:type="dcterms:W3CDTF">2023-06-16T00:49:14Z</dcterms:modified>
</cp:coreProperties>
</file>