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현재_통합_문서" defaultThemeVersion="166925"/>
  <mc:AlternateContent xmlns:mc="http://schemas.openxmlformats.org/markup-compatibility/2006">
    <mc:Choice Requires="x15">
      <x15ac:absPath xmlns:x15ac="http://schemas.microsoft.com/office/spreadsheetml/2010/11/ac" url="https://webzen.sharepoint.com/sites/R2M/Shared Documents/라이브 서비스(국내)/KR R2M/2023 3분기/230817 패치/"/>
    </mc:Choice>
  </mc:AlternateContent>
  <xr:revisionPtr revIDLastSave="649" documentId="8_{316AD1B9-D21C-4BCF-A7FE-70CBA0DDF08E}" xr6:coauthVersionLast="47" xr6:coauthVersionMax="47" xr10:uidLastSave="{D6E9F709-7A0C-4D3C-AF36-08AC60112A14}"/>
  <bookViews>
    <workbookView xWindow="30300" yWindow="0" windowWidth="25860" windowHeight="15600" tabRatio="848" firstSheet="3" activeTab="9" xr2:uid="{8BC7A384-D790-4EA7-8F3E-2A249118706A}"/>
  </bookViews>
  <sheets>
    <sheet name="HISTORY" sheetId="16" state="hidden" r:id="rId1"/>
    <sheet name="GUIDE (추후개편)" sheetId="14" state="hidden" r:id="rId2"/>
    <sheet name="Test Report_" sheetId="9" state="hidden" r:id="rId3"/>
    <sheet name="TEST REPORT" sheetId="15" r:id="rId4"/>
    <sheet name="IOS검수(숨기기)" sheetId="87" state="hidden" r:id="rId5"/>
    <sheet name="유물 시스템" sheetId="72" state="hidden" r:id="rId6"/>
    <sheet name="방패 리밸런싱" sheetId="71" state="hidden" r:id="rId7"/>
    <sheet name="특수 매터리얼 슬롯 추가 (2)" sheetId="74" state="hidden" r:id="rId8"/>
    <sheet name="기타 수정" sheetId="66" r:id="rId9"/>
    <sheet name="Sheet1" sheetId="100" r:id="rId10"/>
    <sheet name="신규 전리품 (백업용)" sheetId="99" state="hidden" r:id="rId11"/>
    <sheet name="카오스 제단 테스트(임시)" sheetId="68" state="hidden" r:id="rId12"/>
    <sheet name="제단 세팅(임시)" sheetId="80" state="hidden" r:id="rId13"/>
  </sheets>
  <definedNames>
    <definedName name="_xlnm._FilterDatabase" localSheetId="3" hidden="1">'TEST REPORT'!#REF!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 i="100" l="1"/>
  <c r="R17" i="100"/>
  <c r="R18" i="100"/>
  <c r="R19" i="100"/>
  <c r="R10" i="100"/>
  <c r="R11" i="100"/>
  <c r="R12" i="100"/>
  <c r="R9" i="100"/>
  <c r="A9" i="66" l="1"/>
  <c r="A10" i="66"/>
  <c r="A707" i="99" l="1"/>
  <c r="A706" i="99"/>
  <c r="A705" i="99"/>
  <c r="A704" i="99"/>
  <c r="A703" i="99"/>
  <c r="A702" i="99"/>
  <c r="A701" i="99"/>
  <c r="A700" i="99"/>
  <c r="A699" i="99"/>
  <c r="A698" i="99"/>
  <c r="A697" i="99"/>
  <c r="A696" i="99"/>
  <c r="A695" i="99"/>
  <c r="A694" i="99"/>
  <c r="A693" i="99"/>
  <c r="A692" i="99"/>
  <c r="A691" i="99"/>
  <c r="A690" i="99"/>
  <c r="A689" i="99"/>
  <c r="A688" i="99"/>
  <c r="A687" i="99"/>
  <c r="A686" i="99"/>
  <c r="A685" i="99"/>
  <c r="A684" i="99"/>
  <c r="A683" i="99"/>
  <c r="A682" i="99"/>
  <c r="A681" i="99"/>
  <c r="A680" i="99"/>
  <c r="A679" i="99"/>
  <c r="A678" i="99"/>
  <c r="A677" i="99"/>
  <c r="A676" i="99"/>
  <c r="A675" i="99"/>
  <c r="A674" i="99"/>
  <c r="A673" i="99"/>
  <c r="A672" i="99"/>
  <c r="A671" i="99"/>
  <c r="A670" i="99"/>
  <c r="A669" i="99"/>
  <c r="A668" i="99"/>
  <c r="A667" i="99"/>
  <c r="A666" i="99"/>
  <c r="A665" i="99"/>
  <c r="A664" i="99"/>
  <c r="A663" i="99"/>
  <c r="A662" i="99"/>
  <c r="A661" i="99"/>
  <c r="A660" i="99"/>
  <c r="A659" i="99"/>
  <c r="A658" i="99"/>
  <c r="A657" i="99"/>
  <c r="A656" i="99"/>
  <c r="A655" i="99"/>
  <c r="A654" i="99"/>
  <c r="A653" i="99"/>
  <c r="A652" i="99"/>
  <c r="A651" i="99"/>
  <c r="A650" i="99"/>
  <c r="A649" i="99"/>
  <c r="A648" i="99"/>
  <c r="A647" i="99"/>
  <c r="A646" i="99"/>
  <c r="A645" i="99"/>
  <c r="A644" i="99"/>
  <c r="A643" i="99"/>
  <c r="A642" i="99"/>
  <c r="A641" i="99"/>
  <c r="A640" i="99"/>
  <c r="A639" i="99"/>
  <c r="A638" i="99"/>
  <c r="A637" i="99"/>
  <c r="A636" i="99"/>
  <c r="A635" i="99"/>
  <c r="A634" i="99"/>
  <c r="A633" i="99"/>
  <c r="A632" i="99"/>
  <c r="A631" i="99"/>
  <c r="A630" i="99"/>
  <c r="A629" i="99"/>
  <c r="A628" i="99"/>
  <c r="A627" i="99"/>
  <c r="A626" i="99"/>
  <c r="A625" i="99"/>
  <c r="A624" i="99"/>
  <c r="A623" i="99"/>
  <c r="A622" i="99"/>
  <c r="A621" i="99"/>
  <c r="A620" i="99"/>
  <c r="A619" i="99"/>
  <c r="A618" i="99"/>
  <c r="A617" i="99"/>
  <c r="A616" i="99"/>
  <c r="A615" i="99"/>
  <c r="A614" i="99"/>
  <c r="A613" i="99"/>
  <c r="A612" i="99"/>
  <c r="A611" i="99"/>
  <c r="A610" i="99"/>
  <c r="A609" i="99"/>
  <c r="A608" i="99"/>
  <c r="A607" i="99"/>
  <c r="A606" i="99"/>
  <c r="A605" i="99"/>
  <c r="A604" i="99"/>
  <c r="A603" i="99"/>
  <c r="A602" i="99"/>
  <c r="A601" i="99"/>
  <c r="A600" i="99"/>
  <c r="A599" i="99"/>
  <c r="A598" i="99"/>
  <c r="A597" i="99"/>
  <c r="A596" i="99"/>
  <c r="A595" i="99"/>
  <c r="A594" i="99"/>
  <c r="A593" i="99"/>
  <c r="A592" i="99"/>
  <c r="A591" i="99"/>
  <c r="A590" i="99"/>
  <c r="A589" i="99"/>
  <c r="A588" i="99"/>
  <c r="A587" i="99"/>
  <c r="A586" i="99"/>
  <c r="A585" i="99"/>
  <c r="A584" i="99"/>
  <c r="A583" i="99"/>
  <c r="A582" i="99"/>
  <c r="A581" i="99"/>
  <c r="A580" i="99"/>
  <c r="A579" i="99"/>
  <c r="A578" i="99"/>
  <c r="A577" i="99"/>
  <c r="A576" i="99"/>
  <c r="A575" i="99"/>
  <c r="A574" i="99"/>
  <c r="A573" i="99"/>
  <c r="A572" i="99"/>
  <c r="A571" i="99"/>
  <c r="A570" i="99"/>
  <c r="A569" i="99"/>
  <c r="A568" i="99"/>
  <c r="A567" i="99"/>
  <c r="A566" i="99"/>
  <c r="A565" i="99"/>
  <c r="A564" i="99"/>
  <c r="A563" i="99"/>
  <c r="A562" i="99"/>
  <c r="A561" i="99"/>
  <c r="A560" i="99"/>
  <c r="A559" i="99"/>
  <c r="A558" i="99"/>
  <c r="A557" i="99"/>
  <c r="A556" i="99"/>
  <c r="A555" i="99"/>
  <c r="A554" i="99"/>
  <c r="A553" i="99"/>
  <c r="A552" i="99"/>
  <c r="A551" i="99"/>
  <c r="A550" i="99"/>
  <c r="A549" i="99"/>
  <c r="A548" i="99"/>
  <c r="A547" i="99"/>
  <c r="A546" i="99"/>
  <c r="A545" i="99"/>
  <c r="A544" i="99"/>
  <c r="A543" i="99"/>
  <c r="A542" i="99"/>
  <c r="A541" i="99"/>
  <c r="A540" i="99"/>
  <c r="A539" i="99"/>
  <c r="A538" i="99"/>
  <c r="A537" i="99"/>
  <c r="A536" i="99"/>
  <c r="A535" i="99"/>
  <c r="A534" i="99"/>
  <c r="A533" i="99"/>
  <c r="A532" i="99"/>
  <c r="A531" i="99"/>
  <c r="A530" i="99"/>
  <c r="A529" i="99"/>
  <c r="A528" i="99"/>
  <c r="A527" i="99"/>
  <c r="A526" i="99"/>
  <c r="A525" i="99"/>
  <c r="A524" i="99"/>
  <c r="A523" i="99"/>
  <c r="A522" i="99"/>
  <c r="A521" i="99"/>
  <c r="A520" i="99"/>
  <c r="A519" i="99"/>
  <c r="A518" i="99"/>
  <c r="A517" i="99"/>
  <c r="A516" i="99"/>
  <c r="A515" i="99"/>
  <c r="A514" i="99"/>
  <c r="A513" i="99"/>
  <c r="A512" i="99"/>
  <c r="A511" i="99"/>
  <c r="A510" i="99"/>
  <c r="A509" i="99"/>
  <c r="A508" i="99"/>
  <c r="A507" i="99"/>
  <c r="A506" i="99"/>
  <c r="A505" i="99"/>
  <c r="A504" i="99"/>
  <c r="A503" i="99"/>
  <c r="A502" i="99"/>
  <c r="A501" i="99"/>
  <c r="A500" i="99"/>
  <c r="A499" i="99"/>
  <c r="A498" i="99"/>
  <c r="A497" i="99"/>
  <c r="A496" i="99"/>
  <c r="A495" i="99"/>
  <c r="A494" i="99"/>
  <c r="A493" i="99"/>
  <c r="A492" i="99"/>
  <c r="A491" i="99"/>
  <c r="A490" i="99"/>
  <c r="A489" i="99"/>
  <c r="A488" i="99"/>
  <c r="A487" i="99"/>
  <c r="A486" i="99"/>
  <c r="A485" i="99"/>
  <c r="A484" i="99"/>
  <c r="A483" i="99"/>
  <c r="A482" i="99"/>
  <c r="A481" i="99"/>
  <c r="A480" i="99"/>
  <c r="A479" i="99"/>
  <c r="A478" i="99"/>
  <c r="A477" i="99"/>
  <c r="A476" i="99"/>
  <c r="A475" i="99"/>
  <c r="A474" i="99"/>
  <c r="A473" i="99"/>
  <c r="A472" i="99"/>
  <c r="A471" i="99"/>
  <c r="A470" i="99"/>
  <c r="A469" i="99"/>
  <c r="A468" i="99"/>
  <c r="A467" i="99"/>
  <c r="A466" i="99"/>
  <c r="A465" i="99"/>
  <c r="A464" i="99"/>
  <c r="A463" i="99"/>
  <c r="A462" i="99"/>
  <c r="A461" i="99"/>
  <c r="A460" i="99"/>
  <c r="A459" i="99"/>
  <c r="A458" i="99"/>
  <c r="A457" i="99"/>
  <c r="A456" i="99"/>
  <c r="A455" i="99"/>
  <c r="A454" i="99"/>
  <c r="A453" i="99"/>
  <c r="A452" i="99"/>
  <c r="A451" i="99"/>
  <c r="A450" i="99"/>
  <c r="A449" i="99"/>
  <c r="A448" i="99"/>
  <c r="A447" i="99"/>
  <c r="A446" i="99"/>
  <c r="A445" i="99"/>
  <c r="A444" i="99"/>
  <c r="A443" i="99"/>
  <c r="A442" i="99"/>
  <c r="A441" i="99"/>
  <c r="A440" i="99"/>
  <c r="A439" i="99"/>
  <c r="A438" i="99"/>
  <c r="A437" i="99"/>
  <c r="A436" i="99"/>
  <c r="A435" i="99"/>
  <c r="A434" i="99"/>
  <c r="A433" i="99"/>
  <c r="A432" i="99"/>
  <c r="A431" i="99"/>
  <c r="A430" i="99"/>
  <c r="A429" i="99"/>
  <c r="A428" i="99"/>
  <c r="A427" i="99"/>
  <c r="A426" i="99"/>
  <c r="A425" i="99"/>
  <c r="A424" i="99"/>
  <c r="A423" i="99"/>
  <c r="A422" i="99"/>
  <c r="A421" i="99"/>
  <c r="A420" i="99"/>
  <c r="A419" i="99"/>
  <c r="A418" i="99"/>
  <c r="A417" i="99"/>
  <c r="A416" i="99"/>
  <c r="A415" i="99"/>
  <c r="A414" i="99"/>
  <c r="A413" i="99"/>
  <c r="A412" i="99"/>
  <c r="A411" i="99"/>
  <c r="A410" i="99"/>
  <c r="A409" i="99"/>
  <c r="A408" i="99"/>
  <c r="A407" i="99"/>
  <c r="A406" i="99"/>
  <c r="A405" i="99"/>
  <c r="A404" i="99"/>
  <c r="A403" i="99"/>
  <c r="A402" i="99"/>
  <c r="A401" i="99"/>
  <c r="A400" i="99"/>
  <c r="A399" i="99"/>
  <c r="A398" i="99"/>
  <c r="A397" i="99"/>
  <c r="A396" i="99"/>
  <c r="A395" i="99"/>
  <c r="A394" i="99"/>
  <c r="A393" i="99"/>
  <c r="A392" i="99"/>
  <c r="A391" i="99"/>
  <c r="A390" i="99"/>
  <c r="A389" i="99"/>
  <c r="A388" i="99"/>
  <c r="A387" i="99"/>
  <c r="A386" i="99"/>
  <c r="A385" i="99"/>
  <c r="A384" i="99"/>
  <c r="A383" i="99"/>
  <c r="A382" i="99"/>
  <c r="A381" i="99"/>
  <c r="A380" i="99"/>
  <c r="A379" i="99"/>
  <c r="A378" i="99"/>
  <c r="A377" i="99"/>
  <c r="A376" i="99"/>
  <c r="A375" i="99"/>
  <c r="A374" i="99"/>
  <c r="A373" i="99"/>
  <c r="A372" i="99"/>
  <c r="A371" i="99"/>
  <c r="A370" i="99"/>
  <c r="A369" i="99"/>
  <c r="A368" i="99"/>
  <c r="A367" i="99"/>
  <c r="A366" i="99"/>
  <c r="A365" i="99"/>
  <c r="A364" i="99"/>
  <c r="A363" i="99"/>
  <c r="A362" i="99"/>
  <c r="A361" i="99"/>
  <c r="A360" i="99"/>
  <c r="A359" i="99"/>
  <c r="A358" i="99"/>
  <c r="A357" i="99"/>
  <c r="A356" i="99"/>
  <c r="A355" i="99"/>
  <c r="A354" i="99"/>
  <c r="A353" i="99"/>
  <c r="A352" i="99"/>
  <c r="A351" i="99"/>
  <c r="A350" i="99"/>
  <c r="A349" i="99"/>
  <c r="A348" i="99"/>
  <c r="A347" i="99"/>
  <c r="A346" i="99"/>
  <c r="A345" i="99"/>
  <c r="A344" i="99"/>
  <c r="A343" i="99"/>
  <c r="A342" i="99"/>
  <c r="A341" i="99"/>
  <c r="A340" i="99"/>
  <c r="A339" i="99"/>
  <c r="A338" i="99"/>
  <c r="A337" i="99"/>
  <c r="A336" i="99"/>
  <c r="A335" i="99"/>
  <c r="A334" i="99"/>
  <c r="A333" i="99"/>
  <c r="A332" i="99"/>
  <c r="A331" i="99"/>
  <c r="A330" i="99"/>
  <c r="A329" i="99"/>
  <c r="A328" i="99"/>
  <c r="A327" i="99"/>
  <c r="A326" i="99"/>
  <c r="A325" i="99"/>
  <c r="A324" i="99"/>
  <c r="A323" i="99"/>
  <c r="A322" i="99"/>
  <c r="A321" i="99"/>
  <c r="A320" i="99"/>
  <c r="A319" i="99"/>
  <c r="A318" i="99"/>
  <c r="A317" i="99"/>
  <c r="A316" i="99"/>
  <c r="A315" i="99"/>
  <c r="A314" i="99"/>
  <c r="A313" i="99"/>
  <c r="A312" i="99"/>
  <c r="A311" i="99"/>
  <c r="A310" i="99"/>
  <c r="A309" i="99"/>
  <c r="A308" i="99"/>
  <c r="A307" i="99"/>
  <c r="A306" i="99"/>
  <c r="A305" i="99"/>
  <c r="A304" i="99"/>
  <c r="A303" i="99"/>
  <c r="A302" i="99"/>
  <c r="A301" i="99"/>
  <c r="A300" i="99"/>
  <c r="A299" i="99"/>
  <c r="A298" i="99"/>
  <c r="A297" i="99"/>
  <c r="A296" i="99"/>
  <c r="A295" i="99"/>
  <c r="A294" i="99"/>
  <c r="A293" i="99"/>
  <c r="A292" i="99"/>
  <c r="A291" i="99"/>
  <c r="A290" i="99"/>
  <c r="A289" i="99"/>
  <c r="A288" i="99"/>
  <c r="A287" i="99"/>
  <c r="A286" i="99"/>
  <c r="A285" i="99"/>
  <c r="A284" i="99"/>
  <c r="A283" i="99"/>
  <c r="A282" i="99"/>
  <c r="A281" i="99"/>
  <c r="A280" i="99"/>
  <c r="A279" i="99"/>
  <c r="A278" i="99"/>
  <c r="A277" i="99"/>
  <c r="A276" i="99"/>
  <c r="A275" i="99"/>
  <c r="A274" i="99"/>
  <c r="A273" i="99"/>
  <c r="A272" i="99"/>
  <c r="A271" i="99"/>
  <c r="A270" i="99"/>
  <c r="A269" i="99"/>
  <c r="A268" i="99"/>
  <c r="A267" i="99"/>
  <c r="A266" i="99"/>
  <c r="A265" i="99"/>
  <c r="A264" i="99"/>
  <c r="A263" i="99"/>
  <c r="A262" i="99"/>
  <c r="A261" i="99"/>
  <c r="A260" i="99"/>
  <c r="A259" i="99"/>
  <c r="A258" i="99"/>
  <c r="A257" i="99"/>
  <c r="A256" i="99"/>
  <c r="A255" i="99"/>
  <c r="A254" i="99"/>
  <c r="A253" i="99"/>
  <c r="A252" i="99"/>
  <c r="A251" i="99"/>
  <c r="A250" i="99"/>
  <c r="A249" i="99"/>
  <c r="A248" i="99"/>
  <c r="A247" i="99"/>
  <c r="A246" i="99"/>
  <c r="A245" i="99"/>
  <c r="A244" i="99"/>
  <c r="A243" i="99"/>
  <c r="A242" i="99"/>
  <c r="A241" i="99"/>
  <c r="A240" i="99"/>
  <c r="A239" i="99"/>
  <c r="A238" i="99"/>
  <c r="A237" i="99"/>
  <c r="A236" i="99"/>
  <c r="A235" i="99"/>
  <c r="A234" i="99"/>
  <c r="A233" i="99"/>
  <c r="A232" i="99"/>
  <c r="A231" i="99"/>
  <c r="A230" i="99"/>
  <c r="A229" i="99"/>
  <c r="A228" i="99"/>
  <c r="A227" i="99"/>
  <c r="A226" i="99"/>
  <c r="A225" i="99"/>
  <c r="A224" i="99"/>
  <c r="A223" i="99"/>
  <c r="A222" i="99"/>
  <c r="A221" i="99"/>
  <c r="A220" i="99"/>
  <c r="A219" i="99"/>
  <c r="A218" i="99"/>
  <c r="A217" i="99"/>
  <c r="A216" i="99"/>
  <c r="A215" i="99"/>
  <c r="A214" i="99"/>
  <c r="A213" i="99"/>
  <c r="A212" i="99"/>
  <c r="A211" i="99"/>
  <c r="A210" i="99"/>
  <c r="A209" i="99"/>
  <c r="A208" i="99"/>
  <c r="A207" i="99"/>
  <c r="A206" i="99"/>
  <c r="A205" i="99"/>
  <c r="A204" i="99"/>
  <c r="A203" i="99"/>
  <c r="A202" i="99"/>
  <c r="A201" i="99"/>
  <c r="A200" i="99"/>
  <c r="A199" i="99"/>
  <c r="A198" i="99"/>
  <c r="A197" i="99"/>
  <c r="A196" i="99"/>
  <c r="A195" i="99"/>
  <c r="A194" i="99"/>
  <c r="A193" i="99"/>
  <c r="A192" i="99"/>
  <c r="A191" i="99"/>
  <c r="A190" i="99"/>
  <c r="A189" i="99"/>
  <c r="A188" i="99"/>
  <c r="A187" i="99"/>
  <c r="A186" i="99"/>
  <c r="A185" i="99"/>
  <c r="A184" i="99"/>
  <c r="A183" i="99"/>
  <c r="A182" i="99"/>
  <c r="A181" i="99"/>
  <c r="A180" i="99"/>
  <c r="A179" i="99"/>
  <c r="A178" i="99"/>
  <c r="A177" i="99"/>
  <c r="A176" i="99"/>
  <c r="A175" i="99"/>
  <c r="A174" i="99"/>
  <c r="A173" i="99"/>
  <c r="A172" i="99"/>
  <c r="A171" i="99"/>
  <c r="A170" i="99"/>
  <c r="A169" i="99"/>
  <c r="A168" i="99"/>
  <c r="A167" i="99"/>
  <c r="A166" i="99"/>
  <c r="A165" i="99"/>
  <c r="A164" i="99"/>
  <c r="A163" i="99"/>
  <c r="A162" i="99"/>
  <c r="A161" i="99"/>
  <c r="A160" i="99"/>
  <c r="A159" i="99"/>
  <c r="A158" i="99"/>
  <c r="A157" i="99"/>
  <c r="A156" i="99"/>
  <c r="A155" i="99"/>
  <c r="A154" i="99"/>
  <c r="A153" i="99"/>
  <c r="A152" i="99"/>
  <c r="A151" i="99"/>
  <c r="A150" i="99"/>
  <c r="A149" i="99"/>
  <c r="A148" i="99"/>
  <c r="A147" i="99"/>
  <c r="A146" i="99"/>
  <c r="A145" i="99"/>
  <c r="A144" i="99"/>
  <c r="A143" i="99"/>
  <c r="A142" i="99"/>
  <c r="A141" i="99"/>
  <c r="A140" i="99"/>
  <c r="A139" i="99"/>
  <c r="A138" i="99"/>
  <c r="A137" i="99"/>
  <c r="A136" i="99"/>
  <c r="A135" i="99"/>
  <c r="A134" i="99"/>
  <c r="A133" i="99"/>
  <c r="A132" i="99"/>
  <c r="A131" i="99"/>
  <c r="A130" i="99"/>
  <c r="A129" i="99"/>
  <c r="A128" i="99"/>
  <c r="A127" i="99"/>
  <c r="A126" i="99"/>
  <c r="A125" i="99"/>
  <c r="A124" i="99"/>
  <c r="A123" i="99"/>
  <c r="A122" i="99"/>
  <c r="A121" i="99"/>
  <c r="A120" i="99"/>
  <c r="A119" i="99"/>
  <c r="A118" i="99"/>
  <c r="A117" i="99"/>
  <c r="A116" i="99"/>
  <c r="A115" i="99"/>
  <c r="A114" i="99"/>
  <c r="A113" i="99"/>
  <c r="A112" i="99"/>
  <c r="A111" i="99"/>
  <c r="A110" i="99"/>
  <c r="A109" i="99"/>
  <c r="A108" i="99"/>
  <c r="A107" i="99"/>
  <c r="A106" i="99"/>
  <c r="A105" i="99"/>
  <c r="A104" i="99"/>
  <c r="A103" i="99"/>
  <c r="A102" i="99"/>
  <c r="A101" i="99"/>
  <c r="A100" i="99"/>
  <c r="A99" i="99"/>
  <c r="A98" i="99"/>
  <c r="A97" i="99"/>
  <c r="A96" i="99"/>
  <c r="A95" i="99"/>
  <c r="A94" i="99"/>
  <c r="A93" i="99"/>
  <c r="A92" i="99"/>
  <c r="A91" i="99"/>
  <c r="A90" i="99"/>
  <c r="A89" i="99"/>
  <c r="A88" i="99"/>
  <c r="A87" i="99"/>
  <c r="A86" i="99"/>
  <c r="A85" i="99"/>
  <c r="A84" i="99"/>
  <c r="A83" i="99"/>
  <c r="A82" i="99"/>
  <c r="A81" i="99"/>
  <c r="A80" i="99"/>
  <c r="A79" i="99"/>
  <c r="A78" i="99"/>
  <c r="A77" i="99"/>
  <c r="A76" i="99"/>
  <c r="A75" i="99"/>
  <c r="A74" i="99"/>
  <c r="A73" i="99"/>
  <c r="A72" i="99"/>
  <c r="A71" i="99"/>
  <c r="A70" i="99"/>
  <c r="A69" i="99"/>
  <c r="A68" i="99"/>
  <c r="A67" i="99"/>
  <c r="A66" i="99"/>
  <c r="A65" i="99"/>
  <c r="A64" i="99"/>
  <c r="A63" i="99"/>
  <c r="A62" i="99"/>
  <c r="A61" i="99"/>
  <c r="A60" i="99"/>
  <c r="A59" i="99"/>
  <c r="A58" i="99"/>
  <c r="A57" i="99"/>
  <c r="A56" i="99"/>
  <c r="A55" i="99"/>
  <c r="A54" i="99"/>
  <c r="A53" i="99"/>
  <c r="A52" i="99"/>
  <c r="A51" i="99"/>
  <c r="A50" i="99"/>
  <c r="A49" i="99"/>
  <c r="A48" i="99"/>
  <c r="A47" i="99"/>
  <c r="A44" i="99"/>
  <c r="A43" i="99"/>
  <c r="A42" i="99"/>
  <c r="A41" i="99"/>
  <c r="A40" i="99"/>
  <c r="A39" i="99"/>
  <c r="A38" i="99"/>
  <c r="A37" i="99"/>
  <c r="A36" i="99"/>
  <c r="A35" i="99"/>
  <c r="A34" i="99"/>
  <c r="A33" i="99"/>
  <c r="A32" i="99"/>
  <c r="A31" i="99"/>
  <c r="A30" i="99"/>
  <c r="A29" i="99"/>
  <c r="A28" i="99"/>
  <c r="A27" i="99"/>
  <c r="A26" i="99"/>
  <c r="A25" i="99"/>
  <c r="A24" i="99"/>
  <c r="A23" i="99"/>
  <c r="A22" i="99"/>
  <c r="A21" i="99"/>
  <c r="A20" i="99"/>
  <c r="A19" i="99"/>
  <c r="A18" i="99"/>
  <c r="A17" i="99"/>
  <c r="A16" i="99"/>
  <c r="A15" i="99"/>
  <c r="A14" i="99"/>
  <c r="A13" i="99"/>
  <c r="A12" i="99"/>
  <c r="B2" i="99" s="1"/>
  <c r="A9" i="99"/>
  <c r="D6" i="99"/>
  <c r="D5" i="99"/>
  <c r="D4" i="99"/>
  <c r="D3" i="99"/>
  <c r="D2" i="99"/>
  <c r="B4" i="99" l="1"/>
  <c r="B3" i="99"/>
  <c r="A20" i="87" l="1"/>
  <c r="A21" i="87"/>
  <c r="A22" i="87"/>
  <c r="A23" i="87"/>
  <c r="A24" i="87"/>
  <c r="A17" i="87"/>
  <c r="A18" i="87"/>
  <c r="A9" i="71" l="1"/>
  <c r="A10" i="71"/>
  <c r="A11" i="71"/>
  <c r="A12" i="71"/>
  <c r="A13" i="71"/>
  <c r="A14" i="71"/>
  <c r="A15" i="71"/>
  <c r="A16" i="71"/>
  <c r="A17" i="71"/>
  <c r="A18" i="71"/>
  <c r="A19" i="71"/>
  <c r="A20" i="71"/>
  <c r="A21" i="71"/>
  <c r="A22" i="71"/>
  <c r="A23" i="71"/>
  <c r="A24" i="71"/>
  <c r="A25" i="71"/>
  <c r="A26" i="71"/>
  <c r="A27" i="71"/>
  <c r="A28" i="71"/>
  <c r="A29" i="71"/>
  <c r="A30" i="71"/>
  <c r="A31" i="71"/>
  <c r="A32" i="71"/>
  <c r="A33" i="71"/>
  <c r="A34" i="71"/>
  <c r="A35" i="71"/>
  <c r="A36" i="71"/>
  <c r="A37" i="71"/>
  <c r="A38" i="71"/>
  <c r="A39" i="71"/>
  <c r="A40" i="71"/>
  <c r="A41" i="71"/>
  <c r="A42" i="71"/>
  <c r="A43" i="71"/>
  <c r="A44" i="71"/>
  <c r="A45" i="71"/>
  <c r="A46" i="71"/>
  <c r="A47" i="71"/>
  <c r="A48" i="71"/>
  <c r="A49" i="71"/>
  <c r="A50" i="71"/>
  <c r="D2" i="66" l="1"/>
  <c r="D3" i="66"/>
  <c r="D4" i="66"/>
  <c r="D5" i="66"/>
  <c r="D6" i="66"/>
  <c r="F25" i="15" a="1"/>
  <c r="H25" i="15" a="1"/>
  <c r="G25" i="15" a="1"/>
  <c r="E25" i="15" a="1"/>
  <c r="I25" i="15" a="1"/>
  <c r="F25" i="15" l="1"/>
  <c r="I25" i="15"/>
  <c r="H25" i="15"/>
  <c r="G25" i="15"/>
  <c r="E25" i="15"/>
  <c r="B2" i="66"/>
  <c r="J25" i="15" a="1"/>
  <c r="J25" i="15" l="1"/>
  <c r="J7" i="15"/>
  <c r="A798" i="72"/>
  <c r="A799" i="72"/>
  <c r="A800" i="72"/>
  <c r="A801" i="72"/>
  <c r="A802" i="72"/>
  <c r="A803" i="72"/>
  <c r="A804" i="72"/>
  <c r="A805" i="72"/>
  <c r="A806" i="72"/>
  <c r="A807" i="72"/>
  <c r="A808" i="72"/>
  <c r="A809" i="72"/>
  <c r="A810" i="72"/>
  <c r="A811" i="72"/>
  <c r="A812" i="72"/>
  <c r="A813" i="72"/>
  <c r="A814" i="72"/>
  <c r="A815" i="72"/>
  <c r="A816" i="72"/>
  <c r="A817" i="72"/>
  <c r="A818" i="72"/>
  <c r="A819" i="72"/>
  <c r="A820" i="72"/>
  <c r="A821" i="72"/>
  <c r="A822" i="72"/>
  <c r="A823" i="72"/>
  <c r="A824" i="72"/>
  <c r="A825" i="72"/>
  <c r="A826" i="72"/>
  <c r="A827" i="72"/>
  <c r="A828" i="72"/>
  <c r="A829" i="72"/>
  <c r="A830" i="72"/>
  <c r="A831" i="72"/>
  <c r="A832" i="72"/>
  <c r="A833" i="72"/>
  <c r="A834" i="72"/>
  <c r="A835" i="72"/>
  <c r="A836" i="72"/>
  <c r="A837" i="72"/>
  <c r="A838" i="72"/>
  <c r="A839" i="72"/>
  <c r="A840" i="72"/>
  <c r="A841" i="72"/>
  <c r="A842" i="72"/>
  <c r="A843" i="72"/>
  <c r="A844" i="72"/>
  <c r="A845" i="72"/>
  <c r="A846" i="72"/>
  <c r="A847" i="72"/>
  <c r="A848" i="72"/>
  <c r="A849" i="72"/>
  <c r="A850" i="72"/>
  <c r="A851" i="72"/>
  <c r="A852" i="72"/>
  <c r="A853" i="72"/>
  <c r="A854" i="72"/>
  <c r="A855" i="72"/>
  <c r="A856" i="72"/>
  <c r="A857" i="72"/>
  <c r="A858" i="72"/>
  <c r="A859" i="72"/>
  <c r="A860" i="72"/>
  <c r="A861" i="72"/>
  <c r="A862" i="72"/>
  <c r="A863" i="72"/>
  <c r="A864" i="72"/>
  <c r="A865" i="72"/>
  <c r="A866" i="72"/>
  <c r="A867" i="72"/>
  <c r="A868" i="72"/>
  <c r="A869" i="72"/>
  <c r="A870" i="72"/>
  <c r="A871" i="72"/>
  <c r="A872" i="72"/>
  <c r="A873" i="72"/>
  <c r="A874" i="72"/>
  <c r="A875" i="72"/>
  <c r="A876" i="72"/>
  <c r="A877" i="72"/>
  <c r="A878" i="72"/>
  <c r="A879" i="72"/>
  <c r="A880" i="72"/>
  <c r="A881" i="72"/>
  <c r="A882" i="72"/>
  <c r="A883" i="72"/>
  <c r="A884" i="72"/>
  <c r="A885" i="72"/>
  <c r="A886" i="72"/>
  <c r="A887" i="72"/>
  <c r="A888" i="72"/>
  <c r="A889" i="72"/>
  <c r="A890" i="72"/>
  <c r="A891" i="72"/>
  <c r="A892" i="72"/>
  <c r="A893" i="72"/>
  <c r="A894" i="72"/>
  <c r="A895" i="72"/>
  <c r="A896" i="72"/>
  <c r="A897" i="72"/>
  <c r="A898" i="72"/>
  <c r="A899" i="72"/>
  <c r="A900" i="72"/>
  <c r="A901" i="72"/>
  <c r="A902" i="72"/>
  <c r="A903" i="72"/>
  <c r="A904" i="72"/>
  <c r="A905" i="72"/>
  <c r="A906" i="72"/>
  <c r="A907" i="72"/>
  <c r="A908" i="72"/>
  <c r="A909" i="72"/>
  <c r="A910" i="72"/>
  <c r="A911" i="72"/>
  <c r="A912" i="72"/>
  <c r="A913" i="72"/>
  <c r="A914" i="72"/>
  <c r="A915" i="72"/>
  <c r="A916" i="72"/>
  <c r="A917" i="72"/>
  <c r="A918" i="72"/>
  <c r="A919" i="72"/>
  <c r="A920" i="72"/>
  <c r="A921" i="72"/>
  <c r="A922" i="72"/>
  <c r="A923" i="72"/>
  <c r="A924" i="72"/>
  <c r="A925" i="72"/>
  <c r="A926" i="72"/>
  <c r="A927" i="72"/>
  <c r="A928" i="72"/>
  <c r="A929" i="72"/>
  <c r="A930" i="72"/>
  <c r="A931" i="72"/>
  <c r="A932" i="72"/>
  <c r="A933" i="72"/>
  <c r="A934" i="72"/>
  <c r="D25" i="15" l="1"/>
  <c r="C25" i="15"/>
  <c r="A772" i="72"/>
  <c r="A771" i="72"/>
  <c r="A770" i="72"/>
  <c r="A769" i="72"/>
  <c r="A768" i="72"/>
  <c r="A767" i="72"/>
  <c r="A765" i="72"/>
  <c r="A764" i="72"/>
  <c r="A763" i="72"/>
  <c r="A762" i="72"/>
  <c r="A797" i="72"/>
  <c r="A796" i="72"/>
  <c r="A795" i="72"/>
  <c r="A794" i="72"/>
  <c r="A793" i="72"/>
  <c r="A792" i="72"/>
  <c r="A791" i="72"/>
  <c r="A790" i="72"/>
  <c r="A789" i="72"/>
  <c r="A788" i="72"/>
  <c r="A787" i="72"/>
  <c r="A786" i="72"/>
  <c r="A785" i="72"/>
  <c r="A784" i="72"/>
  <c r="A783" i="72"/>
  <c r="A782" i="72"/>
  <c r="A781" i="72"/>
  <c r="A780" i="72"/>
  <c r="A779" i="72"/>
  <c r="A778" i="72"/>
  <c r="A777" i="72"/>
  <c r="A776" i="72"/>
  <c r="A775" i="72"/>
  <c r="A774" i="72"/>
  <c r="A773" i="72"/>
  <c r="A766" i="72" l="1"/>
  <c r="A761" i="72"/>
  <c r="A760" i="72"/>
  <c r="A759" i="72"/>
  <c r="A758" i="72"/>
  <c r="A757" i="72"/>
  <c r="A756" i="72"/>
  <c r="A755" i="72"/>
  <c r="A754" i="72"/>
  <c r="A753" i="72"/>
  <c r="A752" i="72"/>
  <c r="A751" i="72"/>
  <c r="A750" i="72"/>
  <c r="A749" i="72"/>
  <c r="A748" i="72"/>
  <c r="A747" i="72"/>
  <c r="A746" i="72"/>
  <c r="A745" i="72"/>
  <c r="A744" i="72"/>
  <c r="A743" i="72"/>
  <c r="A742" i="72"/>
  <c r="A741" i="72"/>
  <c r="A740" i="72"/>
  <c r="A739" i="72"/>
  <c r="A738" i="72"/>
  <c r="A737" i="72"/>
  <c r="A736" i="72"/>
  <c r="A735" i="72"/>
  <c r="A734" i="72"/>
  <c r="A733" i="72"/>
  <c r="A732" i="72"/>
  <c r="A731" i="72"/>
  <c r="A730" i="72"/>
  <c r="A729" i="72"/>
  <c r="A728" i="72"/>
  <c r="A727" i="72"/>
  <c r="A726" i="72"/>
  <c r="A725" i="72"/>
  <c r="A724" i="72"/>
  <c r="A723" i="72"/>
  <c r="A722" i="72"/>
  <c r="A721" i="72"/>
  <c r="A720" i="72"/>
  <c r="A719" i="72"/>
  <c r="A718" i="72"/>
  <c r="A717" i="72"/>
  <c r="A716" i="72"/>
  <c r="A715" i="72"/>
  <c r="A714" i="72"/>
  <c r="A713" i="72"/>
  <c r="A712" i="72"/>
  <c r="A711" i="72"/>
  <c r="A710" i="72"/>
  <c r="A709" i="72"/>
  <c r="A708" i="72"/>
  <c r="A707" i="72"/>
  <c r="A706" i="72"/>
  <c r="A705" i="72"/>
  <c r="A704" i="72"/>
  <c r="A703" i="72"/>
  <c r="A702" i="72"/>
  <c r="A701" i="72"/>
  <c r="A700" i="72"/>
  <c r="A699" i="72"/>
  <c r="A698" i="72"/>
  <c r="A697" i="72"/>
  <c r="A696" i="72"/>
  <c r="A695" i="72"/>
  <c r="A694" i="72"/>
  <c r="A693" i="72"/>
  <c r="A692" i="72"/>
  <c r="A691" i="72"/>
  <c r="A690" i="72"/>
  <c r="A689" i="72"/>
  <c r="A688" i="72"/>
  <c r="A687" i="72"/>
  <c r="A686" i="72"/>
  <c r="A685" i="72"/>
  <c r="A684" i="72"/>
  <c r="A683" i="72"/>
  <c r="D2" i="72"/>
  <c r="D3" i="72"/>
  <c r="D4" i="72"/>
  <c r="D5" i="72"/>
  <c r="D6" i="72"/>
  <c r="A575" i="72" l="1"/>
  <c r="A356" i="72"/>
  <c r="A348" i="72"/>
  <c r="A340" i="72"/>
  <c r="A332" i="72"/>
  <c r="A62" i="72"/>
  <c r="A642" i="72" l="1"/>
  <c r="A643" i="72"/>
  <c r="A644" i="72"/>
  <c r="A645" i="72"/>
  <c r="A646" i="72"/>
  <c r="A647" i="72"/>
  <c r="A648" i="72"/>
  <c r="A649" i="72"/>
  <c r="A650" i="72"/>
  <c r="A651" i="72"/>
  <c r="A652" i="72"/>
  <c r="A653" i="72"/>
  <c r="A654" i="72"/>
  <c r="A655" i="72"/>
  <c r="A656" i="72"/>
  <c r="A657" i="72"/>
  <c r="A658" i="72"/>
  <c r="A659" i="72"/>
  <c r="A660" i="72"/>
  <c r="A661" i="72"/>
  <c r="A662" i="72"/>
  <c r="A663" i="72"/>
  <c r="A664" i="72"/>
  <c r="A665" i="72"/>
  <c r="A666" i="72"/>
  <c r="A667" i="72"/>
  <c r="A668" i="72"/>
  <c r="A669" i="72"/>
  <c r="A670" i="72"/>
  <c r="A671" i="72"/>
  <c r="A672" i="72"/>
  <c r="A673" i="72"/>
  <c r="A674" i="72"/>
  <c r="A675" i="72"/>
  <c r="A676" i="72"/>
  <c r="A677" i="72"/>
  <c r="A678" i="72"/>
  <c r="A679" i="72"/>
  <c r="A680" i="72"/>
  <c r="A681" i="72"/>
  <c r="A682" i="72"/>
  <c r="A641" i="72" l="1"/>
  <c r="A640" i="72"/>
  <c r="A639" i="72"/>
  <c r="A638" i="72"/>
  <c r="A637" i="72"/>
  <c r="A636" i="72"/>
  <c r="A635" i="72"/>
  <c r="A634" i="72"/>
  <c r="A633" i="72"/>
  <c r="A632" i="72"/>
  <c r="A631" i="72"/>
  <c r="A630" i="72"/>
  <c r="A629" i="72"/>
  <c r="A628" i="72"/>
  <c r="A627" i="72"/>
  <c r="A626" i="72"/>
  <c r="A625" i="72"/>
  <c r="A624" i="72"/>
  <c r="A623" i="72"/>
  <c r="A622" i="72"/>
  <c r="A621" i="72"/>
  <c r="A620" i="72"/>
  <c r="A619" i="72"/>
  <c r="A618" i="72"/>
  <c r="A617" i="72"/>
  <c r="A616" i="72"/>
  <c r="A615" i="72"/>
  <c r="A614" i="72"/>
  <c r="A613" i="72"/>
  <c r="A612" i="72"/>
  <c r="A611" i="72"/>
  <c r="A610" i="72"/>
  <c r="A609" i="72"/>
  <c r="A608" i="72"/>
  <c r="A607" i="72"/>
  <c r="A606" i="72"/>
  <c r="A605" i="72"/>
  <c r="A604" i="72"/>
  <c r="A603" i="72"/>
  <c r="A602" i="72"/>
  <c r="A601" i="72"/>
  <c r="A600" i="72"/>
  <c r="A599" i="72"/>
  <c r="A598" i="72"/>
  <c r="A597" i="72"/>
  <c r="A596" i="72"/>
  <c r="A595" i="72"/>
  <c r="A594" i="72"/>
  <c r="A593" i="72"/>
  <c r="A592" i="72"/>
  <c r="A591" i="72"/>
  <c r="A590" i="72"/>
  <c r="A589" i="72"/>
  <c r="A588" i="72"/>
  <c r="A587" i="72"/>
  <c r="A586" i="72"/>
  <c r="A585" i="72"/>
  <c r="A584" i="72"/>
  <c r="A583" i="72"/>
  <c r="A582" i="72"/>
  <c r="A581" i="72"/>
  <c r="A580" i="72"/>
  <c r="A579" i="72"/>
  <c r="A578" i="72"/>
  <c r="A577" i="72"/>
  <c r="A576" i="72"/>
  <c r="A574" i="72"/>
  <c r="A573" i="72"/>
  <c r="A572" i="72"/>
  <c r="A571" i="72"/>
  <c r="A570" i="72"/>
  <c r="A569" i="72"/>
  <c r="A568" i="72"/>
  <c r="A567" i="72"/>
  <c r="A566" i="72"/>
  <c r="A565" i="72"/>
  <c r="A564" i="72"/>
  <c r="A563" i="72"/>
  <c r="A562" i="72"/>
  <c r="A561" i="72"/>
  <c r="A560" i="72"/>
  <c r="A559" i="72"/>
  <c r="A558" i="72"/>
  <c r="A557" i="72"/>
  <c r="A556" i="72"/>
  <c r="A555" i="72"/>
  <c r="A554" i="72"/>
  <c r="A553" i="72"/>
  <c r="A552" i="72"/>
  <c r="A551" i="72"/>
  <c r="A550" i="72"/>
  <c r="A549" i="72"/>
  <c r="A548" i="72"/>
  <c r="A547" i="72"/>
  <c r="A546" i="72"/>
  <c r="A545" i="72"/>
  <c r="A544" i="72"/>
  <c r="A543" i="72"/>
  <c r="A542" i="72"/>
  <c r="A541" i="72"/>
  <c r="A540" i="72"/>
  <c r="A539" i="72"/>
  <c r="A538" i="72"/>
  <c r="A537" i="72"/>
  <c r="A536" i="72"/>
  <c r="A535" i="72"/>
  <c r="A534" i="72"/>
  <c r="A533" i="72"/>
  <c r="A532" i="72"/>
  <c r="A531" i="72"/>
  <c r="A530" i="72"/>
  <c r="A529" i="72"/>
  <c r="A528" i="72"/>
  <c r="A527" i="72"/>
  <c r="A526" i="72"/>
  <c r="A525" i="72"/>
  <c r="A524" i="72"/>
  <c r="A523" i="72"/>
  <c r="A522" i="72"/>
  <c r="A521" i="72"/>
  <c r="A520" i="72"/>
  <c r="A519" i="72"/>
  <c r="A518" i="72"/>
  <c r="A517" i="72"/>
  <c r="A516" i="72"/>
  <c r="A515" i="72"/>
  <c r="A514" i="72"/>
  <c r="A513" i="72"/>
  <c r="A512" i="72"/>
  <c r="A511" i="72"/>
  <c r="A510" i="72"/>
  <c r="A509" i="72"/>
  <c r="A508" i="72"/>
  <c r="A507" i="72"/>
  <c r="A506" i="72"/>
  <c r="A505" i="72"/>
  <c r="A504" i="72"/>
  <c r="A503" i="72"/>
  <c r="A502" i="72"/>
  <c r="A501" i="72"/>
  <c r="A500" i="72"/>
  <c r="A499" i="72"/>
  <c r="A498" i="72"/>
  <c r="A497" i="72"/>
  <c r="A496" i="72"/>
  <c r="A495" i="72"/>
  <c r="A494" i="72"/>
  <c r="A493" i="72"/>
  <c r="A492" i="72"/>
  <c r="A491" i="72"/>
  <c r="A490" i="72"/>
  <c r="A489" i="72"/>
  <c r="A488" i="72"/>
  <c r="A487" i="72"/>
  <c r="A486" i="72"/>
  <c r="A485" i="72"/>
  <c r="A484" i="72"/>
  <c r="A483" i="72"/>
  <c r="A482" i="72"/>
  <c r="A481" i="72"/>
  <c r="A480" i="72"/>
  <c r="A479" i="72"/>
  <c r="A478" i="72"/>
  <c r="A477" i="72"/>
  <c r="A476" i="72"/>
  <c r="A475" i="72"/>
  <c r="A474" i="72"/>
  <c r="A473" i="72"/>
  <c r="A472" i="72"/>
  <c r="A471" i="72"/>
  <c r="A470" i="72"/>
  <c r="A469" i="72"/>
  <c r="A468" i="72"/>
  <c r="A467" i="72"/>
  <c r="A466" i="72"/>
  <c r="A465" i="72"/>
  <c r="A464" i="72"/>
  <c r="A463" i="72"/>
  <c r="A462" i="72"/>
  <c r="A461" i="72"/>
  <c r="A460" i="72"/>
  <c r="A459" i="72"/>
  <c r="A458" i="72"/>
  <c r="A457" i="72"/>
  <c r="A456" i="72"/>
  <c r="A455" i="72"/>
  <c r="A454" i="72"/>
  <c r="A453" i="72"/>
  <c r="A452" i="72"/>
  <c r="A451" i="72"/>
  <c r="A450" i="72"/>
  <c r="A449" i="72"/>
  <c r="A448" i="72"/>
  <c r="A447" i="72"/>
  <c r="A446" i="72"/>
  <c r="A445" i="72"/>
  <c r="A444" i="72"/>
  <c r="A443" i="72"/>
  <c r="A442" i="72"/>
  <c r="A441" i="72"/>
  <c r="A440" i="72"/>
  <c r="A439" i="72"/>
  <c r="A438" i="72"/>
  <c r="A437" i="72"/>
  <c r="A436" i="72"/>
  <c r="A435" i="72"/>
  <c r="A434" i="72"/>
  <c r="A433" i="72"/>
  <c r="A432" i="72"/>
  <c r="A431" i="72"/>
  <c r="A430" i="72"/>
  <c r="A429" i="72"/>
  <c r="A428" i="72"/>
  <c r="A427" i="72"/>
  <c r="A426" i="72"/>
  <c r="A425" i="72"/>
  <c r="A424" i="72"/>
  <c r="A423" i="72"/>
  <c r="A422" i="72"/>
  <c r="A421" i="72"/>
  <c r="A420" i="72"/>
  <c r="A419" i="72"/>
  <c r="A418" i="72"/>
  <c r="A417" i="72"/>
  <c r="A416" i="72"/>
  <c r="A415" i="72"/>
  <c r="A414" i="72"/>
  <c r="A413" i="72"/>
  <c r="A412" i="72"/>
  <c r="A411" i="72"/>
  <c r="A410" i="72"/>
  <c r="A409" i="72"/>
  <c r="A408" i="72"/>
  <c r="A407" i="72"/>
  <c r="A406" i="72"/>
  <c r="A405" i="72"/>
  <c r="A404" i="72"/>
  <c r="A403" i="72"/>
  <c r="A402" i="72"/>
  <c r="A401" i="72"/>
  <c r="A400" i="72"/>
  <c r="A399" i="72"/>
  <c r="A398" i="72"/>
  <c r="A397" i="72"/>
  <c r="A396" i="72"/>
  <c r="A395" i="72"/>
  <c r="A394" i="72"/>
  <c r="A393" i="72"/>
  <c r="A392" i="72"/>
  <c r="A391" i="72"/>
  <c r="A390" i="72"/>
  <c r="A389" i="72"/>
  <c r="A388" i="72"/>
  <c r="A387" i="72"/>
  <c r="A386" i="72"/>
  <c r="A385" i="72"/>
  <c r="A384" i="72"/>
  <c r="A383" i="72"/>
  <c r="A382" i="72"/>
  <c r="A381" i="72"/>
  <c r="A380" i="72"/>
  <c r="A379" i="72"/>
  <c r="A378" i="72"/>
  <c r="A377" i="72"/>
  <c r="A376" i="72"/>
  <c r="A375" i="72"/>
  <c r="A374" i="72"/>
  <c r="A373" i="72"/>
  <c r="A372" i="72"/>
  <c r="A371" i="72"/>
  <c r="A370" i="72"/>
  <c r="A369" i="72"/>
  <c r="A368" i="72"/>
  <c r="A367" i="72"/>
  <c r="A366" i="72"/>
  <c r="A365" i="72"/>
  <c r="A364" i="72"/>
  <c r="A363" i="72"/>
  <c r="A362" i="72"/>
  <c r="A361" i="72"/>
  <c r="A360" i="72"/>
  <c r="A359" i="72"/>
  <c r="A358" i="72"/>
  <c r="A357" i="72"/>
  <c r="A355" i="72"/>
  <c r="A354" i="72"/>
  <c r="A353" i="72"/>
  <c r="A352" i="72"/>
  <c r="A351" i="72"/>
  <c r="A350" i="72"/>
  <c r="A349" i="72"/>
  <c r="A347" i="72"/>
  <c r="A346" i="72"/>
  <c r="A345" i="72"/>
  <c r="A344" i="72"/>
  <c r="A343" i="72"/>
  <c r="A342" i="72"/>
  <c r="A341" i="72"/>
  <c r="A339" i="72"/>
  <c r="A338" i="72"/>
  <c r="A337" i="72"/>
  <c r="A336" i="72"/>
  <c r="A335" i="72"/>
  <c r="A334" i="72"/>
  <c r="A333" i="72"/>
  <c r="A331" i="72"/>
  <c r="A330" i="72"/>
  <c r="A329" i="72"/>
  <c r="A328" i="72"/>
  <c r="A327" i="72"/>
  <c r="A326" i="72"/>
  <c r="A325" i="72"/>
  <c r="A324" i="72"/>
  <c r="A323" i="72"/>
  <c r="A322" i="72"/>
  <c r="A321" i="72"/>
  <c r="A320" i="72"/>
  <c r="A319" i="72"/>
  <c r="A318" i="72"/>
  <c r="A317" i="72"/>
  <c r="A316" i="72"/>
  <c r="A315" i="72"/>
  <c r="A314" i="72"/>
  <c r="A313" i="72"/>
  <c r="A312" i="72"/>
  <c r="A311" i="72"/>
  <c r="A310" i="72"/>
  <c r="A309" i="72"/>
  <c r="A308" i="72"/>
  <c r="A307" i="72"/>
  <c r="A306" i="72"/>
  <c r="A305" i="72"/>
  <c r="A304" i="72"/>
  <c r="A303" i="72"/>
  <c r="A302" i="72"/>
  <c r="A301" i="72"/>
  <c r="A300" i="72"/>
  <c r="A299" i="72"/>
  <c r="A298" i="72"/>
  <c r="A297" i="72"/>
  <c r="A296" i="72"/>
  <c r="A295" i="72"/>
  <c r="A294" i="72"/>
  <c r="A293" i="72"/>
  <c r="A292" i="72"/>
  <c r="A291" i="72"/>
  <c r="A290" i="72"/>
  <c r="A289" i="72"/>
  <c r="A288" i="72"/>
  <c r="A287" i="72"/>
  <c r="A286" i="72"/>
  <c r="A285" i="72"/>
  <c r="A284" i="72"/>
  <c r="A282" i="72"/>
  <c r="A281" i="72"/>
  <c r="A280" i="72"/>
  <c r="A279" i="72"/>
  <c r="A278" i="72"/>
  <c r="A277" i="72"/>
  <c r="A276" i="72"/>
  <c r="A275" i="72"/>
  <c r="A274" i="72"/>
  <c r="A273" i="72"/>
  <c r="A272" i="72"/>
  <c r="A271" i="72"/>
  <c r="A270" i="72"/>
  <c r="A269" i="72"/>
  <c r="A268" i="72"/>
  <c r="A267" i="72"/>
  <c r="A266" i="72"/>
  <c r="A265" i="72"/>
  <c r="A264" i="72"/>
  <c r="A263" i="72"/>
  <c r="A262" i="72"/>
  <c r="A261" i="72"/>
  <c r="A260" i="72"/>
  <c r="A259" i="72"/>
  <c r="A258" i="72"/>
  <c r="A257" i="72"/>
  <c r="A256" i="72"/>
  <c r="A255" i="72"/>
  <c r="A254" i="72"/>
  <c r="A253" i="72"/>
  <c r="A252" i="72"/>
  <c r="A251" i="72"/>
  <c r="A250" i="72"/>
  <c r="A249" i="72"/>
  <c r="A248" i="72"/>
  <c r="A247" i="72"/>
  <c r="A246" i="72"/>
  <c r="A245" i="72"/>
  <c r="A244" i="72"/>
  <c r="A243" i="72"/>
  <c r="A242" i="72"/>
  <c r="A241" i="72"/>
  <c r="A240" i="72"/>
  <c r="A239" i="72"/>
  <c r="A238" i="72"/>
  <c r="A237" i="72"/>
  <c r="A236" i="72"/>
  <c r="A235" i="72"/>
  <c r="A234" i="72"/>
  <c r="A233" i="72"/>
  <c r="A232" i="72"/>
  <c r="A231" i="72"/>
  <c r="A230" i="72"/>
  <c r="A229" i="72"/>
  <c r="A228" i="72"/>
  <c r="A227" i="72"/>
  <c r="A226" i="72"/>
  <c r="A225" i="72"/>
  <c r="A224" i="72"/>
  <c r="A223" i="72"/>
  <c r="A222" i="72"/>
  <c r="A221" i="72"/>
  <c r="A220" i="72"/>
  <c r="A219" i="72"/>
  <c r="A218" i="72"/>
  <c r="A217" i="72"/>
  <c r="A216" i="72"/>
  <c r="A215" i="72"/>
  <c r="A214" i="72"/>
  <c r="A213" i="72"/>
  <c r="A212" i="72"/>
  <c r="A211" i="72"/>
  <c r="A210" i="72"/>
  <c r="A209" i="72"/>
  <c r="A208" i="72"/>
  <c r="A207" i="72"/>
  <c r="A206" i="72"/>
  <c r="A205" i="72"/>
  <c r="A204" i="72"/>
  <c r="A203" i="72"/>
  <c r="A202" i="72"/>
  <c r="A201" i="72"/>
  <c r="A200" i="72"/>
  <c r="A199" i="72"/>
  <c r="A198" i="72"/>
  <c r="A197" i="72"/>
  <c r="A196" i="72"/>
  <c r="A195" i="72"/>
  <c r="A194" i="72"/>
  <c r="A193" i="72"/>
  <c r="A192" i="72"/>
  <c r="A191" i="72"/>
  <c r="A190" i="72"/>
  <c r="A189" i="72"/>
  <c r="A188" i="72"/>
  <c r="A187" i="72"/>
  <c r="A186" i="72"/>
  <c r="A185" i="72"/>
  <c r="A184" i="72"/>
  <c r="A183" i="72"/>
  <c r="A182" i="72"/>
  <c r="A181" i="72"/>
  <c r="A180" i="72"/>
  <c r="A179" i="72"/>
  <c r="A178" i="72"/>
  <c r="A177" i="72"/>
  <c r="A176" i="72"/>
  <c r="A175" i="72"/>
  <c r="A174" i="72"/>
  <c r="A173" i="72"/>
  <c r="A172" i="72"/>
  <c r="A171" i="72"/>
  <c r="A170" i="72"/>
  <c r="A169" i="72"/>
  <c r="A168" i="72"/>
  <c r="A167" i="72"/>
  <c r="A166" i="72"/>
  <c r="A165" i="72"/>
  <c r="A164" i="72"/>
  <c r="A163" i="72"/>
  <c r="A162" i="72"/>
  <c r="A161" i="72"/>
  <c r="A160" i="72"/>
  <c r="A159" i="72"/>
  <c r="A158" i="72"/>
  <c r="A157" i="72"/>
  <c r="A156" i="72"/>
  <c r="A155" i="72"/>
  <c r="A154" i="72"/>
  <c r="A153" i="72"/>
  <c r="A152" i="72"/>
  <c r="A151" i="72"/>
  <c r="A150" i="72"/>
  <c r="A149" i="72"/>
  <c r="A148" i="72"/>
  <c r="A147" i="72"/>
  <c r="A146" i="72"/>
  <c r="A145" i="72"/>
  <c r="A144" i="72"/>
  <c r="A143" i="72"/>
  <c r="A142" i="72"/>
  <c r="A141" i="72"/>
  <c r="A140" i="72"/>
  <c r="A139" i="72"/>
  <c r="A138" i="72"/>
  <c r="A137" i="72"/>
  <c r="A136" i="72"/>
  <c r="A135" i="72"/>
  <c r="A134" i="72"/>
  <c r="A133" i="72"/>
  <c r="A132" i="72"/>
  <c r="A131" i="72"/>
  <c r="A130" i="72"/>
  <c r="A129" i="72"/>
  <c r="A128" i="72"/>
  <c r="A127" i="72"/>
  <c r="A126" i="72"/>
  <c r="A125" i="72"/>
  <c r="A124" i="72"/>
  <c r="A123" i="72"/>
  <c r="A122" i="72"/>
  <c r="A121" i="72"/>
  <c r="A120" i="72"/>
  <c r="A119" i="72"/>
  <c r="A118" i="72"/>
  <c r="A117" i="72"/>
  <c r="A116" i="72"/>
  <c r="A115" i="72"/>
  <c r="A114" i="72"/>
  <c r="A113" i="72"/>
  <c r="A112" i="72"/>
  <c r="A111" i="72"/>
  <c r="A110" i="72"/>
  <c r="A109" i="72"/>
  <c r="A108" i="72"/>
  <c r="A107" i="72"/>
  <c r="A106" i="72"/>
  <c r="A105" i="72"/>
  <c r="A104" i="72"/>
  <c r="A103" i="72"/>
  <c r="A102" i="72"/>
  <c r="A101" i="72"/>
  <c r="A100" i="72"/>
  <c r="A99" i="72"/>
  <c r="A98" i="72"/>
  <c r="A97" i="72"/>
  <c r="A96" i="72"/>
  <c r="A95" i="72"/>
  <c r="A94" i="72"/>
  <c r="A93" i="72"/>
  <c r="A92" i="72"/>
  <c r="A91" i="72"/>
  <c r="A90" i="72"/>
  <c r="A89" i="72"/>
  <c r="A88" i="72"/>
  <c r="A87" i="72"/>
  <c r="A86" i="72"/>
  <c r="A85" i="72"/>
  <c r="A84" i="72"/>
  <c r="A83" i="72"/>
  <c r="A82" i="72"/>
  <c r="A81" i="72"/>
  <c r="A80" i="72"/>
  <c r="A79" i="72"/>
  <c r="A78" i="72"/>
  <c r="A77" i="72"/>
  <c r="A76" i="72"/>
  <c r="A75" i="72"/>
  <c r="A74" i="72"/>
  <c r="A73" i="72"/>
  <c r="A72" i="72"/>
  <c r="A71" i="72"/>
  <c r="A70" i="72"/>
  <c r="A69" i="72"/>
  <c r="A68" i="72"/>
  <c r="A67" i="72"/>
  <c r="A66" i="72"/>
  <c r="A65" i="72"/>
  <c r="A64" i="72"/>
  <c r="A63" i="72"/>
  <c r="A61" i="72"/>
  <c r="A60" i="72"/>
  <c r="A59" i="72"/>
  <c r="A58" i="72"/>
  <c r="A57" i="72"/>
  <c r="A56" i="72"/>
  <c r="A55" i="72"/>
  <c r="A54" i="72"/>
  <c r="A53" i="72"/>
  <c r="A52" i="72"/>
  <c r="A51" i="72"/>
  <c r="A50" i="72"/>
  <c r="A49" i="72"/>
  <c r="A48" i="72"/>
  <c r="A47" i="72"/>
  <c r="A46" i="72"/>
  <c r="A45" i="72"/>
  <c r="A44" i="72"/>
  <c r="A43" i="72"/>
  <c r="A42" i="72"/>
  <c r="A41" i="72"/>
  <c r="A40" i="72"/>
  <c r="A39" i="72"/>
  <c r="A38" i="72"/>
  <c r="A37" i="72"/>
  <c r="A36" i="72"/>
  <c r="A35" i="72"/>
  <c r="A34" i="72"/>
  <c r="A33" i="72"/>
  <c r="A32" i="72"/>
  <c r="A31" i="72"/>
  <c r="A30" i="72"/>
  <c r="A29" i="72"/>
  <c r="A28" i="72"/>
  <c r="A27" i="72"/>
  <c r="A26" i="72"/>
  <c r="A25" i="72"/>
  <c r="A24" i="72"/>
  <c r="A23" i="72"/>
  <c r="A22" i="72"/>
  <c r="A21" i="72"/>
  <c r="A20" i="72"/>
  <c r="A19" i="72"/>
  <c r="A18" i="72"/>
  <c r="A17" i="72"/>
  <c r="A16" i="72"/>
  <c r="A15" i="72"/>
  <c r="A14" i="72"/>
  <c r="A13" i="72"/>
  <c r="A12" i="72"/>
  <c r="A11" i="72"/>
  <c r="A10" i="72"/>
  <c r="A9" i="72"/>
  <c r="A27" i="87" l="1"/>
  <c r="A19" i="87"/>
  <c r="A16" i="87"/>
  <c r="A15" i="87"/>
  <c r="A14" i="87"/>
  <c r="A13" i="87"/>
  <c r="A12" i="87"/>
  <c r="A11" i="87"/>
  <c r="A26" i="87"/>
  <c r="A25" i="87"/>
  <c r="A9" i="87"/>
  <c r="D6" i="87"/>
  <c r="D5" i="87"/>
  <c r="D4" i="87"/>
  <c r="D3" i="87"/>
  <c r="D2" i="87"/>
  <c r="B2" i="87" l="1"/>
  <c r="B4" i="87" s="1"/>
  <c r="B3" i="87" l="1"/>
  <c r="D2" i="71" l="1"/>
  <c r="D3" i="71"/>
  <c r="D4" i="71"/>
  <c r="D5" i="71"/>
  <c r="D6" i="71"/>
  <c r="B2" i="71" l="1"/>
  <c r="A283" i="72" l="1"/>
  <c r="B2" i="72" s="1"/>
  <c r="A11" i="74" l="1"/>
  <c r="A10" i="74"/>
  <c r="A9" i="74"/>
  <c r="D6" i="74"/>
  <c r="D5" i="74"/>
  <c r="D4" i="74"/>
  <c r="D3" i="74"/>
  <c r="D2" i="74"/>
  <c r="B2" i="74"/>
  <c r="B3" i="74" s="1"/>
  <c r="B3" i="72" l="1"/>
  <c r="B4" i="74"/>
  <c r="B4" i="72"/>
  <c r="B3" i="71" l="1"/>
  <c r="B4" i="71"/>
  <c r="F21" i="15" l="1"/>
  <c r="I21" i="15"/>
  <c r="H21" i="15"/>
  <c r="G21" i="15"/>
  <c r="E21" i="15"/>
  <c r="J21" i="15" l="1"/>
  <c r="B4" i="66"/>
  <c r="B3" i="66"/>
  <c r="B31" i="15" l="1"/>
  <c r="K21" i="15" l="1"/>
  <c r="M21" i="15" s="1"/>
  <c r="C21" i="15"/>
  <c r="B30" i="15"/>
  <c r="B29" i="15"/>
  <c r="M22" i="15" l="1"/>
  <c r="B28" i="15"/>
  <c r="D21" i="15"/>
  <c r="F19" i="9"/>
  <c r="E8" i="9" l="1"/>
  <c r="B8" i="9" l="1"/>
  <c r="D8" i="9"/>
  <c r="C8" i="9"/>
  <c r="F8" i="9"/>
  <c r="F6" i="9" l="1"/>
  <c r="D6" i="9" s="1"/>
  <c r="F1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이은아_품질관리팀</author>
  </authors>
  <commentList>
    <comment ref="B11" authorId="0" shapeId="0" xr:uid="{A2D1C013-978D-4E78-A026-7421E4907AB5}">
      <text>
        <r>
          <rPr>
            <sz val="9"/>
            <color indexed="81"/>
            <rFont val="돋움"/>
            <family val="3"/>
            <charset val="129"/>
          </rPr>
          <t>개발</t>
        </r>
        <r>
          <rPr>
            <sz val="9"/>
            <color indexed="81"/>
            <rFont val="Tahoma"/>
            <family val="2"/>
          </rPr>
          <t xml:space="preserve">, </t>
        </r>
        <r>
          <rPr>
            <sz val="9"/>
            <color indexed="81"/>
            <rFont val="돋움"/>
            <family val="3"/>
            <charset val="129"/>
          </rPr>
          <t>알파</t>
        </r>
        <r>
          <rPr>
            <sz val="9"/>
            <color indexed="81"/>
            <rFont val="Tahoma"/>
            <family val="2"/>
          </rPr>
          <t xml:space="preserve">, </t>
        </r>
        <r>
          <rPr>
            <sz val="9"/>
            <color indexed="81"/>
            <rFont val="돋움"/>
            <family val="3"/>
            <charset val="129"/>
          </rPr>
          <t>라이브</t>
        </r>
      </text>
    </comment>
    <comment ref="B14" authorId="0" shapeId="0" xr:uid="{79FFC11A-2002-49B6-AF9A-A2D6AF7C87FC}">
      <text>
        <r>
          <rPr>
            <sz val="9"/>
            <color indexed="81"/>
            <rFont val="돋움"/>
            <family val="3"/>
            <charset val="129"/>
          </rPr>
          <t>국내</t>
        </r>
        <r>
          <rPr>
            <sz val="9"/>
            <color indexed="81"/>
            <rFont val="Tahoma"/>
            <family val="2"/>
          </rPr>
          <t xml:space="preserve">: </t>
        </r>
        <r>
          <rPr>
            <sz val="9"/>
            <color indexed="81"/>
            <rFont val="돋움"/>
            <family val="3"/>
            <charset val="129"/>
          </rPr>
          <t>레드</t>
        </r>
        <r>
          <rPr>
            <sz val="9"/>
            <color indexed="81"/>
            <rFont val="Tahoma"/>
            <family val="2"/>
          </rPr>
          <t xml:space="preserve">, </t>
        </r>
        <r>
          <rPr>
            <sz val="9"/>
            <color indexed="81"/>
            <rFont val="돋움"/>
            <family val="3"/>
            <charset val="129"/>
          </rPr>
          <t>블루
글로벌</t>
        </r>
        <r>
          <rPr>
            <sz val="9"/>
            <color indexed="81"/>
            <rFont val="Tahoma"/>
            <family val="2"/>
          </rPr>
          <t xml:space="preserve">: </t>
        </r>
        <r>
          <rPr>
            <sz val="9"/>
            <color indexed="81"/>
            <rFont val="돋움"/>
            <family val="3"/>
            <charset val="129"/>
          </rPr>
          <t>글로벌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김희진_QA2팀</author>
  </authors>
  <commentList>
    <comment ref="B2" authorId="0" shapeId="0" xr:uid="{4469138B-674D-4FA4-8BAF-8D955A195DC4}">
      <text>
        <r>
          <rPr>
            <sz val="9"/>
            <color indexed="81"/>
            <rFont val="돋움"/>
            <family val="3"/>
            <charset val="129"/>
          </rPr>
          <t>서버</t>
        </r>
        <r>
          <rPr>
            <sz val="9"/>
            <color indexed="81"/>
            <rFont val="Tahoma"/>
            <family val="2"/>
          </rPr>
          <t>/</t>
        </r>
        <r>
          <rPr>
            <sz val="9"/>
            <color indexed="81"/>
            <rFont val="돋움"/>
            <family val="3"/>
            <charset val="129"/>
          </rPr>
          <t>클라이언트</t>
        </r>
        <r>
          <rPr>
            <sz val="9"/>
            <color indexed="81"/>
            <rFont val="Tahoma"/>
            <family val="2"/>
          </rPr>
          <t xml:space="preserve"> </t>
        </r>
        <r>
          <rPr>
            <sz val="9"/>
            <color indexed="81"/>
            <rFont val="돋움"/>
            <family val="3"/>
            <charset val="129"/>
          </rPr>
          <t>환경</t>
        </r>
        <r>
          <rPr>
            <sz val="9"/>
            <color indexed="81"/>
            <rFont val="Tahoma"/>
            <family val="2"/>
          </rPr>
          <t xml:space="preserve"> </t>
        </r>
        <r>
          <rPr>
            <sz val="9"/>
            <color indexed="81"/>
            <rFont val="돋움"/>
            <family val="3"/>
            <charset val="129"/>
          </rPr>
          <t>정보</t>
        </r>
        <r>
          <rPr>
            <sz val="9"/>
            <color indexed="81"/>
            <rFont val="Tahoma"/>
            <family val="2"/>
          </rPr>
          <t xml:space="preserve">, </t>
        </r>
        <r>
          <rPr>
            <sz val="9"/>
            <color indexed="81"/>
            <rFont val="돋움"/>
            <family val="3"/>
            <charset val="129"/>
          </rPr>
          <t>테스트</t>
        </r>
        <r>
          <rPr>
            <sz val="9"/>
            <color indexed="81"/>
            <rFont val="Tahoma"/>
            <family val="2"/>
          </rPr>
          <t xml:space="preserve"> </t>
        </r>
        <r>
          <rPr>
            <sz val="9"/>
            <color indexed="81"/>
            <rFont val="돋움"/>
            <family val="3"/>
            <charset val="129"/>
          </rPr>
          <t>대상</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내역</t>
        </r>
        <r>
          <rPr>
            <sz val="9"/>
            <color indexed="81"/>
            <rFont val="Tahoma"/>
            <family val="2"/>
          </rPr>
          <t xml:space="preserve"> </t>
        </r>
        <r>
          <rPr>
            <sz val="9"/>
            <color indexed="81"/>
            <rFont val="돋움"/>
            <family val="3"/>
            <charset val="129"/>
          </rPr>
          <t>등
사용</t>
        </r>
        <r>
          <rPr>
            <sz val="9"/>
            <color indexed="81"/>
            <rFont val="Tahoma"/>
            <family val="2"/>
          </rPr>
          <t xml:space="preserve"> </t>
        </r>
        <r>
          <rPr>
            <sz val="9"/>
            <color indexed="81"/>
            <rFont val="돋움"/>
            <family val="3"/>
            <charset val="129"/>
          </rPr>
          <t>안하는</t>
        </r>
        <r>
          <rPr>
            <sz val="9"/>
            <color indexed="81"/>
            <rFont val="Tahoma"/>
            <family val="2"/>
          </rPr>
          <t xml:space="preserve"> </t>
        </r>
        <r>
          <rPr>
            <sz val="9"/>
            <color indexed="81"/>
            <rFont val="돋움"/>
            <family val="3"/>
            <charset val="129"/>
          </rPr>
          <t>정보의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숨김처리</t>
        </r>
      </text>
    </comment>
    <comment ref="J5" authorId="0" shapeId="0" xr:uid="{A747C5E2-FAA3-4128-921B-388AA9EE5DE8}">
      <text>
        <r>
          <rPr>
            <sz val="9"/>
            <color indexed="81"/>
            <rFont val="돋움"/>
            <family val="3"/>
            <charset val="129"/>
          </rPr>
          <t>리스트 박스에서 차수 선택</t>
        </r>
      </text>
    </comment>
    <comment ref="B7" authorId="0" shapeId="0" xr:uid="{10385A6B-BFD8-430C-B5D1-E1D827E32F99}">
      <text>
        <r>
          <rPr>
            <sz val="9"/>
            <color indexed="81"/>
            <rFont val="돋움"/>
            <family val="3"/>
            <charset val="129"/>
          </rPr>
          <t>하단에 '개인별 테스트 수행 정보' 표의 시작 일자 / 종료 일자 입력 시 자동 입력되도록 수식처리</t>
        </r>
      </text>
    </comment>
    <comment ref="B8" authorId="0" shapeId="0" xr:uid="{A98C5F53-2CDA-4775-BD12-59FFA1017D07}">
      <text>
        <r>
          <rPr>
            <sz val="9"/>
            <color indexed="81"/>
            <rFont val="돋움"/>
            <family val="3"/>
            <charset val="129"/>
          </rPr>
          <t>하단에 '개인별 테스트 수행 정보' 표의 수행자 입력 시 자동 입력되도록 수식처리</t>
        </r>
      </text>
    </comment>
    <comment ref="B20" authorId="0" shapeId="0" xr:uid="{E52E114B-E6B8-4DBF-BFA4-871A518F6078}">
      <text>
        <r>
          <rPr>
            <sz val="9"/>
            <color indexed="81"/>
            <rFont val="돋움"/>
            <family val="3"/>
            <charset val="129"/>
          </rPr>
          <t>성공률</t>
        </r>
        <r>
          <rPr>
            <sz val="9"/>
            <color indexed="81"/>
            <rFont val="Tahoma"/>
            <family val="2"/>
          </rPr>
          <t>: Pass/TOTAL</t>
        </r>
      </text>
    </comment>
    <comment ref="C20" authorId="0" shapeId="0" xr:uid="{8DA8EB4F-C291-463B-9A33-5E61887998AF}">
      <text>
        <r>
          <rPr>
            <sz val="9"/>
            <color indexed="81"/>
            <rFont val="돋움"/>
            <family val="3"/>
            <charset val="129"/>
          </rPr>
          <t>성공률</t>
        </r>
        <r>
          <rPr>
            <sz val="9"/>
            <color indexed="81"/>
            <rFont val="Tahoma"/>
            <family val="2"/>
          </rPr>
          <t>: Pass/TOTAL</t>
        </r>
      </text>
    </comment>
    <comment ref="D20" authorId="0" shapeId="0" xr:uid="{EEAD7254-DA42-4308-8067-885FFAD63FB6}">
      <text>
        <r>
          <rPr>
            <sz val="9"/>
            <color indexed="81"/>
            <rFont val="돋움"/>
            <family val="3"/>
            <charset val="129"/>
          </rPr>
          <t>수행률</t>
        </r>
        <r>
          <rPr>
            <sz val="9"/>
            <color indexed="81"/>
            <rFont val="Tahoma"/>
            <family val="2"/>
          </rPr>
          <t>: (Pass+Fail)/TOTAL</t>
        </r>
      </text>
    </comment>
    <comment ref="B24" authorId="0" shapeId="0" xr:uid="{3AD8D5AA-2593-4DEC-8C45-E3C644961715}">
      <text>
        <r>
          <rPr>
            <sz val="9"/>
            <color indexed="81"/>
            <rFont val="돋움"/>
            <family val="3"/>
            <charset val="129"/>
          </rPr>
          <t>성공률</t>
        </r>
        <r>
          <rPr>
            <sz val="9"/>
            <color indexed="81"/>
            <rFont val="Tahoma"/>
            <family val="2"/>
          </rPr>
          <t>: Pass/TOTAL</t>
        </r>
      </text>
    </comment>
    <comment ref="C24" authorId="0" shapeId="0" xr:uid="{58AA8A42-6856-43EB-8ECE-85B6302011EA}">
      <text>
        <r>
          <rPr>
            <sz val="9"/>
            <color indexed="81"/>
            <rFont val="돋움"/>
            <family val="3"/>
            <charset val="129"/>
          </rPr>
          <t>성공률</t>
        </r>
        <r>
          <rPr>
            <sz val="9"/>
            <color indexed="81"/>
            <rFont val="Tahoma"/>
            <family val="2"/>
          </rPr>
          <t>: Pass/TOTAL</t>
        </r>
      </text>
    </comment>
    <comment ref="D24" authorId="0" shapeId="0" xr:uid="{7CB7C972-BE77-4045-A2E0-9DD60FA9A92B}">
      <text>
        <r>
          <rPr>
            <sz val="9"/>
            <color indexed="81"/>
            <rFont val="돋움"/>
            <family val="3"/>
            <charset val="129"/>
          </rPr>
          <t>수행률</t>
        </r>
        <r>
          <rPr>
            <sz val="9"/>
            <color indexed="81"/>
            <rFont val="Tahoma"/>
            <family val="2"/>
          </rPr>
          <t>: (Pass+Fail)/TOTAL</t>
        </r>
      </text>
    </comment>
    <comment ref="C28" authorId="0" shapeId="0" xr:uid="{30CF626B-B548-45ED-9E7D-A4A69D1D2250}">
      <text>
        <r>
          <rPr>
            <sz val="9"/>
            <color indexed="81"/>
            <rFont val="돋움"/>
            <family val="3"/>
            <charset val="129"/>
          </rPr>
          <t>여러</t>
        </r>
        <r>
          <rPr>
            <sz val="9"/>
            <color indexed="81"/>
            <rFont val="Tahoma"/>
            <family val="2"/>
          </rPr>
          <t xml:space="preserve"> </t>
        </r>
        <r>
          <rPr>
            <sz val="9"/>
            <color indexed="81"/>
            <rFont val="돋움"/>
            <family val="3"/>
            <charset val="129"/>
          </rPr>
          <t>시트를</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경우
수식을</t>
        </r>
        <r>
          <rPr>
            <sz val="9"/>
            <color indexed="81"/>
            <rFont val="Tahoma"/>
            <family val="2"/>
          </rPr>
          <t xml:space="preserve"> </t>
        </r>
        <r>
          <rPr>
            <sz val="9"/>
            <color indexed="81"/>
            <rFont val="돋움"/>
            <family val="3"/>
            <charset val="129"/>
          </rPr>
          <t>지우</t>
        </r>
        <r>
          <rPr>
            <sz val="9"/>
            <color indexed="81"/>
            <rFont val="Tahoma"/>
            <family val="2"/>
          </rPr>
          <t xml:space="preserve"> </t>
        </r>
        <r>
          <rPr>
            <sz val="9"/>
            <color indexed="81"/>
            <rFont val="돋움"/>
            <family val="3"/>
            <charset val="129"/>
          </rPr>
          <t>뒤</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기입</t>
        </r>
        <r>
          <rPr>
            <sz val="9"/>
            <color indexed="81"/>
            <rFont val="Tahoma"/>
            <family val="2"/>
          </rPr>
          <t xml:space="preserve">
</t>
        </r>
      </text>
    </comment>
    <comment ref="C29" authorId="0" shapeId="0" xr:uid="{99C8B2B6-61FA-4666-B019-3FFB0845029D}">
      <text>
        <r>
          <rPr>
            <sz val="9"/>
            <color indexed="81"/>
            <rFont val="돋움"/>
            <family val="3"/>
            <charset val="129"/>
          </rPr>
          <t>여러</t>
        </r>
        <r>
          <rPr>
            <sz val="9"/>
            <color indexed="81"/>
            <rFont val="Tahoma"/>
            <family val="2"/>
          </rPr>
          <t xml:space="preserve"> </t>
        </r>
        <r>
          <rPr>
            <sz val="9"/>
            <color indexed="81"/>
            <rFont val="돋움"/>
            <family val="3"/>
            <charset val="129"/>
          </rPr>
          <t>시트를</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경우
수식을</t>
        </r>
        <r>
          <rPr>
            <sz val="9"/>
            <color indexed="81"/>
            <rFont val="Tahoma"/>
            <family val="2"/>
          </rPr>
          <t xml:space="preserve"> </t>
        </r>
        <r>
          <rPr>
            <sz val="9"/>
            <color indexed="81"/>
            <rFont val="돋움"/>
            <family val="3"/>
            <charset val="129"/>
          </rPr>
          <t>지우</t>
        </r>
        <r>
          <rPr>
            <sz val="9"/>
            <color indexed="81"/>
            <rFont val="Tahoma"/>
            <family val="2"/>
          </rPr>
          <t xml:space="preserve"> </t>
        </r>
        <r>
          <rPr>
            <sz val="9"/>
            <color indexed="81"/>
            <rFont val="돋움"/>
            <family val="3"/>
            <charset val="129"/>
          </rPr>
          <t>뒤</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기입</t>
        </r>
      </text>
    </comment>
    <comment ref="C30" authorId="0" shapeId="0" xr:uid="{A2665FFA-5581-4846-ABBF-2291512A87A8}">
      <text>
        <r>
          <rPr>
            <sz val="9"/>
            <color indexed="81"/>
            <rFont val="돋움"/>
            <family val="3"/>
            <charset val="129"/>
          </rPr>
          <t>여러 시트를 사용 할 경우
수식을 지우 뒤 직접 기입</t>
        </r>
      </text>
    </comment>
    <comment ref="C31" authorId="0" shapeId="0" xr:uid="{9CF6DFDB-1F5A-4505-8FBE-1A48A280D1BB}">
      <text>
        <r>
          <rPr>
            <sz val="9"/>
            <color indexed="81"/>
            <rFont val="돋움"/>
            <family val="3"/>
            <charset val="129"/>
          </rPr>
          <t>여러</t>
        </r>
        <r>
          <rPr>
            <sz val="9"/>
            <color indexed="81"/>
            <rFont val="Tahoma"/>
            <family val="2"/>
          </rPr>
          <t xml:space="preserve"> </t>
        </r>
        <r>
          <rPr>
            <sz val="9"/>
            <color indexed="81"/>
            <rFont val="돋움"/>
            <family val="3"/>
            <charset val="129"/>
          </rPr>
          <t>시트를</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경우
수식을</t>
        </r>
        <r>
          <rPr>
            <sz val="9"/>
            <color indexed="81"/>
            <rFont val="Tahoma"/>
            <family val="2"/>
          </rPr>
          <t xml:space="preserve"> </t>
        </r>
        <r>
          <rPr>
            <sz val="9"/>
            <color indexed="81"/>
            <rFont val="돋움"/>
            <family val="3"/>
            <charset val="129"/>
          </rPr>
          <t>지우</t>
        </r>
        <r>
          <rPr>
            <sz val="9"/>
            <color indexed="81"/>
            <rFont val="Tahoma"/>
            <family val="2"/>
          </rPr>
          <t xml:space="preserve"> </t>
        </r>
        <r>
          <rPr>
            <sz val="9"/>
            <color indexed="81"/>
            <rFont val="돋움"/>
            <family val="3"/>
            <charset val="129"/>
          </rPr>
          <t>뒤</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기입</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BCE6D399-E42F-467A-893C-925788DA4561}">
      <text>
        <r>
          <rPr>
            <sz val="9"/>
            <color indexed="81"/>
            <rFont val="맑은 고딕"/>
            <family val="3"/>
            <charset val="129"/>
            <scheme val="major"/>
          </rPr>
          <t>기대결과와 실제 결과가 일치</t>
        </r>
      </text>
    </comment>
    <comment ref="C3" authorId="0" shapeId="0" xr:uid="{DC4A68F0-21D7-4427-91C9-34B064E4A5AC}">
      <text>
        <r>
          <rPr>
            <sz val="9"/>
            <color indexed="81"/>
            <rFont val="맑은 고딕"/>
            <family val="3"/>
            <charset val="129"/>
            <scheme val="major"/>
          </rPr>
          <t>기대결과와 실제 결과가 불일치</t>
        </r>
      </text>
    </comment>
    <comment ref="C4" authorId="0" shapeId="0" xr:uid="{3EE84A29-7EEE-4CBC-8722-DF0CC4F167D2}">
      <text>
        <r>
          <rPr>
            <sz val="9"/>
            <color indexed="81"/>
            <rFont val="맑은 고딕"/>
            <family val="3"/>
            <charset val="129"/>
            <scheme val="major"/>
          </rPr>
          <t>상위 기능의 Fail로 인하여 하위 기능에 대한 테스트가 불가능한 상태</t>
        </r>
      </text>
    </comment>
    <comment ref="C5" authorId="0" shapeId="0" xr:uid="{09ACFC5A-CE3C-48A4-AF68-6C46F947D4F0}">
      <text>
        <r>
          <rPr>
            <sz val="9"/>
            <color indexed="81"/>
            <rFont val="맑은 고딕"/>
            <family val="3"/>
            <charset val="129"/>
            <scheme val="major"/>
          </rPr>
          <t>유관부서와 협의하에 테스트하지 않음
혹은, 해당 파트에서 테스트 할 수 없는 것</t>
        </r>
      </text>
    </comment>
    <comment ref="C6" authorId="0" shapeId="0" xr:uid="{7EF9EC21-5ADE-43B5-8A84-BE7F24085803}">
      <text>
        <r>
          <rPr>
            <sz val="9"/>
            <color indexed="81"/>
            <rFont val="맑은 고딕"/>
            <family val="3"/>
            <charset val="129"/>
            <scheme val="major"/>
          </rPr>
          <t>해당 내용이 유관 부서와의 협의하에 결정된 일정내에 추가되기로 합의된 사항</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C6BFBC71-50C3-4A3B-8CCC-29B9BE322F1C}">
      <text>
        <r>
          <rPr>
            <sz val="9"/>
            <color indexed="81"/>
            <rFont val="맑은 고딕"/>
            <family val="3"/>
            <charset val="129"/>
            <scheme val="major"/>
          </rPr>
          <t>기대결과와 실제 결과가 일치</t>
        </r>
      </text>
    </comment>
    <comment ref="C3" authorId="0" shapeId="0" xr:uid="{4BBF9226-C6A6-4907-93FF-05893F08C91B}">
      <text>
        <r>
          <rPr>
            <sz val="9"/>
            <color indexed="81"/>
            <rFont val="맑은 고딕"/>
            <family val="3"/>
            <charset val="129"/>
            <scheme val="major"/>
          </rPr>
          <t>기대결과와 실제 결과가 불일치</t>
        </r>
      </text>
    </comment>
    <comment ref="C4" authorId="0" shapeId="0" xr:uid="{52599FB5-DAA8-4E6E-BA92-2BB296F79FD5}">
      <text>
        <r>
          <rPr>
            <sz val="9"/>
            <color indexed="81"/>
            <rFont val="맑은 고딕"/>
            <family val="3"/>
            <charset val="129"/>
            <scheme val="major"/>
          </rPr>
          <t>상위 기능의 Fail로 인하여 하위 기능에 대한 테스트가 불가능한 상태</t>
        </r>
      </text>
    </comment>
    <comment ref="C5" authorId="0" shapeId="0" xr:uid="{C492D61E-7308-4458-80C5-ACB70B0C5A53}">
      <text>
        <r>
          <rPr>
            <sz val="9"/>
            <color indexed="81"/>
            <rFont val="맑은 고딕"/>
            <family val="3"/>
            <charset val="129"/>
            <scheme val="major"/>
          </rPr>
          <t>유관부서와 협의하에 테스트하지 않음
혹은, 해당 파트에서 테스트 할 수 없는 것</t>
        </r>
      </text>
    </comment>
    <comment ref="C6" authorId="0" shapeId="0" xr:uid="{8F619DC9-3BDF-497F-89C2-4EB86C0229E9}">
      <text>
        <r>
          <rPr>
            <sz val="9"/>
            <color indexed="81"/>
            <rFont val="맑은 고딕"/>
            <family val="3"/>
            <charset val="129"/>
            <scheme val="major"/>
          </rPr>
          <t>해당 내용이 유관 부서와의 협의하에 결정된 일정내에 추가되기로 합의된 사항</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AC2C32BE-35A9-416C-9176-E8CBB0B8E1C5}">
      <text>
        <r>
          <rPr>
            <sz val="9"/>
            <color indexed="81"/>
            <rFont val="맑은 고딕"/>
            <family val="3"/>
            <charset val="129"/>
            <scheme val="major"/>
          </rPr>
          <t>기대결과와 실제 결과가 일치</t>
        </r>
      </text>
    </comment>
    <comment ref="C3" authorId="0" shapeId="0" xr:uid="{88F6DD0B-81C7-460C-BB3A-0524BAC417F7}">
      <text>
        <r>
          <rPr>
            <sz val="9"/>
            <color indexed="81"/>
            <rFont val="맑은 고딕"/>
            <family val="3"/>
            <charset val="129"/>
            <scheme val="major"/>
          </rPr>
          <t>기대결과와 실제 결과가 불일치</t>
        </r>
      </text>
    </comment>
    <comment ref="C4" authorId="0" shapeId="0" xr:uid="{69486B32-90D7-4267-AF2B-B0A51F01721C}">
      <text>
        <r>
          <rPr>
            <sz val="9"/>
            <color indexed="81"/>
            <rFont val="맑은 고딕"/>
            <family val="3"/>
            <charset val="129"/>
            <scheme val="major"/>
          </rPr>
          <t>상위 기능의 Fail로 인하여 하위 기능에 대한 테스트가 불가능한 상태</t>
        </r>
      </text>
    </comment>
    <comment ref="C5" authorId="0" shapeId="0" xr:uid="{3529E45A-17DF-4B15-8C4E-CD4027FD2059}">
      <text>
        <r>
          <rPr>
            <sz val="9"/>
            <color indexed="81"/>
            <rFont val="맑은 고딕"/>
            <family val="3"/>
            <charset val="129"/>
            <scheme val="major"/>
          </rPr>
          <t>유관부서와 협의하에 테스트하지 않음
혹은, 해당 파트에서 테스트 할 수 없는 것</t>
        </r>
      </text>
    </comment>
    <comment ref="C6" authorId="0" shapeId="0" xr:uid="{2A73EC8D-C9F1-401A-96D6-8EFA596F171D}">
      <text>
        <r>
          <rPr>
            <sz val="9"/>
            <color indexed="81"/>
            <rFont val="맑은 고딕"/>
            <family val="3"/>
            <charset val="129"/>
            <scheme val="major"/>
          </rPr>
          <t>해당 내용이 유관 부서와의 협의하에 결정된 일정내에 추가되기로 합의된 사항</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1D50568B-5572-4615-9ABF-E8E04A789D11}">
      <text>
        <r>
          <rPr>
            <sz val="9"/>
            <color indexed="81"/>
            <rFont val="맑은 고딕"/>
            <family val="3"/>
            <charset val="129"/>
            <scheme val="major"/>
          </rPr>
          <t>기대결과와 실제 결과가 일치</t>
        </r>
      </text>
    </comment>
    <comment ref="C3" authorId="0" shapeId="0" xr:uid="{6AC15E56-2248-4CCC-B174-5830F76A05E6}">
      <text>
        <r>
          <rPr>
            <sz val="9"/>
            <color indexed="81"/>
            <rFont val="맑은 고딕"/>
            <family val="3"/>
            <charset val="129"/>
            <scheme val="major"/>
          </rPr>
          <t>기대결과와 실제 결과가 불일치</t>
        </r>
      </text>
    </comment>
    <comment ref="C4" authorId="0" shapeId="0" xr:uid="{DA82F9D8-13F3-45B2-8F6D-FFDEFBE2EB27}">
      <text>
        <r>
          <rPr>
            <sz val="9"/>
            <color indexed="81"/>
            <rFont val="맑은 고딕"/>
            <family val="3"/>
            <charset val="129"/>
            <scheme val="major"/>
          </rPr>
          <t>상위 기능의 Fail로 인하여 하위 기능에 대한 테스트가 불가능한 상태</t>
        </r>
      </text>
    </comment>
    <comment ref="C5" authorId="0" shapeId="0" xr:uid="{1C21DD43-3642-45B4-BEB9-BA172F064BB8}">
      <text>
        <r>
          <rPr>
            <sz val="9"/>
            <color indexed="81"/>
            <rFont val="맑은 고딕"/>
            <family val="3"/>
            <charset val="129"/>
            <scheme val="major"/>
          </rPr>
          <t>유관부서와 협의하에 테스트하지 않음
혹은, 해당 파트에서 테스트 할 수 없는 것</t>
        </r>
      </text>
    </comment>
    <comment ref="C6" authorId="0" shapeId="0" xr:uid="{B1BA1005-483F-4F1A-9411-7C91EB7ED790}">
      <text>
        <r>
          <rPr>
            <sz val="9"/>
            <color indexed="81"/>
            <rFont val="맑은 고딕"/>
            <family val="3"/>
            <charset val="129"/>
            <scheme val="major"/>
          </rPr>
          <t>해당 내용이 유관 부서와의 협의하에 결정된 일정내에 추가되기로 합의된 사항</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0F50B59D-5238-450A-A09E-5EDE5C0E962D}">
      <text>
        <r>
          <rPr>
            <sz val="9"/>
            <color indexed="81"/>
            <rFont val="맑은 고딕"/>
            <family val="3"/>
            <charset val="129"/>
            <scheme val="major"/>
          </rPr>
          <t>기대결과와 실제 결과가 일치</t>
        </r>
      </text>
    </comment>
    <comment ref="C3" authorId="0" shapeId="0" xr:uid="{9CA87B0F-3F9C-4B5D-B667-86455A4E8A20}">
      <text>
        <r>
          <rPr>
            <sz val="9"/>
            <color indexed="81"/>
            <rFont val="맑은 고딕"/>
            <family val="3"/>
            <charset val="129"/>
            <scheme val="major"/>
          </rPr>
          <t>기대결과와 실제 결과가 불일치</t>
        </r>
      </text>
    </comment>
    <comment ref="C4" authorId="0" shapeId="0" xr:uid="{EF3566C3-B625-41B3-B817-709EC4FEA234}">
      <text>
        <r>
          <rPr>
            <sz val="9"/>
            <color indexed="81"/>
            <rFont val="맑은 고딕"/>
            <family val="3"/>
            <charset val="129"/>
            <scheme val="major"/>
          </rPr>
          <t>상위 기능의 Fail로 인하여 하위 기능에 대한 테스트가 불가능한 상태</t>
        </r>
      </text>
    </comment>
    <comment ref="C5" authorId="0" shapeId="0" xr:uid="{D7604490-AC9B-4FEC-845C-D52EA17F87EB}">
      <text>
        <r>
          <rPr>
            <sz val="9"/>
            <color indexed="81"/>
            <rFont val="맑은 고딕"/>
            <family val="3"/>
            <charset val="129"/>
            <scheme val="major"/>
          </rPr>
          <t>유관부서와 협의하에 테스트하지 않음
혹은, 해당 파트에서 테스트 할 수 없는 것</t>
        </r>
      </text>
    </comment>
    <comment ref="C6" authorId="0" shapeId="0" xr:uid="{2C30C9CC-5471-4715-AE99-F0F8F9E1FD00}">
      <text>
        <r>
          <rPr>
            <sz val="9"/>
            <color indexed="81"/>
            <rFont val="맑은 고딕"/>
            <family val="3"/>
            <charset val="129"/>
            <scheme val="major"/>
          </rPr>
          <t>해당 내용이 유관 부서와의 협의하에 결정된 일정내에 추가되기로 합의된 사항</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565FAEFA-E62F-4AC4-9793-93D9DEBDA1B1}">
      <text>
        <r>
          <rPr>
            <sz val="9"/>
            <color indexed="81"/>
            <rFont val="맑은 고딕"/>
            <family val="3"/>
            <charset val="129"/>
            <scheme val="major"/>
          </rPr>
          <t>기대결과와 실제 결과가 일치</t>
        </r>
      </text>
    </comment>
    <comment ref="C3" authorId="0" shapeId="0" xr:uid="{A9806D31-31E0-453F-BE5E-3749A09836BE}">
      <text>
        <r>
          <rPr>
            <sz val="9"/>
            <color indexed="81"/>
            <rFont val="맑은 고딕"/>
            <family val="3"/>
            <charset val="129"/>
            <scheme val="major"/>
          </rPr>
          <t>기대결과와 실제 결과가 불일치</t>
        </r>
      </text>
    </comment>
    <comment ref="C4" authorId="0" shapeId="0" xr:uid="{8214DEC3-B729-40BA-AC9B-09669E909D91}">
      <text>
        <r>
          <rPr>
            <sz val="9"/>
            <color indexed="81"/>
            <rFont val="맑은 고딕"/>
            <family val="3"/>
            <charset val="129"/>
            <scheme val="major"/>
          </rPr>
          <t>상위 기능의 Fail로 인하여 하위 기능에 대한 테스트가 불가능한 상태</t>
        </r>
      </text>
    </comment>
    <comment ref="C5" authorId="0" shapeId="0" xr:uid="{15DAB029-188B-459D-A6B9-452E175C29C9}">
      <text>
        <r>
          <rPr>
            <sz val="9"/>
            <color indexed="81"/>
            <rFont val="맑은 고딕"/>
            <family val="3"/>
            <charset val="129"/>
            <scheme val="major"/>
          </rPr>
          <t>유관부서와 협의하에 테스트하지 않음
혹은, 해당 파트에서 테스트 할 수 없는 것</t>
        </r>
      </text>
    </comment>
    <comment ref="C6" authorId="0" shapeId="0" xr:uid="{70DD0D57-C4D9-4597-9A7E-650790E0BF05}">
      <text>
        <r>
          <rPr>
            <sz val="9"/>
            <color indexed="81"/>
            <rFont val="맑은 고딕"/>
            <family val="3"/>
            <charset val="129"/>
            <scheme val="major"/>
          </rPr>
          <t>해당 내용이 유관 부서와의 협의하에 결정된 일정내에 추가되기로 합의된 사항</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<sst xmlns="http://schemas.openxmlformats.org/spreadsheetml/2006/main" count="7907" uniqueCount="1043">
  <si>
    <t>HISTORY</t>
    <phoneticPr fontId="1" type="noConversion"/>
  </si>
  <si>
    <t>◆ Template History</t>
    <phoneticPr fontId="1" type="noConversion"/>
  </si>
  <si>
    <t>Template History</t>
    <phoneticPr fontId="1" type="noConversion"/>
  </si>
  <si>
    <t>작성일</t>
    <phoneticPr fontId="4" type="noConversion"/>
  </si>
  <si>
    <t>작성자</t>
    <phoneticPr fontId="4" type="noConversion"/>
  </si>
  <si>
    <t>버전</t>
    <phoneticPr fontId="4" type="noConversion"/>
  </si>
  <si>
    <t>상세 내용</t>
    <phoneticPr fontId="4" type="noConversion"/>
  </si>
  <si>
    <t>이은아</t>
    <phoneticPr fontId="4" type="noConversion"/>
  </si>
  <si>
    <t>v0.1</t>
    <phoneticPr fontId="4" type="noConversion"/>
  </si>
  <si>
    <t>1. Test Summary 시트 삭제
2. Test Report 시트 생성
3. 테스트 케이스 시트 서식 및 형태 간소화</t>
    <phoneticPr fontId="4" type="noConversion"/>
  </si>
  <si>
    <t>이은아</t>
    <phoneticPr fontId="1" type="noConversion"/>
  </si>
  <si>
    <t>v0.2</t>
  </si>
  <si>
    <t>1. Test Report 시트의 서버 정보를 개발/알파/라이브 리스트 박스로 변경
2. Pass Rate 조건부 서식 변경 (50% 미만이면 빨간색, 75% 미만이면 노란색, 75% 이상이면 파란색으로 표시)</t>
    <phoneticPr fontId="4" type="noConversion"/>
  </si>
  <si>
    <t>v0.3</t>
  </si>
  <si>
    <t>1. Test Report 시트의 서버 정보 리스트 박스 내용을 개발(시즌)/개발(레드)/개발(블루)/알파/라이브로 변경
2. Test Report 시트의 테스트 수행 시간의 시작일, 종료일을 직접 입력하도록 변경</t>
    <phoneticPr fontId="4" type="noConversion"/>
  </si>
  <si>
    <t>김희진</t>
    <phoneticPr fontId="1" type="noConversion"/>
  </si>
  <si>
    <t>v0.4</t>
  </si>
  <si>
    <t>1. Test Report 시트의 클라이언트 정보 리스트 박스 내용에 글로벌 추가</t>
    <phoneticPr fontId="4" type="noConversion"/>
  </si>
  <si>
    <t>v0.5</t>
  </si>
  <si>
    <t>1. Test Report 시트에 테스트 수행 시간을 직접 입력하는 칸 생성
2. 테두리를 점선으로 변경(…)</t>
    <phoneticPr fontId="4" type="noConversion"/>
  </si>
  <si>
    <t>v0.6</t>
  </si>
  <si>
    <t>1.  Test Report의 서버/클라이언트에 있던 드롭다운 메뉴와 테스트 수행 일자의 수식 삭제
각 내용들 모두 직접 입력해주시면 됩니다. (메모 남겨두었습니다.)</t>
    <phoneticPr fontId="4" type="noConversion"/>
  </si>
  <si>
    <t>v0.7</t>
  </si>
  <si>
    <t>일부 서식 변경</t>
    <phoneticPr fontId="4" type="noConversion"/>
  </si>
  <si>
    <t>김설희</t>
    <phoneticPr fontId="4" type="noConversion"/>
  </si>
  <si>
    <t>v0.8</t>
  </si>
  <si>
    <t>카테고리 변경(Category3에 메모 추가)</t>
    <phoneticPr fontId="4" type="noConversion"/>
  </si>
  <si>
    <t>v1.0</t>
    <phoneticPr fontId="1" type="noConversion"/>
  </si>
  <si>
    <t>QA2팀 내 프로젝트 축소로 남아있는 프로젝트(뮤 온라인, 뮤 이그니션2)의 공통 문서 양식 통일화</t>
    <phoneticPr fontId="1" type="noConversion"/>
  </si>
  <si>
    <t>v1.1</t>
  </si>
  <si>
    <t>다수의 차수로 테스트 진행 할 경우를 위한 칼럼 추가 및 수식 처리(1차~10차+Result)
Category3 칼럼 미 사용 시 ‘-‘ 처리하기로 논의된 내용 반영</t>
    <phoneticPr fontId="1" type="noConversion"/>
  </si>
  <si>
    <t>v1.2</t>
  </si>
  <si>
    <t>TEST REPORT 시트 내 참고사항 항목 수식 추가하여 자동 입력 처리</t>
    <phoneticPr fontId="1" type="noConversion"/>
  </si>
  <si>
    <t>v1.3</t>
  </si>
  <si>
    <t>'런칭/오픈 예정일' 항목 -&gt; '라이브 배포 예정일' 로 명칭 변경</t>
    <phoneticPr fontId="1" type="noConversion"/>
  </si>
  <si>
    <t>v1.4</t>
  </si>
  <si>
    <t>수식으로 자동 입력되는 항목들 메모 추가 및 배경색 음영처리</t>
    <phoneticPr fontId="1" type="noConversion"/>
  </si>
  <si>
    <t>v1.5</t>
  </si>
  <si>
    <t>Test case 본문 시트 내 '작성자' 칼럼 수식 수정</t>
    <phoneticPr fontId="1" type="noConversion"/>
  </si>
  <si>
    <t>v1.6</t>
  </si>
  <si>
    <t>1. TEST REPORT 시트 내 참고사항 항목 자동 입력 처리된 수식이 여러 시트 사용 시 반영이 어려워 경우에 따른 참고사항 기입 방법을 메모 추가하여 정리
2. CHECK LIST 시트의 QA 차수가 2차 이상일 경우 Remain Case 확인이 어려워 TEST REPORT 시트에 QA 차수 기입란을 추가하고 Remain Case, Pass, Fail, Not Available, Not Tested, Next Test 수식 IF문 처리</t>
    <phoneticPr fontId="1" type="noConversion"/>
  </si>
  <si>
    <t>v1.7</t>
  </si>
  <si>
    <t>CHECK LIST 시트의 Pass, Fail, Not Available, Not Tested, Next Event 수식을 Relsult 칼럼 값을 불러오도록 변경(v1.5 이하 방식)</t>
    <phoneticPr fontId="1" type="noConversion"/>
  </si>
  <si>
    <t>v1.8</t>
  </si>
  <si>
    <t>CHECK LIST 시트의 Remain Case 함수 개선</t>
    <phoneticPr fontId="1" type="noConversion"/>
  </si>
  <si>
    <t>◆ TEST CASE History</t>
    <phoneticPr fontId="1" type="noConversion"/>
  </si>
  <si>
    <t>TEST CASE History</t>
    <phoneticPr fontId="1" type="noConversion"/>
  </si>
  <si>
    <r>
      <t xml:space="preserve">GUIDE </t>
    </r>
    <r>
      <rPr>
        <sz val="10"/>
        <color theme="0"/>
        <rFont val="맑은 고딕"/>
        <family val="3"/>
        <charset val="129"/>
        <scheme val="minor"/>
      </rPr>
      <t>(상세 내용은 추후 개편 예정)</t>
    </r>
    <phoneticPr fontId="1" type="noConversion"/>
  </si>
  <si>
    <t>시트 이름</t>
    <phoneticPr fontId="1" type="noConversion"/>
  </si>
  <si>
    <t>설명</t>
    <phoneticPr fontId="1" type="noConversion"/>
  </si>
  <si>
    <t>Summary</t>
    <phoneticPr fontId="1" type="noConversion"/>
  </si>
  <si>
    <t>테스트에 대한 전반적인 정보를 입력하는 시트이다.
프로젝트명, 테스트 기간, 예상 오픈 일자, 테스트 참여 인원부터 잔존BTS정보 및 참고사항을 모두 상세히 입력해야 한다.</t>
    <phoneticPr fontId="1" type="noConversion"/>
  </si>
  <si>
    <t>CL</t>
    <phoneticPr fontId="1" type="noConversion"/>
  </si>
  <si>
    <t>Check List를 입력하는 시트이다.
입력에 대한 상세한 정보는 하단의 "CL 항목의 설명" 을 참고한다.</t>
    <phoneticPr fontId="1" type="noConversion"/>
  </si>
  <si>
    <t>가이드</t>
    <phoneticPr fontId="1" type="noConversion"/>
  </si>
  <si>
    <t>"CL_프로젝트명_YYMMDD.xlsm" 문서를 작성함에 있어 가이드 내용이 입력된 시트이다.</t>
    <phoneticPr fontId="1" type="noConversion"/>
  </si>
  <si>
    <t>◆ CL의 성공률 / 수행률 설명</t>
    <phoneticPr fontId="1" type="noConversion"/>
  </si>
  <si>
    <t>성공률(%)</t>
    <phoneticPr fontId="1" type="noConversion"/>
  </si>
  <si>
    <r>
      <rPr>
        <b/>
        <sz val="9"/>
        <color theme="1"/>
        <rFont val="맑은 고딕"/>
        <family val="3"/>
        <charset val="129"/>
        <scheme val="minor"/>
      </rPr>
      <t xml:space="preserve">(Pass / TOTAL ) X 100    </t>
    </r>
    <r>
      <rPr>
        <sz val="9"/>
        <color theme="1"/>
        <rFont val="맑은 고딕"/>
        <family val="2"/>
        <charset val="129"/>
        <scheme val="minor"/>
      </rPr>
      <t xml:space="preserve">           TOTAL = Pass + Fail + Not Available</t>
    </r>
    <phoneticPr fontId="1" type="noConversion"/>
  </si>
  <si>
    <t>수행률(%)</t>
    <phoneticPr fontId="1" type="noConversion"/>
  </si>
  <si>
    <r>
      <rPr>
        <b/>
        <sz val="9"/>
        <color theme="1"/>
        <rFont val="맑은 고딕"/>
        <family val="3"/>
        <charset val="129"/>
        <scheme val="minor"/>
      </rPr>
      <t xml:space="preserve">((Pass + Fail) / TOTAL ) X 100  </t>
    </r>
    <r>
      <rPr>
        <sz val="9"/>
        <color theme="1"/>
        <rFont val="맑은 고딕"/>
        <family val="2"/>
        <charset val="129"/>
        <scheme val="minor"/>
      </rPr>
      <t xml:space="preserve">  TOTAL = Pass + Fail + Not Available</t>
    </r>
    <phoneticPr fontId="1" type="noConversion"/>
  </si>
  <si>
    <t xml:space="preserve">◆ Result </t>
    <phoneticPr fontId="1" type="noConversion"/>
  </si>
  <si>
    <t>Pass</t>
    <phoneticPr fontId="1" type="noConversion"/>
  </si>
  <si>
    <t>성공한 CL의 개수</t>
    <phoneticPr fontId="1" type="noConversion"/>
  </si>
  <si>
    <t>Fail</t>
    <phoneticPr fontId="1" type="noConversion"/>
  </si>
  <si>
    <t>실패한 CL의 개수</t>
    <phoneticPr fontId="1" type="noConversion"/>
  </si>
  <si>
    <t>Not Available(N/A)</t>
    <phoneticPr fontId="1" type="noConversion"/>
  </si>
  <si>
    <t xml:space="preserve">테스트 중 특정 이유(환경 미구축, 기능진입불가)로 테스트 진행을 할 수 없는 항목이다. Not Available에 해당하는 만큼 테스트 수행률(Coverage)이 감소한다. </t>
    <phoneticPr fontId="1" type="noConversion"/>
  </si>
  <si>
    <t>Not Tested(N/T)</t>
    <phoneticPr fontId="1" type="noConversion"/>
  </si>
  <si>
    <t>테스트 제외 사항, 진행 중 유관부서 협의하에 Spec out 되었거나, 테스트 수행될 필요 없게 된 경우 등으로서 집계되지 않는다.  즉, 수행률과 성공률에 영향을 미치지 않는다.</t>
    <phoneticPr fontId="1" type="noConversion"/>
  </si>
  <si>
    <t>TOTAL</t>
    <phoneticPr fontId="1" type="noConversion"/>
  </si>
  <si>
    <t>전체 테스트 대상의 CL 개수로서 작성되었던 모든 CL에서 Not Tested에 해당하는 CL는 제외된 건수이다. 
※참고 - 작성되었던 모든 CL의 개수: TOTAL + Not Tested</t>
    <phoneticPr fontId="1" type="noConversion"/>
  </si>
  <si>
    <t>◆ CL 항목의 설명</t>
    <phoneticPr fontId="1" type="noConversion"/>
  </si>
  <si>
    <t>분류</t>
    <phoneticPr fontId="1" type="noConversion"/>
  </si>
  <si>
    <t>Category</t>
    <phoneticPr fontId="1" type="noConversion"/>
  </si>
  <si>
    <t>카테고리는 기본으로 2단계까지 구분하여 입력한다.
단, 상황에 따라 카테고리 3단계를 추가하여 입력할 수 있다.</t>
    <phoneticPr fontId="1" type="noConversion"/>
  </si>
  <si>
    <t>CID</t>
    <phoneticPr fontId="1" type="noConversion"/>
  </si>
  <si>
    <t>체크 리스트를 식별하기 위한 번호로, CID의 개수는 체크 리스트의 개수와 동일해야 한다.
이는 자동으로 입력되기 때문에 CID열의 수식 변경 및 병합은 피하도록 한다.</t>
    <phoneticPr fontId="1" type="noConversion"/>
  </si>
  <si>
    <t>Pre-Condition</t>
    <phoneticPr fontId="1" type="noConversion"/>
  </si>
  <si>
    <t>테스트를 수행하기 전, 필요한 사전 조건에 대한 정보를 입력한다.
그 내용은 구동 환경이 될 수도 있고, 테스트 데이터에 대한 정의가 될 수도 있다.</t>
    <phoneticPr fontId="1" type="noConversion"/>
  </si>
  <si>
    <t>Check Point</t>
    <phoneticPr fontId="1" type="noConversion"/>
  </si>
  <si>
    <t>테스트를 수행하기 위해 확인해야하는 내용을 입력한다.</t>
    <phoneticPr fontId="1" type="noConversion"/>
  </si>
  <si>
    <t>Expected Result</t>
    <phoneticPr fontId="1" type="noConversion"/>
  </si>
  <si>
    <t>Check Point 수행 후의 정상적인 기대 값을 기술한다.
이것은 테스트 실행 후 의도한 대로 동작했는지를 판단하는 근거가 되며,
기대 결과가 정의되지 않으면 테스트 결과가 정상인지 판단하기 어렵다.
※ 기대 결과 내용으로 "정상 동작해야한다." 식의 표현은 가급적 피하며, 정확한 내용을 기술한다.</t>
    <phoneticPr fontId="1" type="noConversion"/>
  </si>
  <si>
    <t>Result</t>
    <phoneticPr fontId="1" type="noConversion"/>
  </si>
  <si>
    <t>CL의 결과</t>
    <phoneticPr fontId="1" type="noConversion"/>
  </si>
  <si>
    <t>Note</t>
    <phoneticPr fontId="1" type="noConversion"/>
  </si>
  <si>
    <t>필수 입력 사항은 아니며, 참고해야할 사항이 있다면 기입한다.
테스트 실패 사유가 될 수 있으며, 테스트 진행을 할 수 없는 이유가 될 수 있다.
혹은, 테스트에서 제외가 된 사유가 될 수도 있다.</t>
    <phoneticPr fontId="1" type="noConversion"/>
  </si>
  <si>
    <t>BTS</t>
    <phoneticPr fontId="1" type="noConversion"/>
  </si>
  <si>
    <t>테스트 진행에 이슈가 발생한 경우, BTS 번호를 입력해 주는 영역이다.
이 때, 해당 번호를 클릭하면 등록한 BTS페이지로 이동할 수 있도록 하이퍼링크를 달아준다.</t>
    <phoneticPr fontId="1" type="noConversion"/>
  </si>
  <si>
    <t>◆ Summary 항목의 설명</t>
    <phoneticPr fontId="1" type="noConversion"/>
  </si>
  <si>
    <t>테스트 정보</t>
    <phoneticPr fontId="1" type="noConversion"/>
  </si>
  <si>
    <t>테스트에 대한 정보를 입력하는 영역이다.
QA 프로젝트 명, QA 수행 기간, 오픈/런칭 예정일, 담당 QA 정보를 입력하도록 되어있다.
※ QA 수행 기간을 입력하면 WD는 자동으로 계산되어 노출된다.
다만,  주말(공휴일) 업무 진행으로 인해 실제 WD와 노출된 WD가 다를 경우, 서식을 지운 뒤 실제 WD를 입력한다.</t>
    <phoneticPr fontId="1" type="noConversion"/>
  </si>
  <si>
    <t>테스트 결과</t>
    <phoneticPr fontId="1" type="noConversion"/>
  </si>
  <si>
    <t>Result에 체크된 Pass, Fail, N/A, N/T의 개수를 카운팅하여 노출시켜주며, 
그 내용을 토대로 수행률와 성공률을 백분율로 노출시켜주는 영역이다.</t>
    <phoneticPr fontId="1" type="noConversion"/>
  </si>
  <si>
    <t>결함 현황</t>
    <phoneticPr fontId="1" type="noConversion"/>
  </si>
  <si>
    <t>테스트를 진행하며 등록된 결함에 대해 심각도 별 종료여부에 맞게 개수를 입력한다.
입력한 정보를 토대로 BTS의 처리율이 계산되어 노출된다.</t>
    <phoneticPr fontId="1" type="noConversion"/>
  </si>
  <si>
    <t>테스트 담당 QA 세부 정보</t>
    <phoneticPr fontId="1" type="noConversion"/>
  </si>
  <si>
    <t>테스트 담당 QA에 대한 세부 정보를 입력하는 영역이다.
테스트 영역 별로 CL 작성자, CL 수행자 정보를 입력해 주도록 한다.</t>
    <phoneticPr fontId="1" type="noConversion"/>
  </si>
  <si>
    <t>참고 사항</t>
    <phoneticPr fontId="1" type="noConversion"/>
  </si>
  <si>
    <t>테스트와 관련하여 참고해야할 사항을 입력해 주도록 한다.</t>
    <phoneticPr fontId="1" type="noConversion"/>
  </si>
  <si>
    <t>TEST REPORT</t>
    <phoneticPr fontId="1" type="noConversion"/>
  </si>
  <si>
    <t>테스트 대상</t>
    <phoneticPr fontId="1" type="noConversion"/>
  </si>
  <si>
    <t>Pass Rate</t>
    <phoneticPr fontId="1" type="noConversion"/>
  </si>
  <si>
    <t>Total Case</t>
    <phoneticPr fontId="1" type="noConversion"/>
  </si>
  <si>
    <t>Not Available</t>
    <phoneticPr fontId="1" type="noConversion"/>
  </si>
  <si>
    <t>Not Tested</t>
    <phoneticPr fontId="1" type="noConversion"/>
  </si>
  <si>
    <t>Next Event</t>
    <phoneticPr fontId="1" type="noConversion"/>
  </si>
  <si>
    <t>서버 환경 정보</t>
    <phoneticPr fontId="1" type="noConversion"/>
  </si>
  <si>
    <t>개발</t>
    <phoneticPr fontId="1" type="noConversion"/>
  </si>
  <si>
    <t>클라이언트 환경 정보</t>
    <phoneticPr fontId="1" type="noConversion"/>
  </si>
  <si>
    <t>레드</t>
    <phoneticPr fontId="1" type="noConversion"/>
  </si>
  <si>
    <t>Revision</t>
    <phoneticPr fontId="1" type="noConversion"/>
  </si>
  <si>
    <t>테스트 수행 정보</t>
    <phoneticPr fontId="1" type="noConversion"/>
  </si>
  <si>
    <t>테스트 수행 인원</t>
    <phoneticPr fontId="1" type="noConversion"/>
  </si>
  <si>
    <t>테스트 수행 일자</t>
    <phoneticPr fontId="1" type="noConversion"/>
  </si>
  <si>
    <t>~</t>
    <phoneticPr fontId="1" type="noConversion"/>
  </si>
  <si>
    <t>테스트 수행 시간</t>
    <phoneticPr fontId="1" type="noConversion"/>
  </si>
  <si>
    <t>00시간 00분</t>
    <phoneticPr fontId="1" type="noConversion"/>
  </si>
  <si>
    <t>◆ 테스트 정보</t>
    <phoneticPr fontId="1" type="noConversion"/>
  </si>
  <si>
    <t>KR R2M 230817 패치 QA</t>
    <phoneticPr fontId="1" type="noConversion"/>
  </si>
  <si>
    <t>QA 차수</t>
    <phoneticPr fontId="1" type="noConversion"/>
  </si>
  <si>
    <t>최종</t>
  </si>
  <si>
    <t>라이브 배포 예정일</t>
    <phoneticPr fontId="1" type="noConversion"/>
  </si>
  <si>
    <t>수행 기간</t>
    <phoneticPr fontId="1" type="noConversion"/>
  </si>
  <si>
    <t>누적 수행 시간</t>
  </si>
  <si>
    <t>수행 인원</t>
    <phoneticPr fontId="1" type="noConversion"/>
  </si>
  <si>
    <t>박남주, 노진석, 성민석, 김영현, 황정수, 양재민</t>
    <phoneticPr fontId="1" type="noConversion"/>
  </si>
  <si>
    <t>평균 수행 시간</t>
    <phoneticPr fontId="1" type="noConversion"/>
  </si>
  <si>
    <t>◆ 테스트 결과</t>
    <phoneticPr fontId="1" type="noConversion"/>
  </si>
  <si>
    <t>PLEASE DO NOT DELETE IT, JUST HIDE.</t>
  </si>
  <si>
    <t>컨텐츠</t>
    <phoneticPr fontId="1" type="noConversion"/>
  </si>
  <si>
    <t>N/A</t>
    <phoneticPr fontId="1" type="noConversion"/>
  </si>
  <si>
    <t>N/T</t>
    <phoneticPr fontId="1" type="noConversion"/>
  </si>
  <si>
    <t>N/E</t>
    <phoneticPr fontId="1" type="noConversion"/>
  </si>
  <si>
    <t>작성</t>
    <phoneticPr fontId="1" type="noConversion"/>
  </si>
  <si>
    <t>확률제외  TOTAL</t>
    <phoneticPr fontId="1" type="noConversion"/>
  </si>
  <si>
    <t>기타 수정</t>
    <phoneticPr fontId="1" type="noConversion"/>
  </si>
  <si>
    <t>◆ 컨텐츠 별 테스트 결과</t>
  </si>
  <si>
    <t>CL에 누락된 내용있는지 체크 필요</t>
  </si>
  <si>
    <t>클라</t>
  </si>
  <si>
    <t>비교</t>
  </si>
  <si>
    <t>비고</t>
  </si>
  <si>
    <t>나</t>
    <phoneticPr fontId="1" type="noConversion"/>
  </si>
  <si>
    <t>◆ 테스트 환경 정보</t>
    <phoneticPr fontId="1" type="noConversion"/>
  </si>
  <si>
    <t>서버</t>
    <phoneticPr fontId="1" type="noConversion"/>
  </si>
  <si>
    <t>클라이언트</t>
    <phoneticPr fontId="1" type="noConversion"/>
  </si>
  <si>
    <t>알파</t>
    <phoneticPr fontId="1" type="noConversion"/>
  </si>
  <si>
    <t>알파 서버 그룹 01 ~ 04</t>
    <phoneticPr fontId="1" type="noConversion"/>
  </si>
  <si>
    <t>AOS</t>
    <phoneticPr fontId="1" type="noConversion"/>
  </si>
  <si>
    <t>R2MClientKorea_Alpha_1101123_230727_0155.apk</t>
    <phoneticPr fontId="1" type="noConversion"/>
  </si>
  <si>
    <t>iOS</t>
    <phoneticPr fontId="1" type="noConversion"/>
  </si>
  <si>
    <t>R2MClientKorea_Alpha_1100121_230721_2008.ipa</t>
    <phoneticPr fontId="1" type="noConversion"/>
  </si>
  <si>
    <t>라이브</t>
    <phoneticPr fontId="1" type="noConversion"/>
  </si>
  <si>
    <t>◆ 참고 사항</t>
    <phoneticPr fontId="1" type="noConversion"/>
  </si>
  <si>
    <t>◆ 개인별 테스트 수행 정보</t>
    <phoneticPr fontId="1" type="noConversion"/>
  </si>
  <si>
    <t>수행자</t>
    <phoneticPr fontId="1" type="noConversion"/>
  </si>
  <si>
    <t>시작 일자</t>
    <phoneticPr fontId="1" type="noConversion"/>
  </si>
  <si>
    <t>종료 일자</t>
    <phoneticPr fontId="1" type="noConversion"/>
  </si>
  <si>
    <t>비고</t>
    <phoneticPr fontId="1" type="noConversion"/>
  </si>
  <si>
    <t>박남주</t>
    <phoneticPr fontId="1" type="noConversion"/>
  </si>
  <si>
    <t>노진석</t>
    <phoneticPr fontId="1" type="noConversion"/>
  </si>
  <si>
    <t>성민석</t>
    <phoneticPr fontId="1" type="noConversion"/>
  </si>
  <si>
    <t>김영현</t>
  </si>
  <si>
    <t>황정수</t>
    <phoneticPr fontId="1" type="noConversion"/>
  </si>
  <si>
    <t>양재민</t>
    <phoneticPr fontId="1" type="noConversion"/>
  </si>
  <si>
    <t>Test Info</t>
  </si>
  <si>
    <t>Reference Details</t>
    <phoneticPr fontId="1" type="noConversion"/>
  </si>
  <si>
    <t>Total Case</t>
    <phoneticPr fontId="5" type="noConversion"/>
  </si>
  <si>
    <t>Pass</t>
    <phoneticPr fontId="4" type="noConversion"/>
  </si>
  <si>
    <t>Remain Case</t>
    <phoneticPr fontId="4" type="noConversion"/>
  </si>
  <si>
    <t>Fail</t>
    <phoneticPr fontId="4" type="noConversion"/>
  </si>
  <si>
    <t>Pass Rate</t>
    <phoneticPr fontId="4" type="noConversion"/>
  </si>
  <si>
    <t>Not Available</t>
  </si>
  <si>
    <t>Test Start</t>
    <phoneticPr fontId="4" type="noConversion"/>
  </si>
  <si>
    <t>Not Tested</t>
  </si>
  <si>
    <t>Test End</t>
    <phoneticPr fontId="4" type="noConversion"/>
  </si>
  <si>
    <t>Next Event</t>
    <phoneticPr fontId="4" type="noConversion"/>
  </si>
  <si>
    <t>CID</t>
  </si>
  <si>
    <t>Category1</t>
  </si>
  <si>
    <t>Category2</t>
  </si>
  <si>
    <t>Category3</t>
  </si>
  <si>
    <t>CHECK LIST</t>
  </si>
  <si>
    <t>수행일</t>
    <phoneticPr fontId="1" type="noConversion"/>
  </si>
  <si>
    <t>수행자</t>
    <phoneticPr fontId="4" type="noConversion"/>
  </si>
  <si>
    <t>IOS</t>
    <phoneticPr fontId="1" type="noConversion"/>
  </si>
  <si>
    <t>수행자</t>
  </si>
  <si>
    <t>BTS</t>
  </si>
  <si>
    <t>Comment</t>
  </si>
  <si>
    <t>작성 일자</t>
  </si>
  <si>
    <t>작성자</t>
  </si>
  <si>
    <t>타이틀명</t>
  </si>
  <si>
    <t>문서 버전</t>
  </si>
  <si>
    <t>iOS검수</t>
    <phoneticPr fontId="1" type="noConversion"/>
  </si>
  <si>
    <t>로그인</t>
  </si>
  <si>
    <t>3rd party 로그인 확인</t>
  </si>
  <si>
    <t>애플 로그인</t>
  </si>
  <si>
    <t>Pass</t>
  </si>
  <si>
    <t>KR R2M</t>
    <phoneticPr fontId="1" type="noConversion"/>
  </si>
  <si>
    <t>KR R2M-20230427</t>
    <phoneticPr fontId="1" type="noConversion"/>
  </si>
  <si>
    <t>구글 로그인</t>
  </si>
  <si>
    <t>네이버 로그인</t>
  </si>
  <si>
    <t>페이스북 로그인</t>
  </si>
  <si>
    <t>게스트 로그인</t>
  </si>
  <si>
    <t>기본 기능</t>
    <phoneticPr fontId="1" type="noConversion"/>
  </si>
  <si>
    <t>캐릭터 생성</t>
  </si>
  <si>
    <t>채널 슬롯 노출 확인</t>
  </si>
  <si>
    <t>채널 접속 확인</t>
  </si>
  <si>
    <t>캐릭터 생성 확인</t>
  </si>
  <si>
    <t>ㅋ</t>
  </si>
  <si>
    <t>헬게이트
(튜토리얼 ~ 기네아 진입)</t>
    <phoneticPr fontId="1" type="noConversion"/>
  </si>
  <si>
    <t>튜토리얼 퀘스트 수락 튜토리얼 진행 및 완료</t>
  </si>
  <si>
    <t>어두어</t>
  </si>
  <si>
    <t>직과금 결제</t>
  </si>
  <si>
    <t>직과금 상품 결제 진행 및 상품가격 정상 노출 확인 (iOS)</t>
    <phoneticPr fontId="1" type="noConversion"/>
  </si>
  <si>
    <t>컨텐츠 on/off</t>
  </si>
  <si>
    <t>2306)신규 전리품 페이지 오픈 가능</t>
    <phoneticPr fontId="1" type="noConversion"/>
  </si>
  <si>
    <t>2305)고대 엘테르 노출</t>
    <phoneticPr fontId="1" type="noConversion"/>
  </si>
  <si>
    <t>기네아
(기네아 진입 ~ 콜포트 진입)</t>
    <phoneticPr fontId="1" type="noConversion"/>
  </si>
  <si>
    <t>퀘스트 진행&amp;몬스터사냥</t>
    <phoneticPr fontId="1" type="noConversion"/>
  </si>
  <si>
    <t>콜포트
(콜포트 진입 후 기본 기능)</t>
    <phoneticPr fontId="1" type="noConversion"/>
  </si>
  <si>
    <t>퀘스트로 애쉬번 마을 이동 확인</t>
  </si>
  <si>
    <t>상점 자동 구매 가능 확인</t>
  </si>
  <si>
    <t>창고 자동 보관 가능 확인</t>
  </si>
  <si>
    <t>클라</t>
    <phoneticPr fontId="1" type="noConversion"/>
  </si>
  <si>
    <t>KRR2M-3419</t>
  </si>
  <si>
    <t>[기능] 강화 UI 내에서 강화 대상이 장착 중인 유물일 경우, 'E' 마크가 표시되지 않는 현상
id: 2003000</t>
    <phoneticPr fontId="1" type="noConversion"/>
  </si>
  <si>
    <t>KRR2M-3416</t>
  </si>
  <si>
    <t>[기능] '전리품 페이지 Ⅱ'를 오픈한 상태에서 팝업을 다시 오픈할 경우, '전리품 페이지 Ⅰ'이 오픈되지만 Ⅱ 버튼이 선택된 채로 남아있는 현상(0.1초)</t>
  </si>
  <si>
    <t>[UI] 특정 스텝에서 길드 UI 레드닷 노출이 실시간으로 적용되지 않는 현상</t>
  </si>
  <si>
    <t>유물 시스템</t>
    <phoneticPr fontId="1" type="noConversion"/>
  </si>
  <si>
    <t>Category4</t>
    <phoneticPr fontId="1" type="noConversion"/>
  </si>
  <si>
    <t>캐릭터 UI</t>
    <phoneticPr fontId="1" type="noConversion"/>
  </si>
  <si>
    <t>탭 이동</t>
    <phoneticPr fontId="1" type="noConversion"/>
  </si>
  <si>
    <t>유물 탭이 노출되어야 한다.</t>
    <phoneticPr fontId="1" type="noConversion"/>
  </si>
  <si>
    <t>김영현</t>
    <phoneticPr fontId="1" type="noConversion"/>
  </si>
  <si>
    <t>KR R2M-20230525</t>
  </si>
  <si>
    <t>유물 탭 선택 시 탭이 전환되어야 한다.</t>
    <phoneticPr fontId="1" type="noConversion"/>
  </si>
  <si>
    <t>유물 탭 오픈 상태에서 다른 탭 선택 시 탭이 전환되어야 한다.</t>
    <phoneticPr fontId="1" type="noConversion"/>
  </si>
  <si>
    <t>유물 탭
슬롯1 : 파괴
슬롯2 : 수호
슬롯3 : 축복(이벤트)</t>
    <phoneticPr fontId="1" type="noConversion"/>
  </si>
  <si>
    <t>각 직업/성별에 맞는 캐릭터 일러스트가 노출되어야 한다.</t>
    <phoneticPr fontId="1" type="noConversion"/>
  </si>
  <si>
    <t>파괴 유물 슬롯이 노출되어야 한다.</t>
    <phoneticPr fontId="1" type="noConversion"/>
  </si>
  <si>
    <t>파괴 유물 슬롯에 파괴 유물이 장착되어야 한다.</t>
    <phoneticPr fontId="1" type="noConversion"/>
  </si>
  <si>
    <t>유물 장착 상태에서 파괴 슬롯 선택 시 장착 해제 라벨이 노출되어야 한다.</t>
    <phoneticPr fontId="1" type="noConversion"/>
  </si>
  <si>
    <t>장착 해제 라벨 선택 시 파괴 유물이 장착 해제되어야 한다.</t>
    <phoneticPr fontId="1" type="noConversion"/>
  </si>
  <si>
    <t>수호 유물 슬롯이 노출되어야 한다.</t>
  </si>
  <si>
    <t>수호 유물 슬롯에 수호 유물이 장착되어야 한다.</t>
  </si>
  <si>
    <t>유물 장착 상태에서 수호 슬롯 선택 시 장착 해제 라벨이 노출되어야 한다.</t>
  </si>
  <si>
    <t>장착 해제 라벨 선택 시 수호 유물이 장착 해제되어야 한다.</t>
  </si>
  <si>
    <t>축복 유물 슬롯이 노출되어야 한다.</t>
  </si>
  <si>
    <t>축복 유물 슬롯에 축복 유물이 장착되어야 한다.</t>
  </si>
  <si>
    <t>subtype 135
ID : 890000
이름 : [T]축복 유물 테스트용
연결된 스킬 : '생명의 불꽃 IV' (+9 생명의 화로 와 동일한 스킬 맞습니다.)
속성 : 강화,거래,분해,삭제 불가. 아이템 사전 미노출</t>
    <phoneticPr fontId="1" type="noConversion"/>
  </si>
  <si>
    <t>유물 장착 상태에서 축복 슬롯 선택 시 장착 해제 라벨이 노출되어야 한다.</t>
  </si>
  <si>
    <t>장착 해제 라벨 선택 시 축복 유물이 장착 해제되어야 한다.</t>
  </si>
  <si>
    <t>아이템 상세정보</t>
    <phoneticPr fontId="1" type="noConversion"/>
  </si>
  <si>
    <t>스킬</t>
    <phoneticPr fontId="1" type="noConversion"/>
  </si>
  <si>
    <t>해당 강화수치에 맞는 스킬명 + "사용 가능" 스트링 노출</t>
    <phoneticPr fontId="1" type="noConversion"/>
  </si>
  <si>
    <t>같은 타입끼리 비교 시, 스킬 쪽 제외 /신규 노출 정상</t>
    <phoneticPr fontId="1" type="noConversion"/>
  </si>
  <si>
    <t>버그</t>
    <phoneticPr fontId="1" type="noConversion"/>
  </si>
  <si>
    <t>[기능] 유물 장착 후, 동일 계정의 동일 서버 다른 캐릭터로 접속 시, 해당 유물 슬롯 처리가 비정상적인 현상</t>
    <phoneticPr fontId="1" type="noConversion"/>
  </si>
  <si>
    <t>KRR2M-3310</t>
    <phoneticPr fontId="1" type="noConversion"/>
  </si>
  <si>
    <t>중복 로그인 할 떄도 발생하는지 확인</t>
    <phoneticPr fontId="1" type="noConversion"/>
  </si>
  <si>
    <t>[기능] 장착 중인 유물의 아이템 상세 팝업에서 분해, 삭제버튼이 활성화 되어있는 현상</t>
  </si>
  <si>
    <t>KRR2M-3311</t>
    <phoneticPr fontId="1" type="noConversion"/>
  </si>
  <si>
    <t>[기능] 일반 / 통합 거래소 UI 내 판매 등록 인벤토리에서 장착 중인 유물 아이템이 활성화 상태로 노출되는 현상</t>
    <phoneticPr fontId="1" type="noConversion"/>
  </si>
  <si>
    <t>KRR2M-3317</t>
    <phoneticPr fontId="1" type="noConversion"/>
  </si>
  <si>
    <t>[기능] 유물 아이템 장착 시 스킬 획득이 되지않는 현상</t>
    <phoneticPr fontId="1" type="noConversion"/>
  </si>
  <si>
    <t>KRR2M-3318</t>
    <phoneticPr fontId="1" type="noConversion"/>
  </si>
  <si>
    <t>[기능] 강화 인벤토리에서 장착 중인 유물 아이템에 장착 표시 "E"가 노출되지 않는 현상</t>
    <phoneticPr fontId="1" type="noConversion"/>
  </si>
  <si>
    <t>KRR2M-3319</t>
    <phoneticPr fontId="1" type="noConversion"/>
  </si>
  <si>
    <t>[스트링] 유물의 아이템 상세 팝업 내 '스킬' 영역에 노출되는 텍스트가 겹치는 현상</t>
    <phoneticPr fontId="1" type="noConversion"/>
  </si>
  <si>
    <t>KRR2M-3323</t>
    <phoneticPr fontId="1" type="noConversion"/>
  </si>
  <si>
    <t>[기능] 유물 장비를 해제했으나, 스킬 팝업에 여전히 관련 스킬이 노출되는 현상</t>
    <phoneticPr fontId="1" type="noConversion"/>
  </si>
  <si>
    <t>KRR2M-3328</t>
    <phoneticPr fontId="1" type="noConversion"/>
  </si>
  <si>
    <t>[스트링] 특정 유물 장비의 사망 시 복구 UI내 상세정보 설명 스트링이 잘리는 현상</t>
  </si>
  <si>
    <t>KRR2M-3332</t>
    <phoneticPr fontId="1" type="noConversion"/>
  </si>
  <si>
    <t>[기능] 스킬창을 열어둔 상태에서 유물 장비 추가 장착 시, 스킬 슬롯에 레드닷이 발생하는 현상</t>
    <phoneticPr fontId="1" type="noConversion"/>
  </si>
  <si>
    <t>KRR2M-3331</t>
  </si>
  <si>
    <t>심각도가 낮고, 클라이언트 수정이 필요하여 추후 수정하는 것으로 협의하였습니다.</t>
    <phoneticPr fontId="1" type="noConversion"/>
  </si>
  <si>
    <t>개선</t>
    <phoneticPr fontId="1" type="noConversion"/>
  </si>
  <si>
    <t>[스트링] 유물 장비 추가로 인한 검색 조건 설정 팝업 내 스트링 변경 개선 건</t>
    <phoneticPr fontId="1" type="noConversion"/>
  </si>
  <si>
    <t>KRR2M-3312</t>
    <phoneticPr fontId="1" type="noConversion"/>
  </si>
  <si>
    <t>[스트링] 아이템 상세 팝업에서 유물 스킬 비교 시, 신규 스킬의 텍스트 색 처리 개선 건</t>
  </si>
  <si>
    <t>KRR2M-3322</t>
    <phoneticPr fontId="1" type="noConversion"/>
  </si>
  <si>
    <t>예외 사항</t>
  </si>
  <si>
    <t>능력치</t>
  </si>
  <si>
    <t>유물 착용 상태에서 강화 성공 시 능력치 상승이 정상적으로 작동해야 한다.</t>
  </si>
  <si>
    <t>박남주</t>
  </si>
  <si>
    <t>유물 착용 상태에서 강화도 하락 시 능력치 하락이 정상적으로 작동해야 한다.</t>
  </si>
  <si>
    <t>유물 착용 상태에서 카오스 던전 이동 시 능력치가 빠지거나, 중첩되지 않아야 한다.</t>
  </si>
  <si>
    <t>유물 착용 상태에서 사망으로 인해 유물을 손실했을 경우 능력치가 정상 하락해야 한다.</t>
  </si>
  <si>
    <t>유물 착용 상태에서 사망 및 부활 시 유물 능력치가 중복 적용되지 않아야 한다.</t>
  </si>
  <si>
    <t>디스펠 매직 스킬 피격 시 유물 스킬 능력치가 정상적으로 해제되어야 한다.</t>
    <phoneticPr fontId="1" type="noConversion"/>
  </si>
  <si>
    <t>경직 디버프 적용 시 유물 스킬 사용이 불가능해야 한다.</t>
    <phoneticPr fontId="1" type="noConversion"/>
  </si>
  <si>
    <t>장착중 유물이 손실되어 복구할 경우 자동으로 장착되어야 한다.</t>
    <phoneticPr fontId="1" type="noConversion"/>
  </si>
  <si>
    <t>카오스 던전 1서버 (엘테르, 만월) 이동 시 유물 장비 능력치가 정상 적용되어야 한다.</t>
    <phoneticPr fontId="1" type="noConversion"/>
  </si>
  <si>
    <t>카오스 던전 1서버 (엘테르, 만월) 이동 시 유믈 스킬 버프 능력치가 정상 적용되어야 한다.</t>
    <phoneticPr fontId="1" type="noConversion"/>
  </si>
  <si>
    <t>카오스 던전 2서버 (용기의 전장) 이동 시 유물 장비 능력치가 정상 적용되어야 한다.</t>
    <phoneticPr fontId="1" type="noConversion"/>
  </si>
  <si>
    <t>카오스 던전 2서버 (용기의 전장) 이동 시 유물 스킬 버프 능력치가 정상 적용되어야 한다.</t>
    <phoneticPr fontId="1" type="noConversion"/>
  </si>
  <si>
    <t>유물 장착 중에 해당 유물 강화 실패하여 파괴될 때, 스킬 정상 삭제</t>
    <phoneticPr fontId="1" type="noConversion"/>
  </si>
  <si>
    <t>유물 장착 중에 해당 유물 강화 성공할 때, 스킬 정상 변경</t>
    <phoneticPr fontId="1" type="noConversion"/>
  </si>
  <si>
    <t>해적의 유골
2000000 ~ 2000009</t>
    <phoneticPr fontId="1" type="noConversion"/>
  </si>
  <si>
    <t>아이템 정보</t>
    <phoneticPr fontId="1" type="noConversion"/>
  </si>
  <si>
    <t>공통</t>
    <phoneticPr fontId="1" type="noConversion"/>
  </si>
  <si>
    <t>등급</t>
    <phoneticPr fontId="1" type="noConversion"/>
  </si>
  <si>
    <t>일반</t>
    <phoneticPr fontId="1" type="noConversion"/>
  </si>
  <si>
    <t>유물 타입</t>
    <phoneticPr fontId="1" type="noConversion"/>
  </si>
  <si>
    <t>창고 이동</t>
    <phoneticPr fontId="1" type="noConversion"/>
  </si>
  <si>
    <t>가능</t>
    <phoneticPr fontId="1" type="noConversion"/>
  </si>
  <si>
    <t>거래소</t>
    <phoneticPr fontId="1" type="noConversion"/>
  </si>
  <si>
    <t>월드 거래소</t>
    <phoneticPr fontId="1" type="noConversion"/>
  </si>
  <si>
    <t>무게</t>
    <phoneticPr fontId="1" type="noConversion"/>
  </si>
  <si>
    <t>직업군</t>
    <phoneticPr fontId="1" type="noConversion"/>
  </si>
  <si>
    <t>안전강화</t>
    <phoneticPr fontId="1" type="noConversion"/>
  </si>
  <si>
    <t>강화비용 (골드)</t>
    <phoneticPr fontId="1" type="noConversion"/>
  </si>
  <si>
    <t>1000 / 2000 / 4000 / 8000 / 15000 / 30000 / 60000 / 100000 / 200000</t>
  </si>
  <si>
    <t>강화실패 획득포인트</t>
  </si>
  <si>
    <t>강화포인트 (전구간 고정)</t>
    <phoneticPr fontId="1" type="noConversion"/>
  </si>
  <si>
    <t>능력치</t>
    <phoneticPr fontId="1" type="noConversion"/>
  </si>
  <si>
    <t>+0</t>
    <phoneticPr fontId="1" type="noConversion"/>
  </si>
  <si>
    <t>+1</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</si>
  <si>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</si>
  <si>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</si>
  <si>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</si>
  <si>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</si>
  <si>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</si>
  <si>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</si>
  <si>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</si>
  <si>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</si>
  <si>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유물 스킬</t>
    <phoneticPr fontId="1" type="noConversion"/>
  </si>
  <si>
    <t>영혼의 힘(화타포스) Ⅰ</t>
  </si>
  <si>
    <t>이름</t>
    <phoneticPr fontId="1" type="noConversion"/>
  </si>
  <si>
    <t>유물 단계</t>
    <phoneticPr fontId="1" type="noConversion"/>
  </si>
  <si>
    <t>스킬 효과</t>
    <phoneticPr fontId="1" type="noConversion"/>
  </si>
  <si>
    <t>상태이상</t>
    <phoneticPr fontId="1" type="noConversion"/>
  </si>
  <si>
    <t>소모</t>
    <phoneticPr fontId="1" type="noConversion"/>
  </si>
  <si>
    <t>쿨타임</t>
    <phoneticPr fontId="1" type="noConversion"/>
  </si>
  <si>
    <t>쿨타임 그룹</t>
    <phoneticPr fontId="1" type="noConversion"/>
  </si>
  <si>
    <t>영혼의 힘(화타포스) Ⅱ</t>
  </si>
  <si>
    <t>영혼의 힘(화타포스) Ⅲ</t>
  </si>
  <si>
    <t>영혼의 힘(화타포스) Ⅳ</t>
  </si>
  <si>
    <t>KRR2M-3339</t>
    <phoneticPr fontId="1" type="noConversion"/>
  </si>
  <si>
    <t>스킬 공통</t>
    <phoneticPr fontId="1" type="noConversion"/>
  </si>
  <si>
    <t>스킬 모션 및 이펙트</t>
    <phoneticPr fontId="1" type="noConversion"/>
  </si>
  <si>
    <t>영혼의 힘(벨제뷔트) Ⅰ</t>
  </si>
  <si>
    <t>영혼의 힘(벨제뷔트) Ⅱ</t>
  </si>
  <si>
    <t>영혼의 힘(벨제뷔트) Ⅲ</t>
  </si>
  <si>
    <t>영혼의 힘(벨제뷔트) Ⅳ</t>
  </si>
  <si>
    <t>영혼의 결계(고리쉬 퀸) Ⅰ</t>
  </si>
  <si>
    <t>영혼의 결계(고리쉬 퀸) Ⅱ</t>
  </si>
  <si>
    <t>영혼의 결계(고리쉬 퀸) Ⅲ</t>
  </si>
  <si>
    <t>영혼의 결계(고리쉬 퀸) Ⅳ</t>
  </si>
  <si>
    <t>영혼의 결계(아타락시아) Ⅰ</t>
  </si>
  <si>
    <t>영혼의 결계(아타락시아) Ⅱ</t>
  </si>
  <si>
    <t>영혼의 결계(아타락시아) Ⅲ</t>
  </si>
  <si>
    <t>영혼의 결계(아타락시아) Ⅳ</t>
  </si>
  <si>
    <t>9강 유물은 강화 실패 불가</t>
  </si>
  <si>
    <t>영혼의 결계(비룡기수) Ⅰ</t>
  </si>
  <si>
    <t>영혼의 결계(비룡기수) Ⅱ</t>
  </si>
  <si>
    <t>영혼의 결계(비룡기수) Ⅲ</t>
    <phoneticPr fontId="1" type="noConversion"/>
  </si>
  <si>
    <t>영혼의 결계(비룡기수) Ⅳ</t>
  </si>
  <si>
    <t>영혼의 힘(카밀 디에고 2세) Ⅰ</t>
  </si>
  <si>
    <t>스킬 효과 적용</t>
    <phoneticPr fontId="1" type="noConversion"/>
  </si>
  <si>
    <t>스킬 설명</t>
    <phoneticPr fontId="1" type="noConversion"/>
  </si>
  <si>
    <t>DT_Skill 참조 (스킬류&gt;스킬&gt;스킬)</t>
    <phoneticPr fontId="1" type="noConversion"/>
  </si>
  <si>
    <t>DT_Abnormal 참조 (스킬류&gt;상태이상&gt;상태이상)</t>
    <phoneticPr fontId="1" type="noConversion"/>
  </si>
  <si>
    <t>영혼의 힘(카밀 디에고 2세) Ⅱ</t>
  </si>
  <si>
    <t>영혼의 힘(카밀 디에고 2세) Ⅲ</t>
  </si>
  <si>
    <t>영혼의 힘(카밀 디에고 2세) Ⅳ</t>
  </si>
  <si>
    <t>영혼의 결계(바포메트) Ⅰ</t>
  </si>
  <si>
    <t>영혼의 결계(바포메트) Ⅱ</t>
  </si>
  <si>
    <t>영혼의 결계(바포메트) Ⅲ</t>
  </si>
  <si>
    <t>영혼의 결계(바포메트) Ⅳ</t>
  </si>
  <si>
    <t>생명의 불꽃 Ⅰ</t>
  </si>
  <si>
    <t>생명의 불꽃 Ⅱ</t>
  </si>
  <si>
    <t>생명의 불꽃 Ⅲ</t>
  </si>
  <si>
    <t>생명의 불꽃 Ⅳ</t>
  </si>
  <si>
    <t>파괴의 불꽃 Ⅰ</t>
  </si>
  <si>
    <t>파괴의 불꽃 Ⅱ</t>
  </si>
  <si>
    <t>파괴의 불꽃 Ⅲ</t>
  </si>
  <si>
    <t>파괴의 불꽃 Ⅳ</t>
  </si>
  <si>
    <t>유물 분해</t>
    <phoneticPr fontId="1" type="noConversion"/>
  </si>
  <si>
    <t xml:space="preserve">고급
(마력의 티끌 - 3800
장비 각인석 - 700)
</t>
    <phoneticPr fontId="1" type="noConversion"/>
  </si>
  <si>
    <t>마력의 티끌 3개</t>
  </si>
  <si>
    <t>마력의 티끌 3개         분해 시 보너스 - 장비 각인석1</t>
  </si>
  <si>
    <t>희귀
(장비 각인석 - 700
축복받은
장비 각인석 - 701)</t>
    <phoneticPr fontId="1" type="noConversion"/>
  </si>
  <si>
    <t>장비 각인석5 , 축복받은 장비 각인석 1개</t>
  </si>
  <si>
    <t>장비 각인석5 , 축복받은 장비 각인석 1개         분해 시 보너스 - 축복받은 장비 각인석 1개</t>
  </si>
  <si>
    <t>장비 각인석5 , 축복받은 장비 각인석 1개         분해 시 보너스 - 축복받은 장비 각인석 2개</t>
  </si>
  <si>
    <t>장비 각인석5 , 축복받은 장비 각인석 1개         분해 시 보너스 - 축복받은 장비 각인석 3개</t>
  </si>
  <si>
    <t>장비 각인석5 , 축복받은 장비 각인석 1개         분해 시 보너스 - 축복받은 장비 각인석 4개</t>
  </si>
  <si>
    <t>장비 각인석5 , 축복받은 장비 각인석 1개         분해 시 보너스 - 축복받은 장비 각인석 5개</t>
  </si>
  <si>
    <t>장비 각인석5 , 축복받은 장비 각인석 1개         분해 시 보너스 - 축복받은 장비 각인석 6개</t>
  </si>
  <si>
    <t>장비 각인석5 , 축복받은 장비 각인석 1개         분해 시 보너스 - 축복받은 장비 각인석 7개</t>
  </si>
  <si>
    <t>장비 각인석5 , 축복받은 장비 각인석 1개         분해 시 보너스 - 축복받은 장비 각인석 8개</t>
  </si>
  <si>
    <t>장비 각인석5 , 축복받은 장비 각인석 1개         분해 시 보너스 - 축복받은 장비 각인석 9개</t>
  </si>
  <si>
    <t>복구 비용
세금:
전체성세율포함&amp;올림</t>
    <phoneticPr fontId="1" type="noConversion"/>
  </si>
  <si>
    <t>고급
(골드)</t>
    <phoneticPr fontId="1" type="noConversion"/>
  </si>
  <si>
    <t>고급
(다이아)</t>
    <phoneticPr fontId="1" type="noConversion"/>
  </si>
  <si>
    <t>희귀
(골드)</t>
    <phoneticPr fontId="1" type="noConversion"/>
  </si>
  <si>
    <t>희귀
(다이아)</t>
    <phoneticPr fontId="1" type="noConversion"/>
  </si>
  <si>
    <t>강화 정보</t>
  </si>
  <si>
    <t>고급</t>
    <phoneticPr fontId="1" type="noConversion"/>
  </si>
  <si>
    <t>일반 주문서(포인트X)
(+1)</t>
    <phoneticPr fontId="1" type="noConversion"/>
  </si>
  <si>
    <t>데이터 비교 문서를 통해 확인</t>
    <phoneticPr fontId="1" type="noConversion"/>
  </si>
  <si>
    <t>축복 추문서(포인트X)
(+1,+2,+3)</t>
    <phoneticPr fontId="1" type="noConversion"/>
  </si>
  <si>
    <t>21.67 / 21.67 / 21.67</t>
  </si>
  <si>
    <t>16.67 / 16.67 / 16.67</t>
  </si>
  <si>
    <t>13.33 / 13.33 / 13.33</t>
  </si>
  <si>
    <t>17.5 / 17.5 / 0</t>
  </si>
  <si>
    <t>15 / 15 / 0</t>
  </si>
  <si>
    <t>10 / 10 / 0</t>
  </si>
  <si>
    <t>18 / 0 / 0</t>
  </si>
  <si>
    <t>12 / 0 / 0</t>
  </si>
  <si>
    <t>10 / 0 / 0</t>
  </si>
  <si>
    <t>고대 주문서(포인트X)
(+1)</t>
    <phoneticPr fontId="1" type="noConversion"/>
  </si>
  <si>
    <t>일반 주문서(포인트O)
(+1)</t>
  </si>
  <si>
    <t>축복 추문서(포인트O)
(+1,+2,+3)</t>
  </si>
  <si>
    <t>22.6667 / 22.6667 / 22.6667</t>
  </si>
  <si>
    <t>17.6667 / 17.6667 / 17.6667</t>
  </si>
  <si>
    <t>14.3333 / 14.3333 / 14.3333</t>
  </si>
  <si>
    <t>19 / 19 / 0</t>
  </si>
  <si>
    <t>16.5 / 16.5 / 0</t>
  </si>
  <si>
    <t>11.5 / 11.5 / 0</t>
  </si>
  <si>
    <t>20.9999 / 0.0001 / 0</t>
  </si>
  <si>
    <t>14.9999 / 0.0001 / 0</t>
  </si>
  <si>
    <t>12.9999 / 0.0001 / 0</t>
  </si>
  <si>
    <t>고대 주문서(포인트O)
(+1)</t>
  </si>
  <si>
    <t>희귀</t>
    <phoneticPr fontId="1" type="noConversion"/>
  </si>
  <si>
    <t>일반 주문서(포인트X)
(+1)</t>
  </si>
  <si>
    <t>축복 추문서(포인트X)
(+1,+2,+3)</t>
  </si>
  <si>
    <t>21.6667 / 21.6667 / 21.6667</t>
  </si>
  <si>
    <t>16.6667 / 16.6667 / 16.6667</t>
  </si>
  <si>
    <t>15 / 15 / 15</t>
  </si>
  <si>
    <t>20 / 20 / 0</t>
  </si>
  <si>
    <t>12.5 / 12.5 / 0</t>
  </si>
  <si>
    <t>19.9999 / 0.0001 / 0</t>
  </si>
  <si>
    <t>9.9999 / 0 / 0</t>
  </si>
  <si>
    <t>8 / 0 / 0</t>
  </si>
  <si>
    <t>고대 주문서(포인트X)
(+1)</t>
  </si>
  <si>
    <t>16 / 16 / 16</t>
  </si>
  <si>
    <t>21.5 / 21.5 / 0</t>
  </si>
  <si>
    <t>14 / 14 / 0</t>
  </si>
  <si>
    <t>22.9999 / 0.0001 / 0</t>
  </si>
  <si>
    <t>10.9999 / 0.0001 / 0</t>
  </si>
  <si>
    <t>드랍</t>
    <phoneticPr fontId="1" type="noConversion"/>
  </si>
  <si>
    <t>바포메트의 환영</t>
    <phoneticPr fontId="1" type="noConversion"/>
  </si>
  <si>
    <t>길드 레이드
306</t>
    <phoneticPr fontId="1" type="noConversion"/>
  </si>
  <si>
    <t>+0 바포메트의 영혼함</t>
    <phoneticPr fontId="1" type="noConversion"/>
  </si>
  <si>
    <t>유물 강화 주문서</t>
    <phoneticPr fontId="1" type="noConversion"/>
  </si>
  <si>
    <t>필드 보스
250</t>
    <phoneticPr fontId="1" type="noConversion"/>
  </si>
  <si>
    <t>3 / 10 (30%)</t>
  </si>
  <si>
    <t>카밀 디에고 2세</t>
    <phoneticPr fontId="1" type="noConversion"/>
  </si>
  <si>
    <t>길드 레이드
305</t>
    <phoneticPr fontId="1" type="noConversion"/>
  </si>
  <si>
    <t>+0 카밀 디에고 2세의 영혼함</t>
  </si>
  <si>
    <t>필드 보스
225</t>
    <phoneticPr fontId="1" type="noConversion"/>
  </si>
  <si>
    <t>메테오스의 비룡기수</t>
    <phoneticPr fontId="1" type="noConversion"/>
  </si>
  <si>
    <t>길드 레이드
304</t>
    <phoneticPr fontId="1" type="noConversion"/>
  </si>
  <si>
    <t>+0 비룡기수의 영혼함</t>
  </si>
  <si>
    <t>필드 보스
224</t>
    <phoneticPr fontId="1" type="noConversion"/>
  </si>
  <si>
    <t>1 / 10 (10%)</t>
  </si>
  <si>
    <t>4 / 10 (40%)</t>
  </si>
  <si>
    <t>아타락시아</t>
    <phoneticPr fontId="1" type="noConversion"/>
  </si>
  <si>
    <t>길드 레이드
303</t>
    <phoneticPr fontId="1" type="noConversion"/>
  </si>
  <si>
    <t>+0 아타락시아의 영혼함</t>
  </si>
  <si>
    <t>필드 보스
240</t>
    <phoneticPr fontId="1" type="noConversion"/>
  </si>
  <si>
    <t>0 / 10 (0%)</t>
  </si>
  <si>
    <t>5 / 10 (50%)</t>
  </si>
  <si>
    <t>고리쉬 퀸</t>
    <phoneticPr fontId="1" type="noConversion"/>
  </si>
  <si>
    <t>길드 레이드
302</t>
    <phoneticPr fontId="1" type="noConversion"/>
  </si>
  <si>
    <t>+0 고리쉬 퀸의 영혼함</t>
    <phoneticPr fontId="1" type="noConversion"/>
  </si>
  <si>
    <t>필드 보스
230</t>
    <phoneticPr fontId="1" type="noConversion"/>
  </si>
  <si>
    <t>벨제뷔트</t>
    <phoneticPr fontId="1" type="noConversion"/>
  </si>
  <si>
    <t>길드 레이드
301</t>
    <phoneticPr fontId="1" type="noConversion"/>
  </si>
  <si>
    <t>+0 벨제뷔트의 영혼함</t>
    <phoneticPr fontId="1" type="noConversion"/>
  </si>
  <si>
    <t>필드 보스
220</t>
    <phoneticPr fontId="1" type="noConversion"/>
  </si>
  <si>
    <t>화타포스</t>
    <phoneticPr fontId="1" type="noConversion"/>
  </si>
  <si>
    <t>길드 레이드
300</t>
    <phoneticPr fontId="1" type="noConversion"/>
  </si>
  <si>
    <t>+0 화타포스의 영혼함</t>
    <phoneticPr fontId="1" type="noConversion"/>
  </si>
  <si>
    <t>필드 보스
210</t>
    <phoneticPr fontId="1" type="noConversion"/>
  </si>
  <si>
    <t>필드 보스</t>
    <phoneticPr fontId="1" type="noConversion"/>
  </si>
  <si>
    <t>듀라한(211)</t>
    <phoneticPr fontId="1" type="noConversion"/>
  </si>
  <si>
    <t>리치퀸(221)</t>
    <phoneticPr fontId="1" type="noConversion"/>
  </si>
  <si>
    <t>2 / 10 (20%)</t>
  </si>
  <si>
    <t>스켈레톤 킹(231)</t>
    <phoneticPr fontId="1" type="noConversion"/>
  </si>
  <si>
    <t>지휘관 투랑카(241)</t>
    <phoneticPr fontId="1" type="noConversion"/>
  </si>
  <si>
    <t>메테오스 핏빛 기사단장(226)</t>
    <phoneticPr fontId="1" type="noConversion"/>
  </si>
  <si>
    <t>이계의 벨제뷔트(290)</t>
    <phoneticPr fontId="1" type="noConversion"/>
  </si>
  <si>
    <t>던전 보스</t>
    <phoneticPr fontId="1" type="noConversion"/>
  </si>
  <si>
    <t>유피테르의 사자(260)</t>
    <phoneticPr fontId="1" type="noConversion"/>
  </si>
  <si>
    <t>바알베크의 사도(261)</t>
    <phoneticPr fontId="1" type="noConversion"/>
  </si>
  <si>
    <t>타나토스(271)</t>
    <phoneticPr fontId="1" type="noConversion"/>
  </si>
  <si>
    <t>좀비오우거 킹(280)</t>
    <phoneticPr fontId="1" type="noConversion"/>
  </si>
  <si>
    <t>메테오스의 탑</t>
    <phoneticPr fontId="1" type="noConversion"/>
  </si>
  <si>
    <t>메테오스의 시종장(223)</t>
    <phoneticPr fontId="1" type="noConversion"/>
  </si>
  <si>
    <t>카오스 제단</t>
    <phoneticPr fontId="1" type="noConversion"/>
  </si>
  <si>
    <t>라볼라스(291)</t>
    <phoneticPr fontId="1" type="noConversion"/>
  </si>
  <si>
    <t>메테오스 레어</t>
    <phoneticPr fontId="1" type="noConversion"/>
  </si>
  <si>
    <t>내부
(16063)</t>
    <phoneticPr fontId="1" type="noConversion"/>
  </si>
  <si>
    <t>0 / 1000 (0%)</t>
    <phoneticPr fontId="1" type="noConversion"/>
  </si>
  <si>
    <t>외부
(804 / 16052)</t>
    <phoneticPr fontId="1" type="noConversion"/>
  </si>
  <si>
    <t>발레포르 던전</t>
    <phoneticPr fontId="1" type="noConversion"/>
  </si>
  <si>
    <t>1층
(10905)</t>
    <phoneticPr fontId="1" type="noConversion"/>
  </si>
  <si>
    <t>1 / 1000 (0.1%)</t>
    <phoneticPr fontId="1" type="noConversion"/>
  </si>
  <si>
    <t>2층
(10909)</t>
    <phoneticPr fontId="1" type="noConversion"/>
  </si>
  <si>
    <t>3층
(10914)</t>
    <phoneticPr fontId="1" type="noConversion"/>
  </si>
  <si>
    <t>환영의 미궁</t>
    <phoneticPr fontId="1" type="noConversion"/>
  </si>
  <si>
    <t>스테이지 1
(18000 / 18200)</t>
    <phoneticPr fontId="1" type="noConversion"/>
  </si>
  <si>
    <t>스테이지 4
(18004 / 18211)</t>
    <phoneticPr fontId="1" type="noConversion"/>
  </si>
  <si>
    <t>스테이지 7
(18006 / 18218)</t>
    <phoneticPr fontId="1" type="noConversion"/>
  </si>
  <si>
    <t>이계의 화염 동굴 1층</t>
    <phoneticPr fontId="1" type="noConversion"/>
  </si>
  <si>
    <t>[이계] 폴른 스켈레톤(17302)</t>
    <phoneticPr fontId="1" type="noConversion"/>
  </si>
  <si>
    <t>+0 생명의 화로</t>
    <phoneticPr fontId="1" type="noConversion"/>
  </si>
  <si>
    <t>[이계] 버닝 구울
(17303)</t>
    <phoneticPr fontId="1" type="noConversion"/>
  </si>
  <si>
    <t>[이계] 파이어 스켈레톤 아처(17305)</t>
    <phoneticPr fontId="1" type="noConversion"/>
  </si>
  <si>
    <t>축복받은 유물 강화 주문서</t>
    <phoneticPr fontId="1" type="noConversion"/>
  </si>
  <si>
    <t>저부받은 유물 강화 주문서</t>
    <phoneticPr fontId="1" type="noConversion"/>
  </si>
  <si>
    <t>명예코인 상점 추가</t>
    <phoneticPr fontId="1" type="noConversion"/>
  </si>
  <si>
    <t>고급 유물 상자[명예상점][귀속]</t>
  </si>
  <si>
    <t>고급 유물 상자[명예상점][귀속]</t>
    <phoneticPr fontId="1" type="noConversion"/>
  </si>
  <si>
    <t>판매 가격</t>
    <phoneticPr fontId="1" type="noConversion"/>
  </si>
  <si>
    <t>5,000,000 명예 코인</t>
    <phoneticPr fontId="1" type="noConversion"/>
  </si>
  <si>
    <t>구매 제한</t>
    <phoneticPr fontId="1" type="noConversion"/>
  </si>
  <si>
    <t>서버 당 월 1회</t>
    <phoneticPr fontId="1" type="noConversion"/>
  </si>
  <si>
    <t>기간제 고급 유물 상자[명예코인][귀속]</t>
  </si>
  <si>
    <t>기간제 고급 유물 상자[명예코인][귀속]</t>
    <phoneticPr fontId="1" type="noConversion"/>
  </si>
  <si>
    <t>100,000 명예 코인</t>
    <phoneticPr fontId="1" type="noConversion"/>
  </si>
  <si>
    <t>서버 당 주 1회</t>
    <phoneticPr fontId="1" type="noConversion"/>
  </si>
  <si>
    <t>신규 아이템</t>
    <phoneticPr fontId="1" type="noConversion"/>
  </si>
  <si>
    <t>고급 유물 상자[명예상점][귀속]
500042</t>
    <phoneticPr fontId="1" type="noConversion"/>
  </si>
  <si>
    <t>불가능</t>
    <phoneticPr fontId="1" type="noConversion"/>
  </si>
  <si>
    <t>통합 거래소</t>
    <phoneticPr fontId="1" type="noConversion"/>
  </si>
  <si>
    <t>아이템 사용</t>
    <phoneticPr fontId="1" type="noConversion"/>
  </si>
  <si>
    <t>+0 화타포스의 영혼함[귀속] 38.5%</t>
    <phoneticPr fontId="1" type="noConversion"/>
  </si>
  <si>
    <t>+0 벨제뷔트의 영혼함[귀속] 24%</t>
    <phoneticPr fontId="1" type="noConversion"/>
  </si>
  <si>
    <t>+0 고리쉬 퀸의 영혼함[귀속] 15%</t>
    <phoneticPr fontId="1" type="noConversion"/>
  </si>
  <si>
    <t>+0 아타락시아의 영혼함[귀속] 10%</t>
    <phoneticPr fontId="1" type="noConversion"/>
  </si>
  <si>
    <t>+0 비룡기수의 영혼함[귀속] 6%</t>
    <phoneticPr fontId="1" type="noConversion"/>
  </si>
  <si>
    <t>+0 카밀 디에고 2세의 영혼함[귀속] 4%</t>
    <phoneticPr fontId="1" type="noConversion"/>
  </si>
  <si>
    <t>+0 바포메트의 영혼함[귀속] 2.5%</t>
    <phoneticPr fontId="1" type="noConversion"/>
  </si>
  <si>
    <t>기간제 고급 유물 상자[명예코인][귀속]
500043</t>
    <phoneticPr fontId="1" type="noConversion"/>
  </si>
  <si>
    <t>+3 화타포스의 영혼함[7일][명예상점][귀속] 38.5%</t>
  </si>
  <si>
    <t>+3 벨제뷔트의 영혼함[7일][명예상점][귀속] 24%</t>
  </si>
  <si>
    <t>+3 고리쉬 퀸의 영혼함[7일][명예상점][귀속] 15%</t>
  </si>
  <si>
    <t>+3 아타락시아의 영혼함[7일][명예상점][귀속] 10%</t>
  </si>
  <si>
    <t>+3 비룡기수의 영혼함[7일][명예상점][귀속] 6%</t>
  </si>
  <si>
    <t>+3 카밀 디에고 2세의 영혼함[7일][명예상점][귀속] 4%</t>
  </si>
  <si>
    <t>+3 바포메트의 영혼함[7일][명예상점][귀속] 2.5%</t>
  </si>
  <si>
    <t>유물 강화 주문서
305</t>
    <phoneticPr fontId="1" type="noConversion"/>
  </si>
  <si>
    <t>생성</t>
  </si>
  <si>
    <t>305 아이템 생성 확인</t>
    <phoneticPr fontId="1" type="noConversion"/>
  </si>
  <si>
    <t>설명</t>
  </si>
  <si>
    <t>일정 확률로 유물의 강화 수치를 상승시키는 주문서
[강화 성공 시] 
  : 현재 강화 수치 +1</t>
    <phoneticPr fontId="1" type="noConversion"/>
  </si>
  <si>
    <t>사용</t>
  </si>
  <si>
    <t>유물 강화 작동</t>
    <phoneticPr fontId="1" type="noConversion"/>
  </si>
  <si>
    <t>예외사항</t>
  </si>
  <si>
    <t>창고 보관 가능/모든 거래 가능</t>
  </si>
  <si>
    <t>축복받은 유물 강화 주문서
313</t>
  </si>
  <si>
    <t>생성</t>
    <phoneticPr fontId="1" type="noConversion"/>
  </si>
  <si>
    <t>313 아이템 생성 확인</t>
  </si>
  <si>
    <t xml:space="preserve">일정 확률로 유물의 강화 수치를 상승시키는 주문서_x000D_
_x000D_
[강화 성공 시] _x000D_
  : 현재 강화 수치 +1 ~ +3_x000D_
</t>
  </si>
  <si>
    <t>사용</t>
    <phoneticPr fontId="1" type="noConversion"/>
  </si>
  <si>
    <t>저주받은 유물 강화 주문서
323</t>
  </si>
  <si>
    <t>323 아이템 생성 확인</t>
  </si>
  <si>
    <t xml:space="preserve">유물의 강화 수치를 하락시키는 주문서_x000D_
_x000D_
[사용 시] _x000D_
  : 현재 강화 수치 -1_x000D_
</t>
  </si>
  <si>
    <t>고대의 유물 강화 주문서
335</t>
  </si>
  <si>
    <t>335 아이템 생성 확인</t>
  </si>
  <si>
    <t xml:space="preserve">일정 확률로 유물의 강화 수치를 상승
(단, 안전 강화 수치 초과 유물에만 사용 가능)
[강화 성공 시] 
  : 현재 강화 수치 +1
</t>
    <phoneticPr fontId="1" type="noConversion"/>
  </si>
  <si>
    <t>유물 복구 주문서
605</t>
  </si>
  <si>
    <t>605 아이템 생성 확인</t>
  </si>
  <si>
    <t>강화에 실패하여 파괴된 유물을 복구할 수 있는 주문서
- 유물 복구 시 [귀속] 상태로 변경
- 희귀 등급 이상 유물 복구 가능
- 동일한 아이템의 경우 가장 높은 강화도의 아이템 복구 가능</t>
  </si>
  <si>
    <t>복구 UI 오픈</t>
    <phoneticPr fontId="1" type="noConversion"/>
  </si>
  <si>
    <t>실제 유물 복구 기능은 추후 업데이트 예정</t>
    <phoneticPr fontId="1" type="noConversion"/>
  </si>
  <si>
    <t>창고 보관 가능/모든 거래 불가</t>
  </si>
  <si>
    <t>유물 복구 주문서[이벤트]
615</t>
  </si>
  <si>
    <t>615 아이템 생성 확인</t>
  </si>
  <si>
    <t>유물 강화 주문서[이벤트]
910146</t>
  </si>
  <si>
    <t>910146 아이템 생성 확인</t>
  </si>
  <si>
    <t xml:space="preserve">일정 확률로 유물의 강화 수치를 상승시키는 주문서_x000D_
_x000D_
[강화 성공 시] _x000D_
  : 현재 강화 수치 +1_x000D_
</t>
  </si>
  <si>
    <t>축복받은 유물 강화 주문서[이벤트]
910147</t>
  </si>
  <si>
    <t>910147 아이템 생성 확인</t>
  </si>
  <si>
    <t>아이템 사전 추가</t>
    <phoneticPr fontId="1" type="noConversion"/>
  </si>
  <si>
    <t>+0 화타포스의 영혼함</t>
  </si>
  <si>
    <t>위치</t>
    <phoneticPr fontId="1" type="noConversion"/>
  </si>
  <si>
    <t>유물 - 파괴</t>
    <phoneticPr fontId="1" type="noConversion"/>
  </si>
  <si>
    <t>획득처</t>
    <phoneticPr fontId="1" type="noConversion"/>
  </si>
  <si>
    <t>[던전] 화염의 동굴 3층 - 화타포스</t>
    <phoneticPr fontId="1" type="noConversion"/>
  </si>
  <si>
    <t>[길드 레이드] 타오르는 광장 - 화타포스</t>
    <phoneticPr fontId="1" type="noConversion"/>
  </si>
  <si>
    <t>+0 벨제뷔트의 영혼함</t>
  </si>
  <si>
    <t>[던전] 왕의 무덤 4층 - 벨제뷔트</t>
    <phoneticPr fontId="1" type="noConversion"/>
  </si>
  <si>
    <t>[길드 레이드] 타락한 성소 - 벨제뷔트</t>
    <phoneticPr fontId="1" type="noConversion"/>
  </si>
  <si>
    <t>+0 고리쉬 퀸의 영혼함</t>
  </si>
  <si>
    <t>유물 - 수호</t>
    <phoneticPr fontId="1" type="noConversion"/>
  </si>
  <si>
    <t>[던전] 딱정벌레 구덩이 4층 - 고리쉬 퀸</t>
    <phoneticPr fontId="1" type="noConversion"/>
  </si>
  <si>
    <t>[길드 레이드] 여왕의 은신처 - 고리쉬 퀸</t>
    <phoneticPr fontId="1" type="noConversion"/>
  </si>
  <si>
    <t>[던전] 에르테스 - 내부 - 아타락시아</t>
    <phoneticPr fontId="1" type="noConversion"/>
  </si>
  <si>
    <t>[길드 레이드] 얼어붙은 대지 - 아타락시아</t>
    <phoneticPr fontId="1" type="noConversion"/>
  </si>
  <si>
    <t>[길드 레이드] 흑룡의 기수 - 메테오스의 비룡기수</t>
    <phoneticPr fontId="1" type="noConversion"/>
  </si>
  <si>
    <t>[던전] 메테오스의 탑 3F - 메테오스의 비룡기수</t>
    <phoneticPr fontId="1" type="noConversion"/>
  </si>
  <si>
    <t>[길드 레이드] 저주받은 망자 - 카밀 디에고 2세</t>
    <phoneticPr fontId="1" type="noConversion"/>
  </si>
  <si>
    <t>+0 바포메트의 영혼함</t>
  </si>
  <si>
    <t>[길드 레이드] 악마의 주둔지 - 바포메트의 환영</t>
    <phoneticPr fontId="1" type="noConversion"/>
  </si>
  <si>
    <t>+0 생명의 화로</t>
  </si>
  <si>
    <t>[던전] [이계] 화염의 동굴 - 1층</t>
  </si>
  <si>
    <t>[이계] 폴른 스켈레톤</t>
  </si>
  <si>
    <t>[이계] 버닝 구울</t>
  </si>
  <si>
    <t>[이계] 파이어 스켈레톤 아처</t>
  </si>
  <si>
    <t>+0 파괴의 화로</t>
  </si>
  <si>
    <t>[던전] [이계] 화염의 동굴 - 2층</t>
  </si>
  <si>
    <t>[이계] 파이어 스파토이</t>
  </si>
  <si>
    <t>[이계] 파이어 스켈레톤 레인저</t>
  </si>
  <si>
    <t>[이계] 파이어 스파토이 아처</t>
  </si>
  <si>
    <t>유물 강화 주문서</t>
  </si>
  <si>
    <t>기타 - 강화&amp;각인</t>
    <phoneticPr fontId="1" type="noConversion"/>
  </si>
  <si>
    <t>[던전] 화염의 동굴 3층 - 화타포스</t>
  </si>
  <si>
    <t>[필드] 망자의 대지 - 듀라한</t>
  </si>
  <si>
    <t>[던전] 왕의 무덤 4층 - 벨제뷔트</t>
  </si>
  <si>
    <t>[필드] 질서의 신전 - 리치퀸</t>
  </si>
  <si>
    <t>[필드] 블랙랜드 남부 해안 - 리치퀸</t>
  </si>
  <si>
    <t>[필드] 블랙랜드 격전지 - 리치퀸</t>
  </si>
  <si>
    <t>[필드] 흑룡의 늪 - 리치퀸</t>
  </si>
  <si>
    <t>[던전] 메테오스의 탑 2F - 메테오스의 시종장</t>
  </si>
  <si>
    <t>[던전] 메테오스의 탑 3F - 메테오스의 비룡기수</t>
  </si>
  <si>
    <t>[던전] 언데드 던전 3F - 카밀 디에고 2세</t>
  </si>
  <si>
    <t>[필드] 흑룡의 숲 - 메테오스 핏빛 기사단장</t>
  </si>
  <si>
    <t xml:space="preserve"> - 메테오스 핏빛 악령</t>
  </si>
  <si>
    <t xml:space="preserve"> - 메테오스 핏빛 레인저</t>
  </si>
  <si>
    <t xml:space="preserve"> - 메테오스 핏빛 버서커</t>
  </si>
  <si>
    <t xml:space="preserve"> - 메테오스 핏빛 호위병</t>
  </si>
  <si>
    <t>[필드] 흑룡의 제단 - 메테오스 핏빛 기사단장</t>
  </si>
  <si>
    <t xml:space="preserve"> - 메테오스 핏빛 주술사</t>
    <phoneticPr fontId="1" type="noConversion"/>
  </si>
  <si>
    <t xml:space="preserve"> - 메테오스 핏빛 그림자</t>
    <phoneticPr fontId="1" type="noConversion"/>
  </si>
  <si>
    <t xml:space="preserve"> - 메테오스 핏빛 파괴자</t>
    <phoneticPr fontId="1" type="noConversion"/>
  </si>
  <si>
    <t xml:space="preserve"> - 메테오스 핏빛 버서커</t>
    <phoneticPr fontId="1" type="noConversion"/>
  </si>
  <si>
    <t>[던전] 딱정벌레 구덩이 4층 - 고리쉬 퀸</t>
  </si>
  <si>
    <t>[필드] 봉인된 동굴 - 스켈레톤 킹</t>
  </si>
  <si>
    <t>[던전] 에르테스 - 내부 - 아타락시아</t>
  </si>
  <si>
    <t>[필드] 절대자의 벌판 - 지휘관 투랑카</t>
  </si>
  <si>
    <t>[필드] 황천의 점령지 - 바포메트의 환영</t>
  </si>
  <si>
    <t>[필드] 황천의 야영지 - 바포메트의 환영</t>
  </si>
  <si>
    <t>[카오스 던전] 광휘의 숲 - 유피테르의 사자</t>
  </si>
  <si>
    <t>[카오스 던전] 죽은자의 폐허 - 바알베크의 사도</t>
  </si>
  <si>
    <t>[카오스 던전] 잊혀진 고원 - 타나토스</t>
  </si>
  <si>
    <t>[카오스 던전] 좀비 왕의 성터 - 좀비오우거 킹</t>
  </si>
  <si>
    <t>[필드] 푸리에 성 - 이계의 벨제뷔트</t>
  </si>
  <si>
    <t>[필드] 바이런 성 - 이계의 벨제뷔트</t>
  </si>
  <si>
    <t>[필드] 혼돈의 신전 - 라볼라스</t>
  </si>
  <si>
    <t>[길드 레이드] 타오르는 광장 - 화타포스</t>
  </si>
  <si>
    <t>[길드 레이드] 타락한 성소 - 벨제뷔트</t>
  </si>
  <si>
    <t>[길드 레이드] 여왕의 은신처 - 고리쉬 퀸</t>
  </si>
  <si>
    <t>[길드 레이드] 얼어붙은 대지 - 아타락시아</t>
  </si>
  <si>
    <t>[길드 레이드] 흑룡의 기수 - 메테오스의 비룡기수</t>
  </si>
  <si>
    <t>[길드 레이드] 저주받은 망자 - 카밀 디에고 2세</t>
  </si>
  <si>
    <t>[길드 레이드] 악마의 주둔지 - 바포메트의 환영</t>
  </si>
  <si>
    <t>[필드] 엘라니스의 전진기지 - [정예] 킬러 맨티스</t>
  </si>
  <si>
    <t xml:space="preserve"> - 쿼드포드</t>
  </si>
  <si>
    <t xml:space="preserve"> - 루비그</t>
  </si>
  <si>
    <t xml:space="preserve"> - 루비그 유충</t>
  </si>
  <si>
    <t>[필드] 알라 드 실 - [정예] 킬러 맨티스</t>
    <phoneticPr fontId="1" type="noConversion"/>
  </si>
  <si>
    <t xml:space="preserve"> - 흐그누이</t>
  </si>
  <si>
    <t xml:space="preserve"> - 킬러 맨티스</t>
  </si>
  <si>
    <t>[던전] 발레포르 던전 1층 - 소라게</t>
  </si>
  <si>
    <t xml:space="preserve"> - 차크라 스톤</t>
  </si>
  <si>
    <t xml:space="preserve"> - 아크라 망령</t>
  </si>
  <si>
    <t xml:space="preserve"> - 호노크</t>
  </si>
  <si>
    <t xml:space="preserve"> - 가디언</t>
  </si>
  <si>
    <t xml:space="preserve"> - 킹 가디언</t>
  </si>
  <si>
    <t>[던전] 발레포르 던전 2층 - 천공의 수호자</t>
  </si>
  <si>
    <t xml:space="preserve"> - 천공의 검</t>
  </si>
  <si>
    <t xml:space="preserve"> - 하늘의 귀신</t>
  </si>
  <si>
    <t xml:space="preserve"> - 암석거인</t>
  </si>
  <si>
    <t>[던전] 발레포르 던전 3층 - 문어 주술사</t>
  </si>
  <si>
    <t xml:space="preserve"> - 대지의 수호자</t>
  </si>
  <si>
    <t xml:space="preserve"> - 대지의 검</t>
  </si>
  <si>
    <t xml:space="preserve"> - 어둠의 추적자</t>
  </si>
  <si>
    <t>[던전] [이계] 화염의 동굴 1층 - [이계] 파이어 스켈레톤</t>
  </si>
  <si>
    <t xml:space="preserve"> - [이계] 폴른 스켈레톤</t>
  </si>
  <si>
    <t xml:space="preserve"> - [이계] 버닝 구울</t>
  </si>
  <si>
    <t xml:space="preserve"> - [이계] 불딱정벌레</t>
  </si>
  <si>
    <t xml:space="preserve"> - [이계] 파이어 스켈레톤 아처</t>
  </si>
  <si>
    <t>[던전] [이계] 화염의 동굴 2층 - [이계] 파이어 울프</t>
  </si>
  <si>
    <t xml:space="preserve"> - [이계] 파이어 스켈레톤 레인저</t>
  </si>
  <si>
    <t xml:space="preserve"> - [이계] 파이어 스켈레톤 나이트</t>
  </si>
  <si>
    <t xml:space="preserve"> - [이계] 파이어 스파토이</t>
  </si>
  <si>
    <t xml:space="preserve"> - [이계] 파이어 스파토이 아처</t>
  </si>
  <si>
    <t>[길드] 환영의 제1미궁 - 듀라한의 환영</t>
  </si>
  <si>
    <t xml:space="preserve"> - 스켈레톤</t>
  </si>
  <si>
    <t xml:space="preserve"> - 스켈레톤 아처</t>
  </si>
  <si>
    <t xml:space="preserve"> - 스켈레톤 나이트</t>
  </si>
  <si>
    <t>[길드] 환영의 제4미궁 - 지휘관 투랑카의 환영</t>
  </si>
  <si>
    <t xml:space="preserve"> - 투랑카 호위병</t>
  </si>
  <si>
    <t xml:space="preserve"> - 투랑카 호위궁수</t>
  </si>
  <si>
    <t xml:space="preserve"> - 투랑카 부대장</t>
  </si>
  <si>
    <t>[길드] 환영의 제7미궁 - 고리쉬 퀸의 환영</t>
  </si>
  <si>
    <t xml:space="preserve"> - 정화된 고리쉬</t>
  </si>
  <si>
    <t xml:space="preserve"> - 정화된 버그맨</t>
  </si>
  <si>
    <t xml:space="preserve"> - 강철 투구벌레</t>
  </si>
  <si>
    <t>축복받은 유물 강화 주문서</t>
  </si>
  <si>
    <t>저주받은 유물 강화 주문서</t>
  </si>
  <si>
    <t>장비능력치, 장비장착, 장비강화가능, 장비분해가능, 장비각인가능, 장비이동설정(거래소/창고)</t>
    <phoneticPr fontId="1" type="noConversion"/>
  </si>
  <si>
    <t>방패 능력치 리밸런싱</t>
    <phoneticPr fontId="1" type="noConversion"/>
  </si>
  <si>
    <t>심연의 화염 방패
353100 ~ 353113</t>
    <phoneticPr fontId="1" type="noConversion"/>
  </si>
  <si>
    <t>물리방어17/마법방어16/물리명중(근접)2/힘3/물리피해감소6/마법피해감소4/[PVP 프로텍트] 물리방어2/마법방어2/물리피해감소2</t>
  </si>
  <si>
    <t>KR R2M-20230629</t>
    <phoneticPr fontId="1" type="noConversion"/>
  </si>
  <si>
    <t>+1</t>
  </si>
  <si>
    <t>물리방어18/마법방어19/물리명중(근접)2/힘3/물리피해감소6/마법피해감소4/[PVP 프로텍트] 물리방어2/마법방어2/물리피해감소2</t>
  </si>
  <si>
    <t>+2</t>
  </si>
  <si>
    <t>물리방어19/마법방어22/물리명중(근접)2/힘3/물리피해감소6/마법피해감소4/[PVP 프로텍트] 물리방어2/마법방어2/물리피해감소2</t>
  </si>
  <si>
    <t>+3</t>
  </si>
  <si>
    <t>물리방어20/마법방어25/물리명중(근접)2/힘3/물리피해감소6/마법피해감소4/[PVP 프로텍트] 물리방어2/마법방어2/물리피해감소2</t>
  </si>
  <si>
    <t>+4</t>
  </si>
  <si>
    <t>물리방어21/마법방어28/물리명중(근접)2/힘3/물리피해감소6/마법피해감소4/[PVP 프로텍트] 물리방어2/마법방어2/물리피해감소2</t>
  </si>
  <si>
    <t>+5</t>
  </si>
  <si>
    <t>물리방어22/마법방어31/물리명중(근접)2/힘3/물리피해감소6/마법피해감소4/[PVP 프로텍트] 물리방어2/마법방어2/물리피해감소2/치명타 피해감소1</t>
  </si>
  <si>
    <t>+6</t>
  </si>
  <si>
    <t>물리방어24/마법방어35/물리명중(근접)2/힘3/물리피해감소7/마법피해감소4/[PVP 프로텍트] 물리방어2/마법방어2/물리피해감소2/치명타 피해감소1</t>
  </si>
  <si>
    <t>+7</t>
  </si>
  <si>
    <t>물리방어27/마법방어39/물리명중(근접)2/힘3/물리피해감소8/마법피해감소5/[PVP 프로텍트] 물리방어2/마법방어2/물리피해감소2/치명타 피해감소1</t>
  </si>
  <si>
    <t>+8</t>
  </si>
  <si>
    <t>물리방어31/마법방어44/물리명중(근접)2/힘3/물리피해감소10/마법피해감소6/[PVP 프로텍트] 물리방어3/마법방어3/물리피해감소3/치명타 피해감소1</t>
  </si>
  <si>
    <t>+9</t>
  </si>
  <si>
    <t>물리방어36/마법방어50/물리명중(근접)2/힘3/물리피해감소12/마법피해감소8/[PVP 프로텍트] 물리방어3/마법방어3/물리피해감소3/치명타 피해감소1</t>
  </si>
  <si>
    <t>+10</t>
  </si>
  <si>
    <t>물리방어41/마법방어56/물리명중(근접)2/힘3/물리피해감소13/마법피해감소10/[PVP 프로텍트] 물리방어4/마법방어4/물리피해감소4/치명타 피해감소2</t>
  </si>
  <si>
    <t>+11</t>
  </si>
  <si>
    <t>물리방어47/마법방어63/물리명중(근접)2/힘3/물리피해감소15/마법피해감소12/[PVP 프로텍트] 물리방어4/마법방어4/물리피해감소4/치명타 피해감소2</t>
  </si>
  <si>
    <t>+12</t>
  </si>
  <si>
    <t>물리방어53/마법방어71/물리명중(근접)2/힘3/물리피해감소16/마법피해감소14/[PVP 프로텍트] 물리방어5/마법방어5/물리피해감소5/치명타 피해감소3</t>
  </si>
  <si>
    <t>+13</t>
  </si>
  <si>
    <t>물리방어60/마법방어80/물리명중(근접)2/힘3/물리피해감소18/마법피해감소16/[PVP 프로텍트] 물리방어5/마법방어5/물리피해감소5/치명타 피해감소4</t>
  </si>
  <si>
    <t>그리헨텔의 방패
354060 ~ 354073</t>
    <phoneticPr fontId="1" type="noConversion"/>
  </si>
  <si>
    <t>물리방어31/마법방어30/힘4/물리피해감소7/마법피해감소6/포션 회복률10%/이속+2%/[PVP 프로텍트] 물리방어3/물리피해감소3/마법방어2/치명타 회피2</t>
  </si>
  <si>
    <t>물리방어32/마법방어32/힘4/물리피해감소7/마법피해감소6/포션 회복률10%/이속+2%/[PVP 프로텍트] 물리방어3/물리피해감소3/마법방어2/치명타 회피2</t>
  </si>
  <si>
    <t>물리방어33/마법방어34/힘4/물리피해감소7/마법피해감소6/포션 회복률10%/이속+2%/[PVP 프로텍트] 물리방어3/물리피해감소3/마법방어2/치명타 회피2</t>
  </si>
  <si>
    <t>물리방어34/마법방어36/힘4/물리피해감소7/마법피해감소6/포션 회복률10%/이속+2%/[PVP 프로텍트] 물리방어3/물리피해감소3/마법방어2/치명타 회피2</t>
  </si>
  <si>
    <t>물리방어35/마법방어38/힘4/물리피해감소7/마법피해감소6/포션 회복률10%/이속+2%/[PVP 프로텍트] 물리방어3/물리피해감소3/마법방어2/치명타 회피2</t>
  </si>
  <si>
    <t>물리방어36/마법방어40/힘4/물리피해감소7/마법피해감소6/포션 회복률10%/이속+2%/[PVP 프로텍트] 물리방어3/물리피해감소3/마법방어2/치명타 회피2</t>
  </si>
  <si>
    <t>물리방어37/마법방어42/힘4/물리피해감소8/마법피해감소7/포션 회복률10%/이속+2%/[PVP 프로텍트] 물리방어3/물리피해감소3/마법방어2/치명타 회피2</t>
  </si>
  <si>
    <t>물리방어38/마법방어45/힘5/물리피해감소9/마법피해감소8/포션 회복률12%/이속+2%/[PVP 프로텍트] 물리방어4/물리피해감소3/마법방어3/치명타 회피2</t>
  </si>
  <si>
    <t>물리방어42/마법방어51/힘5/물리피해감소11/마법피해감소9/포션 회복률12%/이속+2%/[PVP 프로텍트] 물리방어4/물리피해감소4/마법방어3/치명타 회피3</t>
  </si>
  <si>
    <t>물리방어47/마법방어58/힘5/물리피해감소12/마법피해감소10/포션 회복률14%/이속+2%/[PVP 프로텍트] 물리방어5/물리피해감소4/마법방어4/치명타 회피3</t>
  </si>
  <si>
    <t>물리방어53/마법방어65/힘5/물리피해감소14/마법피해감소12/포션 회복률14%/이속+2%/[PVP 프로텍트] 물리방어5/물리피해감소5/마법방어4/치명타 회피4</t>
  </si>
  <si>
    <t>물리방어60/마법방어73/힘5/물리피해감소16/마법피해감소14/포션 회복률16%/이속+2%/[PVP 프로텍트] 물리방어6/물리피해감소5/마법방어5/치명타 회피4</t>
  </si>
  <si>
    <t>물리방어67/마법방어81/힘5/물리피해감소18/마법피해감소16/포션 회복률16%/이속+2%/[PVP 프로텍트] 물리방어6/물리피해감소6/마법방어5/치명타 회피5</t>
  </si>
  <si>
    <t>물리방어75/마법방어91/힘5/물리피해감소20/마법피해감소18/포션 회복률18%/이속+2%/[PVP 프로텍트] 물리방어7/물리피해감소6/마법방어6/치명타 회피5</t>
  </si>
  <si>
    <t>의지의 전장 방패
355000 ~ 355013</t>
    <phoneticPr fontId="1" type="noConversion"/>
  </si>
  <si>
    <t>물리방어47/마법방어43/힘7/물리피해감소11/마법피해감소8/HP회복10/이속+2%/[PVP 프로텍트] 물리방어4/마법방어4/치명타 회피3/물리피해감소6/마법피해감소5/치명타 피해감소3</t>
  </si>
  <si>
    <t>물리방어48/마법방어46/힘7/물리피해감소11/마법피해감소8/HP회복10/이속+2%/[PVP 프로텍트] 물리방어4/마법방어4/치명타 회피3/물리피해감소6/마법피해감소5/치명타 피해감소3</t>
  </si>
  <si>
    <t>물리방어49/마법방어49/힘7/물리피해감소11/마법피해감소8/HP회복10/이속+2%/[PVP 프로텍트] 물리방어4/마법방어4/치명타 회피3/물리피해감소6/마법피해감소5/치명타 피해감소3</t>
  </si>
  <si>
    <t>물리방어50/마법방어52/힘7/물리피해감소11/마법피해감소8/HP회복10/이속+2%/[PVP 프로텍트] 물리방어4/마법방어4/치명타 회피3/물리피해감소6/마법피해감소5/치명타 피해감소3</t>
  </si>
  <si>
    <t>물리방어51/마법방어55/힘7/물리피해감소11/마법피해감소8/HP회복12/이속+2%/[PVP 프로텍트] 물리방어4/마법방어4/치명타 회피3/물리피해감소6/마법피해감소5/치명타 피해감소3</t>
  </si>
  <si>
    <t>물리방어54/마법방어60/힘7/물리피해감소13/마법피해감소9/HP회복14/이속+2%/[PVP 프로텍트] 물리방어5/마법방어5/치명타 회피4/물리피해감소7/마법피해감소6/치명타 피해감소3</t>
  </si>
  <si>
    <t>물리방어58/마법방어67/힘7/물리피해감소14/마법피해감소10/HP회복16/이속+2%/[PVP 프로텍트] 물리방어5/마법방어5/치명타 회피4/물리피해감소7/마법피해감소6/치명타 피해감소3</t>
  </si>
  <si>
    <t>물리방어63/마법방어74/힘8/물리피해감소15/마법피해감소11/HP회복18/이속+2%/[PVP 프로텍트] 물리방어6/마법방어6/치명타 회피4/물리피해감소8/마법피해감소7/치명타 피해감소3</t>
  </si>
  <si>
    <t>물리방어69/마법방어82/힘8/물리피해감소17/마법피해감소12/HP회복20/이속+2%/[PVP 프로텍트] 물리방어6/마법방어6/치명타 회피5/물리피해감소8/마법피해감소7/치명타 피해감소3</t>
  </si>
  <si>
    <t>물리방어76/마법방어90/힘8/물리피해감소18/마법피해감소13/HP회복22/이속+2%/[PVP 프로텍트] 물리방어7/마법방어7/치명타 회피5/물리피해감소9/마법피해감소8/치명타 피해감소3</t>
  </si>
  <si>
    <t>물리방어83/마법방어99/힘8/물리피해감소20/마법피해감소15/HP회복24/이속+2%/[PVP 프로텍트] 물리방어7/마법방어7/치명타 회피5/물리피해감소9/마법피해감소8/치명타 피해감소3</t>
  </si>
  <si>
    <t>물리방어91/마법방어108/힘8/물리피해감소22/마법피해감소17/HP회복26/이속+2%/[PVP 프로텍트] 물리방어8/마법방어8/치명타 회피6/물리피해감소9/마법피해감소9/치명타 피해감소3</t>
  </si>
  <si>
    <t>물리방어99/마법방어118/힘8/물리피해감소24/마법피해감소19/HP회복28/이속+2%/[PVP 프로텍트] 물리방어9/마법방어9/치명타 회피6/물리피해감소10/마법피해감소9/치명타 피해감소3</t>
  </si>
  <si>
    <t>물리방어107/마법방어128/힘8/물리피해감소26/마법피해감소21/HP회복30/이속+2%/[PVP 프로텍트] 물리방어10/마법방어10/치명타 회피6/물리피해감소10/마법피해감소10/치명타 피해감소3</t>
  </si>
  <si>
    <t>클라이언트 수정</t>
    <phoneticPr fontId="1" type="noConversion"/>
  </si>
  <si>
    <t>카오스 던전 UI
던전 목록</t>
    <phoneticPr fontId="1" type="noConversion"/>
  </si>
  <si>
    <t>천공의 섬 엘테르</t>
    <phoneticPr fontId="1" type="noConversion"/>
  </si>
  <si>
    <t>(엘테르/만월 서버에서) 
입장하기 버튼 아래
"다른 던전 입장은 콜포트 대륙 이동 후 가능합니다." 노출</t>
    <phoneticPr fontId="1" type="noConversion"/>
  </si>
  <si>
    <t>KR R2M-20230330</t>
  </si>
  <si>
    <t>(용기의 전장 서버에서) 
입장하기 버튼 아래
"다른 던전 입장은 콜포트 대륙 이동 후 가능합니다." 노출</t>
    <phoneticPr fontId="1" type="noConversion"/>
  </si>
  <si>
    <t>만월의 유적지</t>
    <phoneticPr fontId="1" type="noConversion"/>
  </si>
  <si>
    <t>용기의 전장</t>
    <phoneticPr fontId="1" type="noConversion"/>
  </si>
  <si>
    <t>KRR2M-3528</t>
    <phoneticPr fontId="1" type="noConversion"/>
  </si>
  <si>
    <t>스택형 기간제 제작시 오류 수정</t>
    <phoneticPr fontId="1" type="noConversion"/>
  </si>
  <si>
    <t>KR R2M-20230817</t>
    <phoneticPr fontId="1" type="noConversion"/>
  </si>
  <si>
    <t>KRR2M-3538</t>
    <phoneticPr fontId="1" type="noConversion"/>
  </si>
  <si>
    <t>카오스 제단 기부량 삭제 이슈 수정</t>
    <phoneticPr fontId="1" type="noConversion"/>
  </si>
  <si>
    <r>
      <t xml:space="preserve">1. UI(신규 페이지, 강화 실패 연출)
2. 강화(강화 비용, 강화 실패 보상, 강화 포인트 소모량, 강화 포인트 획득량(파괴시), </t>
    </r>
    <r>
      <rPr>
        <b/>
        <sz val="9"/>
        <color rgb="FFFF0000"/>
        <rFont val="맑은 고딕"/>
        <family val="3"/>
        <charset val="129"/>
        <scheme val="minor"/>
      </rPr>
      <t>강화 확률</t>
    </r>
    <r>
      <rPr>
        <b/>
        <sz val="9"/>
        <color rgb="FF0000FF"/>
        <rFont val="맑은 고딕"/>
        <family val="3"/>
        <charset val="129"/>
        <scheme val="minor"/>
      </rPr>
      <t xml:space="preserve"> )
3. 분해(분해 보상)
4. 각인(각인 능력치, 각인 비용, </t>
    </r>
    <r>
      <rPr>
        <b/>
        <sz val="9"/>
        <color rgb="FFFF0000"/>
        <rFont val="맑은 고딕"/>
        <family val="3"/>
        <charset val="129"/>
        <scheme val="minor"/>
      </rPr>
      <t>각인 확률</t>
    </r>
    <r>
      <rPr>
        <b/>
        <sz val="9"/>
        <color rgb="FF0000FF"/>
        <rFont val="맑은 고딕"/>
        <family val="3"/>
        <charset val="129"/>
        <scheme val="minor"/>
      </rPr>
      <t>)
5. 복구
6. 전리품 아이템 정보(능력치, 이동설정)
7. 도감????</t>
    </r>
    <phoneticPr fontId="1" type="noConversion"/>
  </si>
  <si>
    <t>※ 실데이터 확인 대상 1순위 : 강화 확률, 각인 확률(데이터 비교만 하거나, 명령어로 확률 뽑는것도 가능)</t>
    <phoneticPr fontId="1" type="noConversion"/>
  </si>
  <si>
    <t>UI</t>
    <phoneticPr fontId="1" type="noConversion"/>
  </si>
  <si>
    <t>장비 UI</t>
    <phoneticPr fontId="1" type="noConversion"/>
  </si>
  <si>
    <t>진입</t>
    <phoneticPr fontId="1" type="noConversion"/>
  </si>
  <si>
    <t>캐릭터 HUD &gt; 전리품 탭 &gt; Ⅱ 버튼 터치 시 오픈</t>
    <phoneticPr fontId="1" type="noConversion"/>
  </si>
  <si>
    <t>노진석
성민석</t>
    <phoneticPr fontId="1" type="noConversion"/>
  </si>
  <si>
    <t>KRR2M-3412</t>
  </si>
  <si>
    <t>KR R2M-20230629</t>
  </si>
  <si>
    <t>전리품 페이지 2 에서 팝업 종료 후, 다시 열 때</t>
    <phoneticPr fontId="1" type="noConversion"/>
  </si>
  <si>
    <t>성민석
양재민</t>
    <phoneticPr fontId="1" type="noConversion"/>
  </si>
  <si>
    <t>KRR2M-3416</t>
    <phoneticPr fontId="1" type="noConversion"/>
  </si>
  <si>
    <t>KRR2M-3421</t>
  </si>
  <si>
    <t>[UI] 전리품 2페이지의 각 슬롯 내 기본 이미지가 전리품 이미지와 매치되지 않습니다.</t>
  </si>
  <si>
    <t>Fail</t>
  </si>
  <si>
    <t>KRR2M-3421</t>
    <phoneticPr fontId="1" type="noConversion"/>
  </si>
  <si>
    <t>심각도가 낮고, UI와 클라이언트 작업이 필요하여 추후 수정하는 것으로 협의하였습니다.</t>
    <phoneticPr fontId="1" type="noConversion"/>
  </si>
  <si>
    <t>장착</t>
    <phoneticPr fontId="1" type="noConversion"/>
  </si>
  <si>
    <t>벨켄의 조각상 아이템 장착 시, 12시 방향 장비 슬롯에 표시</t>
    <phoneticPr fontId="1" type="noConversion"/>
  </si>
  <si>
    <t>벨켄의 조각상 : 450000 ~  450010</t>
    <phoneticPr fontId="1" type="noConversion"/>
  </si>
  <si>
    <t>벨리타의 조각상 아이템 장착 시, 10시 방향 장비 슬롯에 표시</t>
    <phoneticPr fontId="1" type="noConversion"/>
  </si>
  <si>
    <t>벨리타의 조각상 : 451000 ~ 451010</t>
    <phoneticPr fontId="1" type="noConversion"/>
  </si>
  <si>
    <t>아이템 장착 시, 해당 장비 슬롯에 표시</t>
    <phoneticPr fontId="1" type="noConversion"/>
  </si>
  <si>
    <t>해제</t>
    <phoneticPr fontId="1" type="noConversion"/>
  </si>
  <si>
    <t>벨켄의 조각상 아이템 장착 해제 시, 12시 방향 장비 슬롯에 미표시</t>
    <phoneticPr fontId="1" type="noConversion"/>
  </si>
  <si>
    <t>벨리타의 조각상 아이템 장착 해제 시, 10시 방향 장비 슬롯에 미표시</t>
    <phoneticPr fontId="1" type="noConversion"/>
  </si>
  <si>
    <t>아이템 장착 해제 시, 해당 장비 슬롯에 미표시</t>
    <phoneticPr fontId="1" type="noConversion"/>
  </si>
  <si>
    <t>그 외</t>
    <phoneticPr fontId="1" type="noConversion"/>
  </si>
  <si>
    <t>전리품 페이지 내 장착 중인 전리품 슬롯 1회 터치 시, 해당 슬롯 터치된 상태 및 '해제' 라벨 표시</t>
    <phoneticPr fontId="1" type="noConversion"/>
  </si>
  <si>
    <t>ㄴ 2회 터치 시, 해당 장비 해제</t>
    <phoneticPr fontId="1" type="noConversion"/>
  </si>
  <si>
    <t>전리품 페이지 내 장착 중인 전리품 슬롯 길게 터치 시, 해당 장비 상세 정보 팝업 오픈</t>
    <phoneticPr fontId="1" type="noConversion"/>
  </si>
  <si>
    <t>아이템 상세 팝업 내 정보가 동일하게 표시, 내부 버튼 작동(아래)</t>
    <phoneticPr fontId="1" type="noConversion"/>
  </si>
  <si>
    <t>잠금 버튼 ON/OFF 터치 가능</t>
    <phoneticPr fontId="1" type="noConversion"/>
  </si>
  <si>
    <t>ㄴ 잠금 ON/OFF 시, 인벤토리 내 아이콘 이미지에 잠금 아이콘 실시간 반영</t>
    <phoneticPr fontId="1" type="noConversion"/>
  </si>
  <si>
    <t>ㄴ 잠금 ON/OFF 시, 강화,각인 버튼 활성화/비활성화</t>
    <phoneticPr fontId="1" type="noConversion"/>
  </si>
  <si>
    <t>전리품 페이지에 장착 중인 전리품 &gt; 상세 페이지 내 강화 버튼 터치 시, 강화 UI 오픈</t>
    <phoneticPr fontId="1" type="noConversion"/>
  </si>
  <si>
    <t>강화주문서 : 360</t>
    <phoneticPr fontId="1" type="noConversion"/>
  </si>
  <si>
    <t>ㄴ (장착 중) 강화 성공 시, 전리품 페이지 내 강화 성공한 아이템(n+1) 착용 표시</t>
    <phoneticPr fontId="1" type="noConversion"/>
  </si>
  <si>
    <t>전리품 페이지 오픈 &gt; 강화 UI 오픈 시, 전리품 페이지는 닫히므로 다시 열어서 확인</t>
    <phoneticPr fontId="1" type="noConversion"/>
  </si>
  <si>
    <t>ㄴ (장착 중) 강화 성공 시, 강화 성공한 아이템(n+1)의 능력치 적용</t>
    <phoneticPr fontId="1" type="noConversion"/>
  </si>
  <si>
    <t>ㄴ (장착 중) 강화 실패 시, 전리품 페이지 내 해당 아이템이 표시되지 않음</t>
    <phoneticPr fontId="1" type="noConversion"/>
  </si>
  <si>
    <t>ㄴ (장착 중) 강화 실패 시, 적용 중이던 능력치 해제</t>
    <phoneticPr fontId="1" type="noConversion"/>
  </si>
  <si>
    <t>각인 버튼 터치 시, 각인 UI 오픈 및 해당 장비 적용된 상태</t>
    <phoneticPr fontId="1" type="noConversion"/>
  </si>
  <si>
    <t>(아이템 상세 팝업) 분해 버튼 비활성화</t>
    <phoneticPr fontId="1" type="noConversion"/>
  </si>
  <si>
    <t>기존 장비 규칙과 동일</t>
    <phoneticPr fontId="1" type="noConversion"/>
  </si>
  <si>
    <t>(아이템 상세 팝업) 삭제 버튼 비활성화</t>
    <phoneticPr fontId="1" type="noConversion"/>
  </si>
  <si>
    <t>(아이템 상세 팝업) 시세 버튼 비활성화(기본이 귀속 아이템)</t>
    <phoneticPr fontId="1" type="noConversion"/>
  </si>
  <si>
    <t>(아이템 상세 팝업) 도감 버튼 ??</t>
    <phoneticPr fontId="1" type="noConversion"/>
  </si>
  <si>
    <t>금번 업데이트에 도감 들어가는지 확인 필요</t>
    <phoneticPr fontId="1" type="noConversion"/>
  </si>
  <si>
    <t>(아이템 상세 팝업) 영혼석 버튼 터치 시, '영혼 부여 불가 장비' 노출</t>
    <phoneticPr fontId="1" type="noConversion"/>
  </si>
  <si>
    <t>(아이템 상세 팝업) 세트 효과 버튼 비활성화</t>
    <phoneticPr fontId="1" type="noConversion"/>
  </si>
  <si>
    <t>(아이템 상세 팝업) 추가 정보 버튼 터치 시, 추가 정보 내용 노출
- 상점 판매 불가
- 거래소 불가
- 삭제 가능
- 창고 보관 가능
- 사망 시 드롭 X
- 안전 강화 0</t>
    <phoneticPr fontId="1" type="noConversion"/>
  </si>
  <si>
    <t>ㄴ 추가 정보 내용 내, 아이템 사전 버튼 활성화</t>
    <phoneticPr fontId="1" type="noConversion"/>
  </si>
  <si>
    <t>(장착 중) 비교 버튼 비활성화</t>
    <phoneticPr fontId="1" type="noConversion"/>
  </si>
  <si>
    <t>(인벤토리 내 아이템) 장착 중인 아이템과 비교 기능 동작 확인</t>
    <phoneticPr fontId="1" type="noConversion"/>
  </si>
  <si>
    <t>비교 버튼</t>
    <phoneticPr fontId="1" type="noConversion"/>
  </si>
  <si>
    <t>동일 부위 장착 - 비교 버튼 활성화</t>
    <phoneticPr fontId="1" type="noConversion"/>
  </si>
  <si>
    <t>동일 부위 미장착 - 비교 버튼 비활성화</t>
    <phoneticPr fontId="1" type="noConversion"/>
  </si>
  <si>
    <t>강화 실패 보상 UI</t>
    <phoneticPr fontId="1" type="noConversion"/>
  </si>
  <si>
    <t>단일 강화 실패</t>
    <phoneticPr fontId="1" type="noConversion"/>
  </si>
  <si>
    <t>임의의 신규 전리품 강화 실패 시, 강화 결과 UI 빠져나온 뒤, 강화 실패 보상 UI 노출
(분해 결과 UI와 동일한 형태)</t>
    <phoneticPr fontId="1" type="noConversion"/>
  </si>
  <si>
    <t>최대 5개 노출 가능이긴 한데 2023-06-21기준 보상 아이템 1개임</t>
    <phoneticPr fontId="1" type="noConversion"/>
  </si>
  <si>
    <t>ㄴ 인벤토리에 강화 실패 보상 UI에 노출된 아이템들 획득</t>
    <phoneticPr fontId="1" type="noConversion"/>
  </si>
  <si>
    <t>다중 강화 실패</t>
    <phoneticPr fontId="1" type="noConversion"/>
  </si>
  <si>
    <t>다중 강화 중인 모든 강화 종료 시, 강화 실패 보상 UI 노출</t>
    <phoneticPr fontId="1" type="noConversion"/>
  </si>
  <si>
    <t xml:space="preserve">최대 16개 노출(강화실패보상 테이블 내 mIndex 낮은 것부터 왼쪽에 노출) </t>
    <phoneticPr fontId="1" type="noConversion"/>
  </si>
  <si>
    <t>조각상 파편 id 오름차순</t>
    <phoneticPr fontId="1" type="noConversion"/>
  </si>
  <si>
    <t>강화</t>
    <phoneticPr fontId="1" type="noConversion"/>
  </si>
  <si>
    <t>강화 비용</t>
    <phoneticPr fontId="1" type="noConversion"/>
  </si>
  <si>
    <t>+0 벨켄의 조각상</t>
    <phoneticPr fontId="1" type="noConversion"/>
  </si>
  <si>
    <t>골드 100</t>
    <phoneticPr fontId="1" type="noConversion"/>
  </si>
  <si>
    <t>+1 벨켄의 조각상</t>
  </si>
  <si>
    <t>+2 벨켄의 조각상</t>
  </si>
  <si>
    <t>+3 벨켄의 조각상</t>
  </si>
  <si>
    <t>+4 벨켄의 조각상</t>
  </si>
  <si>
    <t>+5 벨켄의 조각상</t>
  </si>
  <si>
    <t>+6 벨켄의 조각상</t>
  </si>
  <si>
    <t>+7 벨켄의 조각상</t>
  </si>
  <si>
    <t>+8 벨켄의 조각상</t>
  </si>
  <si>
    <t>+9 벨켄의 조각상</t>
  </si>
  <si>
    <t>+0 벨리타의 조각상</t>
  </si>
  <si>
    <t>+1 벨리타의 조각상</t>
  </si>
  <si>
    <t>+2 벨리타의 조각상</t>
  </si>
  <si>
    <t>+3 벨리타의 조각상</t>
  </si>
  <si>
    <t>+4 벨리타의 조각상</t>
  </si>
  <si>
    <t>+5 벨리타의 조각상</t>
  </si>
  <si>
    <t>+6 벨리타의 조각상</t>
  </si>
  <si>
    <t>+7 벨리타의 조각상</t>
  </si>
  <si>
    <t>+8 벨리타의 조각상</t>
  </si>
  <si>
    <t>+9 벨리타의 조각상</t>
  </si>
  <si>
    <t>+0 호텐 플로츠의 조각상</t>
  </si>
  <si>
    <t>+1 호텐 플로츠의 조각상</t>
  </si>
  <si>
    <t>+2 호텐 플로츠의 조각상</t>
  </si>
  <si>
    <t>+3 호텐 플로츠의 조각상</t>
  </si>
  <si>
    <t>+4 호텐 플로츠의 조각상</t>
  </si>
  <si>
    <t>+5 호텐 플로츠의 조각상</t>
  </si>
  <si>
    <t>+6 호텐 플로츠의 조각상</t>
  </si>
  <si>
    <t>+7 호텐 플로츠의 조각상</t>
  </si>
  <si>
    <t>+8 호텐 플로츠의 조각상</t>
  </si>
  <si>
    <t>+9 호텐 플로츠의 조각상</t>
  </si>
  <si>
    <t>+0 크리스의 조각상</t>
  </si>
  <si>
    <t>+1 크리스의 조각상</t>
  </si>
  <si>
    <t>+2 크리스의 조각상</t>
  </si>
  <si>
    <t>+3 크리스의 조각상</t>
  </si>
  <si>
    <t>+4 크리스의 조각상</t>
  </si>
  <si>
    <t>+5 크리스의 조각상</t>
  </si>
  <si>
    <t>+6 크리스의 조각상</t>
  </si>
  <si>
    <t>+7 크리스의 조각상</t>
  </si>
  <si>
    <t>+8 크리스의 조각상</t>
  </si>
  <si>
    <t>+9 크리스의 조각상</t>
  </si>
  <si>
    <t>+0 카수스의 조각상</t>
  </si>
  <si>
    <t>+1 카수스의 조각상</t>
  </si>
  <si>
    <t>+2 카수스의 조각상</t>
  </si>
  <si>
    <t>+3 카수스의 조각상</t>
  </si>
  <si>
    <t>+4 카수스의 조각상</t>
  </si>
  <si>
    <t>+5 카수스의 조각상</t>
  </si>
  <si>
    <t>+6 카수스의 조각상</t>
  </si>
  <si>
    <t>+7 카수스의 조각상</t>
  </si>
  <si>
    <t>+8 카수스의 조각상</t>
  </si>
  <si>
    <t>+9 카수스의 조각상</t>
  </si>
  <si>
    <t>강화 실패 보상</t>
    <phoneticPr fontId="1" type="noConversion"/>
  </si>
  <si>
    <t>강화 포인트 소모량</t>
    <phoneticPr fontId="1" type="noConversion"/>
  </si>
  <si>
    <t>강화 포인트 획득량
(파괴시)</t>
    <phoneticPr fontId="1" type="noConversion"/>
  </si>
  <si>
    <t>강화 확률</t>
    <phoneticPr fontId="1" type="noConversion"/>
  </si>
  <si>
    <t>분해</t>
    <phoneticPr fontId="1" type="noConversion"/>
  </si>
  <si>
    <t>분해 보상 - 조각상</t>
    <phoneticPr fontId="1" type="noConversion"/>
  </si>
  <si>
    <t>분해 보상 - 파편</t>
    <phoneticPr fontId="1" type="noConversion"/>
  </si>
  <si>
    <t>벨켄의 조각상 파편</t>
    <phoneticPr fontId="1" type="noConversion"/>
  </si>
  <si>
    <t>벨켄의 조각상 파편 1</t>
    <phoneticPr fontId="1" type="noConversion"/>
  </si>
  <si>
    <t>벨켄의 조각상 파편 2</t>
  </si>
  <si>
    <t>벨켄의 조각상 파편 3</t>
  </si>
  <si>
    <t>벨켄의 조각상 파편 4</t>
  </si>
  <si>
    <t>벨켄의 조각상 파편 5</t>
  </si>
  <si>
    <t>벨켄의 조각상 파편 6</t>
  </si>
  <si>
    <t>벨켄의 조각상 파편 7</t>
  </si>
  <si>
    <t>벨켄의 조각상 파편 8</t>
  </si>
  <si>
    <t>벨켄의 조각상 파편 9</t>
  </si>
  <si>
    <t>벨리타의 조각상 파편</t>
    <phoneticPr fontId="1" type="noConversion"/>
  </si>
  <si>
    <t>벨리타의 조각상 파편 1</t>
    <phoneticPr fontId="1" type="noConversion"/>
  </si>
  <si>
    <t>벨리타의 조각상 파편 2</t>
  </si>
  <si>
    <t>벨리타의 조각상 파편 3</t>
  </si>
  <si>
    <t>벨리타의 조각상 파편 4</t>
  </si>
  <si>
    <t>벨리타의 조각상 파편 5</t>
  </si>
  <si>
    <t>벨리타의 조각상 파편 6</t>
  </si>
  <si>
    <t>벨리타의 조각상 파편 7</t>
  </si>
  <si>
    <t>벨리타의 조각상 파편 8</t>
  </si>
  <si>
    <t>벨리타의 조각상 파편 9</t>
  </si>
  <si>
    <t>각인</t>
    <phoneticPr fontId="1" type="noConversion"/>
  </si>
  <si>
    <t>각인 능력치
(강화 수치 별 잠금처리)</t>
    <phoneticPr fontId="1" type="noConversion"/>
  </si>
  <si>
    <t>각인 불가</t>
    <phoneticPr fontId="1" type="noConversion"/>
  </si>
  <si>
    <t>[방식]
인게임 : 옵션 리스트에 정상 노출 및 해당 능력치 1회 이상 획득 시 PASS
데이터 비교/명령어 : 수치 및 확률 확인 시 PASS</t>
    <phoneticPr fontId="1" type="noConversion"/>
  </si>
  <si>
    <t>각인 비용</t>
    <phoneticPr fontId="1" type="noConversion"/>
  </si>
  <si>
    <t>각인 확률</t>
    <phoneticPr fontId="1" type="noConversion"/>
  </si>
  <si>
    <t>복구</t>
    <phoneticPr fontId="1" type="noConversion"/>
  </si>
  <si>
    <t>벨켄의 조각상</t>
  </si>
  <si>
    <t>[테스트 방식]
1. 해당 장비 타입별로 0강, 9강 강화 파괴 시킨 후, 복구 페이지 내 9강만 뜨는지 확인
2. 모든 타입 파괴 후, 해당 타입의 복구 주문서 사용 시, 리스트에 해당 장비만 노출되는 지 확인</t>
    <phoneticPr fontId="1" type="noConversion"/>
  </si>
  <si>
    <t>벨리타의 조각상</t>
  </si>
  <si>
    <t>호텐 플로츠의 조각상</t>
  </si>
  <si>
    <t>크리스의 조각상</t>
  </si>
  <si>
    <t>카수스의 조각상</t>
  </si>
  <si>
    <t>이동설정</t>
    <phoneticPr fontId="1" type="noConversion"/>
  </si>
  <si>
    <t>ID</t>
    <phoneticPr fontId="1" type="noConversion"/>
  </si>
  <si>
    <t>테스트 시 알아야할 것들</t>
    <phoneticPr fontId="1" type="noConversion"/>
  </si>
  <si>
    <t>담당자</t>
    <phoneticPr fontId="1" type="noConversion"/>
  </si>
  <si>
    <t>업데이트 시간</t>
    <phoneticPr fontId="1" type="noConversion"/>
  </si>
  <si>
    <t>보스 소환 확정된 서버에서 ChaosAltarFinish (제단ID) 명령어 사용하면 해당 제단 슬롯에 소환일시/장소가 표시됨</t>
  </si>
  <si>
    <t>재관선임님</t>
    <phoneticPr fontId="1" type="noConversion"/>
  </si>
  <si>
    <t>위 명령어를 쓸 때에는 각 제단 관리 서버에 캐릭터를 이동시켜서 사용해야만 한다. (그외 서버에서 사용 시, 시스템 메시지 발생-카오스 제단 관리 서버가 아닙니다.)
벨제뷔트 -&gt; 엘테르/만월(그룹1서버)
바포메트 -&gt; 본서버(콜포트, 필드서버)
카밀디에고 -&gt; 길드워(통길전)
라볼라스 -&gt; 용기의전장(그룹2서버)</t>
  </si>
  <si>
    <t>서버팀에서 기부기간, 보스출몰시간 설정가능 (설정후 섭재시작 필요)</t>
  </si>
  <si>
    <t>위에서 설정한 기부기간으로 시작되어도 기부가 불가한 것은 정상(실제 DB와 달라서) startevent 250000 로 강제 시작해주어야 한다.</t>
  </si>
  <si>
    <t>랭킹정렬순서 : 길드 여부 &gt; 서버번호 &gt; 달성시간</t>
    <phoneticPr fontId="1" type="noConversion"/>
  </si>
  <si>
    <t>제단 초기화 시, 카오스 코인은 유지, 카오스의 티끌 삭제</t>
    <phoneticPr fontId="1" type="noConversion"/>
  </si>
  <si>
    <t>발견된 문제</t>
    <phoneticPr fontId="1" type="noConversion"/>
  </si>
  <si>
    <t>최종 확인 시간</t>
    <phoneticPr fontId="1" type="noConversion"/>
  </si>
  <si>
    <t>보스가 상시 리스폰되어있음 (DT에 보스 소환 시간 잘못입력된 문제)</t>
    <phoneticPr fontId="1" type="noConversion"/>
  </si>
  <si>
    <t>3번 제단 완료 확인 불가(용전 입장 불가로 명령어 사용 불가)</t>
    <phoneticPr fontId="1" type="noConversion"/>
  </si>
  <si>
    <t>4번 제단 기부현황이 갱신되지 않음(5분경과시에도)</t>
    <phoneticPr fontId="1" type="noConversion"/>
  </si>
  <si>
    <t>3번 제단 완료 확인 불가(용전 입장 했으나 명령어 사용 불가)</t>
    <phoneticPr fontId="1" type="noConversion"/>
  </si>
  <si>
    <t>1번제단-벨제뷔트 : 엘테르에서 피니쉬썼지만 소환일시/장소 뜨지않음</t>
    <phoneticPr fontId="1" type="noConversion"/>
  </si>
  <si>
    <t>3번제단 기부완료&gt;기부끝날때까지 ui유지&gt;ui재오픈시(or기부시도) 소환일시/장소만 뜨고, '보스소환확정'라벨과 랭킹 순위 노출 안되는 현상
(기부 현황 팝업에는 노출됨)</t>
    <phoneticPr fontId="1" type="noConversion"/>
  </si>
  <si>
    <t xml:space="preserve">보스 소환 확정되지 않았는데 보스가 소환되는 현상
</t>
    <phoneticPr fontId="1" type="noConversion"/>
  </si>
  <si>
    <t>제한이 걸린 상품 구매 완료 시, 구매 완료 라벨이 기존 텍스트와 겹치며, 여전히 계속 구매 시도 가능한 현상</t>
    <phoneticPr fontId="1" type="noConversion"/>
  </si>
  <si>
    <t>티끌 기부 버튼 터치 시 오픈되는 팝업 명이 '상품 정보'인 현상 &gt; '기부하기' 변경</t>
    <phoneticPr fontId="1" type="noConversion"/>
  </si>
  <si>
    <t>보스 소환이 확정되었으나, 최대 기부 개수 이상으로 카오스의 티끌을 기부할 수 있는 현상 &gt; 기획의도</t>
    <phoneticPr fontId="1" type="noConversion"/>
  </si>
  <si>
    <t>기부 기간 여부에 따른 교환소 상품 구매 가능 여부 &gt; 체크리스트 반영</t>
    <phoneticPr fontId="1" type="noConversion"/>
  </si>
  <si>
    <t>전체 서버 재시작시, 본서버가 카오스서버/통길전서버보다 늦게 올라오면 DB의 보스 소환데이터를 불러오지 못하는 현상
&gt; 늦게 올라오더라도 불러오도록 수정중(재관선임님)</t>
    <phoneticPr fontId="1" type="noConversion"/>
  </si>
  <si>
    <t>랭킹이 이상하게 등록됨</t>
    <phoneticPr fontId="1" type="noConversion"/>
  </si>
  <si>
    <t>문의중</t>
  </si>
  <si>
    <t>제단 기간 종료 후(기부기간 종료 7일 후), 카오스 제단 탭 내 슬롯들 미노출</t>
    <phoneticPr fontId="1" type="noConversion"/>
  </si>
  <si>
    <t>제단 기간 종료 후(기부기간 종료 7일 후), 교환소에서 구매해도 카오스코인이 차감되지 않음</t>
    <phoneticPr fontId="1" type="noConversion"/>
  </si>
  <si>
    <t>환영의미궁 중 기부</t>
    <phoneticPr fontId="1" type="noConversion"/>
  </si>
  <si>
    <t>기부 기간 종료 안내 메시지 떴는지 확인</t>
    <phoneticPr fontId="1" type="noConversion"/>
  </si>
  <si>
    <t>작업중</t>
  </si>
  <si>
    <t>안될수도 있음(서버팀) &gt; 이슈등록필요</t>
    <phoneticPr fontId="1" type="noConversion"/>
  </si>
  <si>
    <t>길드레이드 중 기부</t>
    <phoneticPr fontId="1" type="noConversion"/>
  </si>
  <si>
    <t>제단 종료 후, 카오스의 티끌 삭제(자동삭제이벤트)</t>
    <phoneticPr fontId="1" type="noConversion"/>
  </si>
  <si>
    <t>카오스의 티끌 드랍 이벤트</t>
    <phoneticPr fontId="1" type="noConversion"/>
  </si>
  <si>
    <t>보스확정시, 카던에서도 보스일시/장소 노출</t>
    <phoneticPr fontId="1" type="noConversion"/>
  </si>
  <si>
    <t>먼저 달성 완료한 서버가 후순위로 밀리는 현상&gt;서버번호오름차순 정렬되고있음
2&gt;3&gt;1 기부 완료시, 1&gt;2&gt;3으로 뜸</t>
    <phoneticPr fontId="1" type="noConversion"/>
  </si>
  <si>
    <t>바로 될 것임</t>
    <phoneticPr fontId="1" type="noConversion"/>
  </si>
  <si>
    <t>기부 달성 못했는데, 기부하기만해도 상품이 열림(3번상품)</t>
    <phoneticPr fontId="1" type="noConversion"/>
  </si>
  <si>
    <t>운영기간 종료후 구매 시&gt;시스템메시지 발생 및 구매 불가</t>
    <phoneticPr fontId="1" type="noConversion"/>
  </si>
  <si>
    <t>제단운영기간 종료 후, 제단 탭 오픈 시, 메시지 발생
&gt; [시스템] 진행 중인 카오스 제단 정보가 없습니다.</t>
    <phoneticPr fontId="1" type="noConversion"/>
  </si>
  <si>
    <t>혁진선임님 수정</t>
    <phoneticPr fontId="1" type="noConversion"/>
  </si>
  <si>
    <t>기부기간</t>
    <phoneticPr fontId="1" type="noConversion"/>
  </si>
  <si>
    <t>2023-03-21 15:00~16:00</t>
    <phoneticPr fontId="1" type="noConversion"/>
  </si>
  <si>
    <t>UI상</t>
    <phoneticPr fontId="1" type="noConversion"/>
  </si>
  <si>
    <t>실제</t>
    <phoneticPr fontId="1" type="noConversion"/>
  </si>
  <si>
    <t>제단ID</t>
    <phoneticPr fontId="1" type="noConversion"/>
  </si>
  <si>
    <t>보스출현시간(랜덤)</t>
    <phoneticPr fontId="1" type="noConversion"/>
  </si>
  <si>
    <t>알파1</t>
    <phoneticPr fontId="1" type="noConversion"/>
  </si>
  <si>
    <t>알파2</t>
  </si>
  <si>
    <t>알파3</t>
  </si>
  <si>
    <t>알파4</t>
  </si>
  <si>
    <t>2위까지</t>
    <phoneticPr fontId="1" type="noConversion"/>
  </si>
  <si>
    <t>4시반 ~ 5시</t>
    <phoneticPr fontId="1" type="noConversion"/>
  </si>
  <si>
    <t>확정</t>
    <phoneticPr fontId="1" type="noConversion"/>
  </si>
  <si>
    <t>3위</t>
    <phoneticPr fontId="1" type="noConversion"/>
  </si>
  <si>
    <t>기부X</t>
    <phoneticPr fontId="1" type="noConversion"/>
  </si>
  <si>
    <t>x</t>
    <phoneticPr fontId="1" type="noConversion"/>
  </si>
  <si>
    <t>할당량</t>
    <phoneticPr fontId="1" type="noConversion"/>
  </si>
  <si>
    <t>5시5분 ~ 5시30분</t>
  </si>
  <si>
    <t>미달</t>
    <phoneticPr fontId="1" type="noConversion"/>
  </si>
  <si>
    <t>4위까지</t>
    <phoneticPr fontId="1" type="noConversion"/>
  </si>
  <si>
    <t>5시35분 ~ 6시</t>
  </si>
  <si>
    <t>1위까지</t>
    <phoneticPr fontId="1" type="noConversion"/>
  </si>
  <si>
    <t>6시5분 ~ 6시30분</t>
  </si>
  <si>
    <t>2위</t>
    <phoneticPr fontId="1" type="noConversion"/>
  </si>
  <si>
    <t>2023-03-23 17:10~17:40</t>
    <phoneticPr fontId="1" type="noConversion"/>
  </si>
  <si>
    <t>초기화시간</t>
    <phoneticPr fontId="1" type="noConversion"/>
  </si>
  <si>
    <t>보스출현시간</t>
    <phoneticPr fontId="1" type="noConversion"/>
  </si>
  <si>
    <t>17:40~49</t>
    <phoneticPr fontId="1" type="noConversion"/>
  </si>
  <si>
    <t>O</t>
    <phoneticPr fontId="1" type="noConversion"/>
  </si>
  <si>
    <t>17:50~59</t>
    <phoneticPr fontId="1" type="noConversion"/>
  </si>
  <si>
    <t>18:00~09</t>
    <phoneticPr fontId="1" type="noConversion"/>
  </si>
  <si>
    <t>18:10~11</t>
    <phoneticPr fontId="1" type="noConversion"/>
  </si>
  <si>
    <t>2필드</t>
    <phoneticPr fontId="1" type="noConversion"/>
  </si>
  <si>
    <t>1카던</t>
    <phoneticPr fontId="1" type="noConversion"/>
  </si>
  <si>
    <t>1. 길드해체 or 길드이전 진행 한 후 서버를 바로 재시작해서 반영되는지 확인
2. 길드해체 or 길드이전 진행 한 후 랭킹 업데이트 시 반영되는지 확인</t>
    <phoneticPr fontId="1" type="noConversion"/>
  </si>
  <si>
    <t>양재민
노진석
황정수
성민석</t>
  </si>
  <si>
    <t>2023-08-14
2023-08-16</t>
  </si>
  <si>
    <t>진석</t>
    <phoneticPr fontId="1" type="noConversion"/>
  </si>
  <si>
    <t>민석</t>
    <phoneticPr fontId="1" type="noConversion"/>
  </si>
  <si>
    <t>영현</t>
    <phoneticPr fontId="1" type="noConversion"/>
  </si>
  <si>
    <t>재민</t>
    <phoneticPr fontId="1" type="noConversion"/>
  </si>
  <si>
    <t>수정후 : 잘저장되야됨</t>
  </si>
  <si>
    <t>서버 재시작 시</t>
    <phoneticPr fontId="1" type="noConversion"/>
  </si>
  <si>
    <t>기부전</t>
    <phoneticPr fontId="1" type="noConversion"/>
  </si>
  <si>
    <t>재시작전</t>
    <phoneticPr fontId="1" type="noConversion"/>
  </si>
  <si>
    <t>재시작후</t>
    <phoneticPr fontId="1" type="noConversion"/>
  </si>
  <si>
    <t>같야야함</t>
    <phoneticPr fontId="1" type="noConversion"/>
  </si>
  <si>
    <t>귀신</t>
    <phoneticPr fontId="1" type="noConversion"/>
  </si>
  <si>
    <t>무가입캐릭</t>
    <phoneticPr fontId="1" type="noConversion"/>
  </si>
  <si>
    <t>길드 A 가입 중 기부 &gt; 길드 A 해체</t>
    <phoneticPr fontId="1" type="noConversion"/>
  </si>
  <si>
    <t>길드 B 가입 중 기부 &gt; 길드 B 이전</t>
    <phoneticPr fontId="1" type="noConversion"/>
  </si>
  <si>
    <t>원래문제 : 서버 종료시 존재하지 않는 길드(길드 해체, 길드 이전)의 기부액 사라짐</t>
    <phoneticPr fontId="1" type="noConversion"/>
  </si>
  <si>
    <t>기부 개수(카오스의 티끌 955) 기부</t>
    <phoneticPr fontId="1" type="noConversion"/>
  </si>
  <si>
    <t>서버/캐릭명/길드명/기부내역</t>
  </si>
  <si>
    <t>알파4/미미미/파파파/20000</t>
    <phoneticPr fontId="1" type="noConversion"/>
  </si>
  <si>
    <t>서버/캐릭명/길드명</t>
    <phoneticPr fontId="1" type="noConversion"/>
  </si>
  <si>
    <t>알파2 / n006 / 기부쓰 / 2000</t>
    <phoneticPr fontId="1" type="noConversion"/>
  </si>
  <si>
    <t>알파3/Z/dfadfda/5000</t>
    <phoneticPr fontId="1" type="noConversion"/>
  </si>
  <si>
    <t>알파3/Wowoals/Ffjj/300</t>
    <phoneticPr fontId="1" type="noConversion"/>
  </si>
  <si>
    <t>이전</t>
  </si>
  <si>
    <t>해체</t>
  </si>
  <si>
    <t>4서버감</t>
    <phoneticPr fontId="1" type="noConversion"/>
  </si>
  <si>
    <t>1서버감</t>
    <phoneticPr fontId="1" type="noConversion"/>
  </si>
  <si>
    <t>알파4/하우연/하우연/12340</t>
    <phoneticPr fontId="1" type="noConversion"/>
  </si>
  <si>
    <t>알파3/Wwaa/Ttuu/600</t>
    <phoneticPr fontId="1" type="noConversion"/>
  </si>
  <si>
    <t>알파4 / 2Z / GT / 2000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</si>
</sst>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176" formatCode="0_ "/>
    <numFmt numFmtId="177" formatCode="0.0"/>
    <numFmt numFmtId="178" formatCode="yyyy/mm/dd\ hh:mm"/>
    <numFmt numFmtId="179" formatCode="0_);[Red]\(0\)"/>
    <numFmt numFmtId="180" formatCode="0.0000_);[Red]\(0.0000\)"/>
  </numFmts>
  <fonts count="80">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name val="돋움"/>
      <family val="3"/>
      <charset val="129"/>
    </font>
    <font>
      <sz val="8"/>
      <name val="돋움"/>
      <family val="3"/>
      <charset val="129"/>
    </font>
    <font>
      <sz val="8"/>
      <name val="맑은 고딕"/>
      <family val="3"/>
      <charset val="129"/>
      <scheme val="minor"/>
    </font>
    <font>
      <sz val="9"/>
      <color theme="1"/>
      <name val="맑은 고딕"/>
      <family val="3"/>
      <charset val="129"/>
      <scheme val="minor"/>
    </font>
    <font>
      <sz val="11"/>
      <color theme="1"/>
      <name val="맑은 고딕"/>
      <family val="2"/>
      <charset val="129"/>
      <scheme val="minor"/>
    </font>
    <font>
      <sz val="9"/>
      <name val="맑은 고딕"/>
      <family val="3"/>
      <charset val="129"/>
    </font>
    <font>
      <u/>
      <sz val="11"/>
      <color theme="10"/>
      <name val="돋움"/>
      <family val="3"/>
      <charset val="129"/>
    </font>
    <font>
      <sz val="11"/>
      <color theme="1"/>
      <name val="맑은 고딕"/>
      <family val="2"/>
      <scheme val="minor"/>
    </font>
    <font>
      <b/>
      <sz val="14"/>
      <color theme="0"/>
      <name val="맑은 고딕"/>
      <family val="3"/>
      <charset val="129"/>
      <scheme val="minor"/>
    </font>
    <font>
      <b/>
      <sz val="9"/>
      <name val="맑은 고딕"/>
      <family val="3"/>
      <charset val="129"/>
      <scheme val="minor"/>
    </font>
    <font>
      <b/>
      <sz val="9"/>
      <color rgb="FF0000FF"/>
      <name val="맑은 고딕"/>
      <family val="3"/>
      <charset val="129"/>
      <scheme val="minor"/>
    </font>
    <font>
      <b/>
      <sz val="9"/>
      <color rgb="FFFF0000"/>
      <name val="맑은 고딕"/>
      <family val="3"/>
      <charset val="129"/>
      <scheme val="minor"/>
    </font>
    <font>
      <b/>
      <sz val="9"/>
      <color rgb="FF7030A0"/>
      <name val="맑은 고딕"/>
      <family val="3"/>
      <charset val="129"/>
      <scheme val="minor"/>
    </font>
    <font>
      <b/>
      <sz val="9"/>
      <color theme="7" tint="-0.249977111117893"/>
      <name val="맑은 고딕"/>
      <family val="3"/>
      <charset val="129"/>
      <scheme val="minor"/>
    </font>
    <font>
      <b/>
      <sz val="9"/>
      <color theme="1"/>
      <name val="맑은 고딕"/>
      <family val="3"/>
      <charset val="129"/>
      <scheme val="minor"/>
    </font>
    <font>
      <b/>
      <sz val="9"/>
      <color theme="0"/>
      <name val="맑은 고딕"/>
      <family val="3"/>
      <charset val="129"/>
      <scheme val="minor"/>
    </font>
    <font>
      <b/>
      <sz val="10"/>
      <color theme="0"/>
      <name val="맑은 고딕"/>
      <family val="3"/>
      <charset val="129"/>
      <scheme val="minor"/>
    </font>
    <font>
      <b/>
      <sz val="9"/>
      <color theme="1" tint="0.499984740745262"/>
      <name val="맑은 고딕"/>
      <family val="3"/>
      <charset val="129"/>
      <scheme val="minor"/>
    </font>
    <font>
      <sz val="9"/>
      <color indexed="81"/>
      <name val="Tahoma"/>
      <family val="2"/>
    </font>
    <font>
      <sz val="9"/>
      <color indexed="81"/>
      <name val="돋움"/>
      <family val="3"/>
      <charset val="129"/>
    </font>
    <font>
      <sz val="9"/>
      <name val="맑은 고딕"/>
      <family val="3"/>
      <charset val="129"/>
      <scheme val="minor"/>
    </font>
    <font>
      <sz val="9"/>
      <color rgb="FFFF0000"/>
      <name val="맑은 고딕"/>
      <family val="3"/>
      <charset val="129"/>
      <scheme val="minor"/>
    </font>
    <font>
      <sz val="11"/>
      <name val="맑은 고딕"/>
      <family val="3"/>
      <charset val="129"/>
      <scheme val="minor"/>
    </font>
    <font>
      <b/>
      <sz val="9"/>
      <color indexed="12"/>
      <name val="맑은 고딕"/>
      <family val="3"/>
      <charset val="129"/>
      <scheme val="minor"/>
    </font>
    <font>
      <b/>
      <sz val="9"/>
      <color indexed="10"/>
      <name val="맑은 고딕"/>
      <family val="3"/>
      <charset val="129"/>
      <scheme val="minor"/>
    </font>
    <font>
      <b/>
      <sz val="9"/>
      <color rgb="FFFFC000"/>
      <name val="맑은 고딕"/>
      <family val="3"/>
      <charset val="129"/>
      <scheme val="minor"/>
    </font>
    <font>
      <b/>
      <sz val="9"/>
      <color theme="0" tint="-4.9989318521683403E-2"/>
      <name val="맑은 고딕"/>
      <family val="3"/>
      <charset val="129"/>
      <scheme val="minor"/>
    </font>
    <font>
      <sz val="9"/>
      <color theme="1"/>
      <name val="맑은 고딕"/>
      <family val="2"/>
      <charset val="129"/>
      <scheme val="minor"/>
    </font>
    <font>
      <sz val="9"/>
      <color theme="4"/>
      <name val="맑은 고딕"/>
      <family val="2"/>
      <charset val="129"/>
      <scheme val="minor"/>
    </font>
    <font>
      <b/>
      <sz val="9"/>
      <name val="맑은 고딕"/>
      <family val="3"/>
      <charset val="129"/>
    </font>
    <font>
      <b/>
      <sz val="10"/>
      <name val="맑은 고딕"/>
      <family val="3"/>
      <charset val="129"/>
      <scheme val="minor"/>
    </font>
    <font>
      <b/>
      <sz val="10"/>
      <color rgb="FF0000FF"/>
      <name val="맑은 고딕"/>
      <family val="3"/>
      <charset val="129"/>
      <scheme val="minor"/>
    </font>
    <font>
      <b/>
      <sz val="10"/>
      <color rgb="FFFF0000"/>
      <name val="맑은 고딕"/>
      <family val="3"/>
      <charset val="129"/>
      <scheme val="minor"/>
    </font>
    <font>
      <b/>
      <sz val="10"/>
      <color rgb="FF7030A0"/>
      <name val="맑은 고딕"/>
      <family val="3"/>
      <charset val="129"/>
      <scheme val="minor"/>
    </font>
    <font>
      <b/>
      <sz val="9"/>
      <name val="맑은 고딕"/>
      <family val="3"/>
      <scheme val="major"/>
    </font>
    <font>
      <sz val="9"/>
      <name val="맑은 고딕"/>
      <family val="3"/>
      <charset val="129"/>
      <scheme val="major"/>
    </font>
    <font>
      <sz val="10"/>
      <color theme="0"/>
      <name val="맑은 고딕"/>
      <family val="3"/>
      <charset val="129"/>
      <scheme val="minor"/>
    </font>
    <font>
      <sz val="9"/>
      <color indexed="81"/>
      <name val="맑은 고딕"/>
      <family val="3"/>
      <charset val="129"/>
      <scheme val="major"/>
    </font>
    <font>
      <u/>
      <sz val="11"/>
      <color theme="10"/>
      <name val="맑은 고딕"/>
      <family val="2"/>
      <charset val="129"/>
      <scheme val="minor"/>
    </font>
    <font>
      <sz val="9"/>
      <color rgb="FFFF0000"/>
      <name val="맑은 고딕"/>
      <family val="3"/>
      <charset val="2"/>
      <scheme val="minor"/>
    </font>
    <font>
      <b/>
      <sz val="9"/>
      <color rgb="FF000000"/>
      <name val="맑은 고딕"/>
      <family val="3"/>
      <charset val="129"/>
      <scheme val="minor"/>
    </font>
    <font>
      <sz val="11"/>
      <color theme="0"/>
      <name val="맑은 고딕"/>
      <family val="2"/>
      <charset val="129"/>
      <scheme val="minor"/>
    </font>
    <font>
      <b/>
      <sz val="10"/>
      <color theme="0" tint="-0.499984740745262"/>
      <name val="맑은 고딕"/>
      <family val="3"/>
      <charset val="129"/>
      <scheme val="minor"/>
    </font>
    <font>
      <sz val="9"/>
      <color rgb="FF000000"/>
      <name val="맑은 고딕"/>
      <family val="3"/>
      <charset val="129"/>
      <scheme val="minor"/>
    </font>
    <font>
      <b/>
      <sz val="10"/>
      <color rgb="FF000000"/>
      <name val="맑은 고딕"/>
      <family val="3"/>
      <charset val="129"/>
      <scheme val="minor"/>
    </font>
    <font>
      <b/>
      <sz val="11"/>
      <color rgb="FF0000FF"/>
      <name val="맑은 고딕"/>
      <family val="3"/>
      <charset val="129"/>
      <scheme val="minor"/>
    </font>
    <font>
      <b/>
      <sz val="9"/>
      <color rgb="FFF2F2F2"/>
      <name val="맑은 고딕"/>
      <family val="3"/>
      <charset val="129"/>
      <scheme val="minor"/>
    </font>
    <font>
      <b/>
      <sz val="9"/>
      <color rgb="FFFFFFFF"/>
      <name val="맑은 고딕"/>
      <family val="3"/>
      <charset val="129"/>
      <scheme val="minor"/>
    </font>
    <font>
      <sz val="9"/>
      <name val="맑은 고딕"/>
      <family val="3"/>
      <scheme val="major"/>
    </font>
    <font>
      <sz val="9"/>
      <color rgb="FF000000"/>
      <name val="맑은 고딕"/>
      <family val="3"/>
      <charset val="129"/>
    </font>
    <font>
      <sz val="11"/>
      <color rgb="FF9C6500"/>
      <name val="맑은 고딕"/>
      <family val="2"/>
      <charset val="129"/>
      <scheme val="minor"/>
    </font>
    <font>
      <sz val="9"/>
      <color rgb="FF000000"/>
      <name val="맑은 고딕"/>
      <family val="3"/>
    </font>
    <font>
      <b/>
      <sz val="9"/>
      <color rgb="FF000000"/>
      <name val="맑은 고딕"/>
      <family val="3"/>
    </font>
    <font>
      <sz val="9"/>
      <color theme="1"/>
      <name val="바탕체"/>
      <family val="2"/>
      <charset val="129"/>
    </font>
    <font>
      <b/>
      <sz val="10"/>
      <color rgb="FFFFC000"/>
      <name val="맑은 고딕"/>
      <family val="3"/>
      <charset val="129"/>
      <scheme val="minor"/>
    </font>
    <font>
      <sz val="9"/>
      <color rgb="FF444444"/>
      <name val="Calibri"/>
      <family val="2"/>
    </font>
    <font>
      <sz val="9"/>
      <color theme="1"/>
      <name val="맑은 고딕"/>
      <family val="3"/>
      <scheme val="major"/>
    </font>
    <font>
      <b/>
      <sz val="11"/>
      <color theme="1"/>
      <name val="맑은 고딕"/>
      <family val="3"/>
      <charset val="129"/>
      <scheme val="minor"/>
    </font>
    <font>
      <b/>
      <sz val="11"/>
      <color rgb="FFFF0000"/>
      <name val="맑은 고딕"/>
      <family val="3"/>
      <charset val="129"/>
      <scheme val="minor"/>
    </font>
    <font>
      <b/>
      <sz val="12"/>
      <color rgb="FFF2F2F2"/>
      <name val="맑은 고딕"/>
      <family val="3"/>
      <charset val="129"/>
      <scheme val="minor"/>
    </font>
    <font>
      <sz val="10"/>
      <color theme="1"/>
      <name val="맑은 고딕"/>
      <family val="3"/>
      <charset val="129"/>
      <scheme val="minor"/>
    </font>
    <font>
      <sz val="10"/>
      <name val="맑은 고딕"/>
      <family val="3"/>
      <charset val="129"/>
      <scheme val="major"/>
    </font>
    <font>
      <b/>
      <sz val="10"/>
      <color theme="1"/>
      <name val="맑은 고딕"/>
      <family val="3"/>
      <charset val="129"/>
      <scheme val="minor"/>
    </font>
    <font>
      <sz val="9"/>
      <name val="맑은 고딕"/>
      <family val="3"/>
    </font>
    <font>
      <b/>
      <sz val="9"/>
      <name val="맑은 고딕"/>
      <family val="3"/>
    </font>
    <font>
      <b/>
      <sz val="9"/>
      <name val="맑은 고딕"/>
      <family val="3"/>
      <charset val="129"/>
      <scheme val="major"/>
    </font>
    <font>
      <sz val="11"/>
      <color rgb="FF000000"/>
      <name val="맑은 고딕"/>
      <family val="3"/>
      <charset val="129"/>
      <scheme val="minor"/>
    </font>
    <font>
      <u/>
      <sz val="11"/>
      <color theme="10"/>
      <name val="맑은 고딕"/>
      <family val="3"/>
      <charset val="129"/>
      <scheme val="minor"/>
    </font>
    <font>
      <sz val="11"/>
      <color rgb="FFFFFFFF"/>
      <name val="맑은 고딕"/>
      <family val="3"/>
      <charset val="129"/>
      <scheme val="minor"/>
    </font>
    <font>
      <sz val="11"/>
      <color theme="0"/>
      <name val="맑은 고딕"/>
      <family val="3"/>
      <charset val="129"/>
      <scheme val="minor"/>
    </font>
    <font>
      <b/>
      <sz val="11"/>
      <color theme="1"/>
      <name val="맑은 고딕"/>
      <family val="2"/>
      <charset val="129"/>
      <scheme val="minor"/>
    </font>
    <font>
      <u/>
      <sz val="11"/>
      <color theme="10"/>
      <name val="맑은 고딕"/>
      <family val="2"/>
      <scheme val="minor"/>
    </font>
    <font>
      <sz val="11"/>
      <color rgb="FFFF0000"/>
      <name val="맑은 고딕"/>
      <family val="3"/>
      <charset val="129"/>
      <scheme val="minor"/>
    </font>
    <font>
      <sz val="11"/>
      <color rgb="FF9C5700"/>
      <name val="맑은 고딕"/>
      <family val="2"/>
      <charset val="129"/>
      <scheme val="minor"/>
    </font>
    <font>
      <b/>
      <sz val="18"/>
      <color rgb="FFFF0000"/>
      <name val="맑은 고딕"/>
      <family val="3"/>
      <charset val="129"/>
      <scheme val="minor"/>
    </font>
    <font>
      <sz val="11"/>
      <color rgb="FF9C5700"/>
      <name val="맑은 고딕"/>
      <family val="3"/>
      <charset val="129"/>
      <scheme val="minor"/>
    </font>
    <font>
      <b/>
      <sz val="20"/>
      <color rgb="FFFF0000"/>
      <name val="맑은 고딕"/>
      <family val="2"/>
      <charset val="129"/>
      <scheme val="minor"/>
    </font>
  </fonts>
  <fills count="31">
    <fill>
      <patternFill patternType="none"/>
    </fill>
    <fill>
      <patternFill patternType="gray125"/>
    </fill>
    <fill>
      <patternFill patternType="solid">
        <fgColor theme="0"/>
        <bgColor indexed="64"/>
      </patternFill>
    </fill>
    <fill>
      <patternFill patternType="solid">
        <fgColor rgb="FF963634"/>
        <bgColor indexed="64"/>
      </patternFill>
    </fill>
    <fill>
      <patternFill patternType="solid">
        <fgColor rgb="FFF2DCDB"/>
        <bgColor indexed="64"/>
      </patternFill>
    </fill>
    <fill>
      <patternFill patternType="solid">
        <fgColor indexed="9"/>
        <bgColor indexed="64"/>
      </patternFill>
    </fill>
    <fill>
      <patternFill patternType="solid">
        <fgColor rgb="FFF9EDED"/>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FFFF"/>
        <bgColor rgb="FF000000"/>
      </patternFill>
    </fill>
    <fill>
      <patternFill patternType="solid">
        <fgColor rgb="FF548235"/>
        <bgColor rgb="FF000000"/>
      </patternFill>
    </fill>
    <fill>
      <patternFill patternType="solid">
        <fgColor rgb="FFFFEB9C"/>
      </patternFill>
    </fill>
    <fill>
      <patternFill patternType="solid">
        <fgColor theme="4"/>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0"/>
        <bgColor rgb="FF000000"/>
      </patternFill>
    </fill>
    <fill>
      <patternFill patternType="solid">
        <fgColor theme="1"/>
        <bgColor rgb="FF000000"/>
      </patternFill>
    </fill>
    <fill>
      <patternFill patternType="solid">
        <fgColor theme="1"/>
        <bgColor indexed="64"/>
      </patternFill>
    </fill>
    <fill>
      <patternFill patternType="solid">
        <fgColor theme="1" tint="0.499984740745262"/>
        <bgColor indexed="64"/>
      </patternFill>
    </fill>
    <fill>
      <patternFill patternType="solid">
        <fgColor rgb="FF000000"/>
        <bgColor indexed="64"/>
      </patternFill>
    </fill>
    <fill>
      <patternFill patternType="solid">
        <fgColor rgb="FFFFFFCC"/>
      </patternFill>
    </fill>
    <fill>
      <patternFill patternType="solid">
        <fgColor theme="2"/>
        <bgColor rgb="FF000000"/>
      </patternFill>
    </fill>
    <fill>
      <patternFill patternType="solid">
        <fgColor theme="5" tint="0.79998168889431442"/>
        <bgColor indexed="64"/>
      </patternFill>
    </fill>
    <fill>
      <patternFill patternType="solid">
        <fgColor theme="7" tint="0.59999389629810485"/>
        <bgColor indexed="64"/>
      </patternFill>
    </fill>
    <fill>
      <patternFill patternType="solid">
        <fgColor theme="2" tint="-0.499984740745262"/>
        <bgColor indexed="64"/>
      </patternFill>
    </fill>
  </fills>
  <borders count="35">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right/>
      <top/>
      <bottom style="hair">
        <color indexed="64"/>
      </bottom>
      <diagonal/>
    </border>
    <border>
      <left style="hair">
        <color indexed="64"/>
      </left>
      <right/>
      <top/>
      <bottom/>
      <diagonal/>
    </border>
    <border>
      <left style="hair">
        <color indexed="64"/>
      </left>
      <right/>
      <top/>
      <bottom style="hair">
        <color indexed="64"/>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style="thin">
        <color auto="1"/>
      </top>
      <bottom/>
      <diagonal/>
    </border>
    <border>
      <left/>
      <right style="thin">
        <color indexed="64"/>
      </right>
      <top/>
      <bottom style="thin">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top/>
      <bottom style="thin">
        <color indexed="64"/>
      </bottom>
      <diagonal/>
    </border>
    <border>
      <left style="thin">
        <color rgb="FF000000"/>
      </left>
      <right/>
      <top/>
      <bottom style="thin">
        <color rgb="FF000000"/>
      </bottom>
      <diagonal/>
    </border>
    <border>
      <left/>
      <right style="thin">
        <color indexed="64"/>
      </right>
      <top style="thin">
        <color auto="1"/>
      </top>
      <bottom/>
      <diagonal/>
    </border>
    <border>
      <left style="thin">
        <color indexed="64"/>
      </left>
      <right/>
      <top style="thin">
        <color auto="1"/>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rgb="FFB2B2B2"/>
      </left>
      <right style="thin">
        <color rgb="FFB2B2B2"/>
      </right>
      <top style="thin">
        <color rgb="FFB2B2B2"/>
      </top>
      <bottom style="thin">
        <color rgb="FFB2B2B2"/>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thin">
        <color indexed="64"/>
      </top>
      <bottom style="thin">
        <color auto="1"/>
      </bottom>
      <diagonal/>
    </border>
    <border>
      <left style="thin">
        <color indexed="64"/>
      </left>
      <right style="thin">
        <color indexed="64"/>
      </right>
      <top style="thin">
        <color rgb="FF000000"/>
      </top>
      <bottom/>
      <diagonal/>
    </border>
    <border>
      <left style="thin">
        <color indexed="64"/>
      </left>
      <right style="thin">
        <color rgb="FF000000"/>
      </right>
      <top/>
      <bottom style="thin">
        <color rgb="FF000000"/>
      </bottom>
      <diagonal/>
    </border>
  </borders>
  <cellStyleXfs count="87">
    <xf numFmtId="0" fontId="0" fillId="0" borderId="0">
      <alignment vertical="center"/>
    </xf>
    <xf numFmtId="0" fontId="2" fillId="0" borderId="0">
      <alignment vertical="center"/>
    </xf>
    <xf numFmtId="0" fontId="3" fillId="0" borderId="0">
      <alignment vertical="center"/>
    </xf>
    <xf numFmtId="0" fontId="3" fillId="0" borderId="0"/>
    <xf numFmtId="0" fontId="3" fillId="0" borderId="0"/>
    <xf numFmtId="0" fontId="7" fillId="0" borderId="0">
      <alignment vertical="center"/>
    </xf>
    <xf numFmtId="0" fontId="9" fillId="0" borderId="0" applyNumberFormat="0" applyFill="0" applyBorder="0" applyAlignment="0" applyProtection="0">
      <alignment vertical="top"/>
      <protection locked="0"/>
    </xf>
    <xf numFmtId="0" fontId="10"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alignment vertical="center"/>
    </xf>
    <xf numFmtId="0" fontId="7" fillId="0" borderId="0">
      <alignment vertical="center"/>
    </xf>
    <xf numFmtId="0" fontId="7" fillId="0" borderId="0">
      <alignment vertical="center"/>
    </xf>
    <xf numFmtId="0" fontId="3" fillId="0" borderId="0"/>
    <xf numFmtId="9" fontId="7" fillId="0" borderId="0" applyFont="0" applyFill="0" applyBorder="0" applyAlignment="0" applyProtection="0">
      <alignment vertical="center"/>
    </xf>
    <xf numFmtId="0" fontId="3" fillId="0" borderId="0"/>
    <xf numFmtId="0" fontId="41" fillId="0" borderId="0" applyNumberFormat="0" applyFill="0" applyBorder="0" applyAlignment="0" applyProtection="0">
      <alignment vertical="center"/>
    </xf>
    <xf numFmtId="0" fontId="53" fillId="14" borderId="0" applyNumberFormat="0" applyBorder="0" applyAlignment="0" applyProtection="0">
      <alignment vertical="center"/>
    </xf>
    <xf numFmtId="41"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1" fontId="10" fillId="0" borderId="0" applyFont="0" applyFill="0" applyBorder="0" applyAlignment="0" applyProtection="0">
      <alignment vertical="center"/>
    </xf>
    <xf numFmtId="0" fontId="56" fillId="0" borderId="0">
      <alignment vertical="center"/>
    </xf>
    <xf numFmtId="0" fontId="7" fillId="0" borderId="0">
      <alignment vertical="center"/>
    </xf>
    <xf numFmtId="0" fontId="10" fillId="0" borderId="0"/>
    <xf numFmtId="41" fontId="7" fillId="0" borderId="0" applyFont="0" applyFill="0" applyBorder="0" applyAlignment="0" applyProtection="0">
      <alignment vertical="center"/>
    </xf>
    <xf numFmtId="41" fontId="10" fillId="0" borderId="0" applyFont="0" applyFill="0" applyBorder="0" applyAlignment="0" applyProtection="0">
      <alignment vertical="center"/>
    </xf>
    <xf numFmtId="0" fontId="41" fillId="0" borderId="0" applyNumberFormat="0" applyFill="0" applyBorder="0" applyAlignment="0" applyProtection="0">
      <alignment vertical="center"/>
    </xf>
    <xf numFmtId="0" fontId="7" fillId="0" borderId="0">
      <alignment vertical="center"/>
    </xf>
    <xf numFmtId="0" fontId="7" fillId="0" borderId="0">
      <alignment vertical="center"/>
    </xf>
    <xf numFmtId="0" fontId="10" fillId="26" borderId="29" applyNumberFormat="0" applyFont="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7" fillId="0" borderId="0" applyFont="0" applyFill="0" applyBorder="0" applyAlignment="0" applyProtection="0">
      <alignment vertical="center"/>
    </xf>
    <xf numFmtId="41" fontId="10"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1" fillId="0" borderId="0" applyNumberFormat="0" applyFill="0" applyBorder="0" applyAlignment="0" applyProtection="0">
      <alignment vertical="center"/>
    </xf>
    <xf numFmtId="0" fontId="7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1" fontId="10" fillId="0" borderId="0" applyFont="0" applyFill="0" applyBorder="0" applyAlignment="0" applyProtection="0">
      <alignment vertical="center"/>
    </xf>
    <xf numFmtId="41" fontId="7" fillId="0" borderId="0" applyFont="0" applyFill="0" applyBorder="0" applyAlignment="0" applyProtection="0">
      <alignment vertical="center"/>
    </xf>
    <xf numFmtId="0" fontId="76" fillId="14" borderId="0" applyNumberFormat="0" applyBorder="0" applyAlignment="0" applyProtection="0">
      <alignment vertical="center"/>
    </xf>
  </cellStyleXfs>
  <cellXfs count="422">
    <xf numFmtId="0" fontId="0" fillId="0" borderId="0" xfId="0">
      <alignment vertical="center"/>
    </xf>
    <xf numFmtId="0" fontId="6" fillId="0" borderId="0" xfId="0" applyFont="1">
      <alignment vertical="center"/>
    </xf>
    <xf numFmtId="0" fontId="19" fillId="3" borderId="1" xfId="0" applyFont="1" applyFill="1" applyBorder="1" applyAlignment="1">
      <alignment horizontal="center" vertical="center"/>
    </xf>
    <xf numFmtId="0" fontId="12" fillId="4" borderId="1" xfId="0" applyFont="1" applyFill="1" applyBorder="1" applyAlignment="1">
      <alignment horizontal="center" vertical="center"/>
    </xf>
    <xf numFmtId="10" fontId="13" fillId="6" borderId="1" xfId="15" applyNumberFormat="1" applyFont="1" applyFill="1" applyBorder="1" applyAlignment="1">
      <alignment horizontal="center" vertical="center"/>
    </xf>
    <xf numFmtId="0" fontId="17" fillId="6" borderId="1" xfId="12" applyFont="1" applyFill="1" applyBorder="1" applyAlignment="1">
      <alignment horizontal="center" vertical="center" wrapText="1"/>
    </xf>
    <xf numFmtId="0" fontId="13" fillId="6" borderId="1" xfId="12" applyFont="1" applyFill="1" applyBorder="1" applyAlignment="1">
      <alignment horizontal="center" vertical="center" wrapText="1"/>
    </xf>
    <xf numFmtId="0" fontId="14" fillId="6" borderId="1" xfId="12" applyFont="1" applyFill="1" applyBorder="1" applyAlignment="1">
      <alignment horizontal="center" vertical="center"/>
    </xf>
    <xf numFmtId="0" fontId="15" fillId="6" borderId="1" xfId="12" applyFont="1" applyFill="1" applyBorder="1" applyAlignment="1">
      <alignment horizontal="center" vertical="center"/>
    </xf>
    <xf numFmtId="0" fontId="20" fillId="6" borderId="1" xfId="12" applyFont="1" applyFill="1" applyBorder="1" applyAlignment="1">
      <alignment horizontal="center" vertical="center"/>
    </xf>
    <xf numFmtId="0" fontId="16" fillId="6" borderId="1" xfId="12" applyFont="1" applyFill="1" applyBorder="1" applyAlignment="1">
      <alignment horizontal="center" vertical="center"/>
    </xf>
    <xf numFmtId="0" fontId="17" fillId="4" borderId="1" xfId="0" applyFont="1" applyFill="1" applyBorder="1" applyAlignment="1" applyProtection="1">
      <alignment horizontal="center" vertical="center"/>
      <protection locked="0"/>
    </xf>
    <xf numFmtId="0" fontId="17" fillId="4" borderId="1" xfId="0" applyFont="1" applyFill="1" applyBorder="1" applyAlignment="1">
      <alignment horizontal="center" vertical="center"/>
    </xf>
    <xf numFmtId="14" fontId="17" fillId="6" borderId="0" xfId="0" applyNumberFormat="1" applyFont="1" applyFill="1" applyAlignment="1">
      <alignment horizontal="center" vertical="center"/>
    </xf>
    <xf numFmtId="14" fontId="8" fillId="5" borderId="1" xfId="4" applyNumberFormat="1" applyFont="1" applyFill="1" applyBorder="1" applyAlignment="1">
      <alignment horizontal="center" vertical="center" wrapText="1"/>
    </xf>
    <xf numFmtId="0" fontId="8" fillId="5" borderId="1" xfId="6" applyFont="1" applyFill="1" applyBorder="1" applyAlignment="1" applyProtection="1">
      <alignment horizontal="center" vertical="center" shrinkToFit="1"/>
    </xf>
    <xf numFmtId="49" fontId="8" fillId="5" borderId="1" xfId="4" applyNumberFormat="1" applyFont="1" applyFill="1" applyBorder="1" applyAlignment="1">
      <alignment horizontal="center" vertical="center" shrinkToFit="1"/>
    </xf>
    <xf numFmtId="0" fontId="8" fillId="5" borderId="1" xfId="4" applyFont="1" applyFill="1" applyBorder="1" applyAlignment="1">
      <alignment horizontal="center" vertical="center" wrapText="1" shrinkToFit="1"/>
    </xf>
    <xf numFmtId="49" fontId="8" fillId="5" borderId="1" xfId="4" applyNumberFormat="1" applyFont="1" applyFill="1" applyBorder="1" applyAlignment="1">
      <alignment horizontal="center" vertical="center" wrapText="1" shrinkToFit="1"/>
    </xf>
    <xf numFmtId="0" fontId="2" fillId="0" borderId="0" xfId="0" applyFont="1">
      <alignment vertical="center"/>
    </xf>
    <xf numFmtId="0" fontId="30" fillId="0" borderId="0" xfId="0" applyFont="1">
      <alignment vertical="center"/>
    </xf>
    <xf numFmtId="0" fontId="17" fillId="0" borderId="0" xfId="0" applyFont="1">
      <alignment vertical="center"/>
    </xf>
    <xf numFmtId="0" fontId="30" fillId="0" borderId="0" xfId="0" applyFont="1" applyAlignment="1">
      <alignment horizontal="left" vertical="center"/>
    </xf>
    <xf numFmtId="0" fontId="31" fillId="0" borderId="0" xfId="0" applyFont="1">
      <alignment vertical="center"/>
    </xf>
    <xf numFmtId="0" fontId="17" fillId="2" borderId="0" xfId="0" applyFont="1" applyFill="1" applyAlignment="1">
      <alignment horizontal="center" vertical="center"/>
    </xf>
    <xf numFmtId="0" fontId="30" fillId="0" borderId="0" xfId="0" applyFont="1" applyAlignment="1">
      <alignment horizontal="left" vertical="center" wrapText="1"/>
    </xf>
    <xf numFmtId="0" fontId="17" fillId="2" borderId="0" xfId="0" applyFont="1" applyFill="1" applyAlignment="1">
      <alignment horizontal="left" vertical="center"/>
    </xf>
    <xf numFmtId="0" fontId="32" fillId="9" borderId="1" xfId="4" applyFont="1" applyFill="1" applyBorder="1" applyAlignment="1">
      <alignment horizontal="center" vertical="center" wrapText="1"/>
    </xf>
    <xf numFmtId="49" fontId="32" fillId="9" borderId="1" xfId="4" applyNumberFormat="1" applyFont="1" applyFill="1" applyBorder="1" applyAlignment="1">
      <alignment horizontal="center" vertical="center" shrinkToFit="1"/>
    </xf>
    <xf numFmtId="0" fontId="32" fillId="9" borderId="1" xfId="4" applyFont="1" applyFill="1" applyBorder="1" applyAlignment="1">
      <alignment horizontal="center" vertical="center" shrinkToFit="1"/>
    </xf>
    <xf numFmtId="0" fontId="8" fillId="5" borderId="1" xfId="4" applyFont="1" applyFill="1" applyBorder="1" applyAlignment="1">
      <alignment horizontal="left" vertical="center" wrapText="1" shrinkToFit="1"/>
    </xf>
    <xf numFmtId="0" fontId="8" fillId="5" borderId="1" xfId="4" quotePrefix="1" applyFont="1" applyFill="1" applyBorder="1" applyAlignment="1">
      <alignment horizontal="left" vertical="center" wrapText="1" shrinkToFit="1"/>
    </xf>
    <xf numFmtId="0" fontId="12" fillId="11" borderId="1" xfId="0" applyFont="1" applyFill="1" applyBorder="1" applyAlignment="1">
      <alignment horizontal="center" vertical="center"/>
    </xf>
    <xf numFmtId="0" fontId="34" fillId="9" borderId="1" xfId="0" applyFont="1" applyFill="1" applyBorder="1" applyAlignment="1">
      <alignment horizontal="center" vertical="center"/>
    </xf>
    <xf numFmtId="0" fontId="35" fillId="9" borderId="1" xfId="0" applyFont="1" applyFill="1" applyBorder="1" applyAlignment="1">
      <alignment horizontal="center" vertical="center"/>
    </xf>
    <xf numFmtId="0" fontId="36" fillId="9" borderId="1" xfId="0" applyFont="1" applyFill="1" applyBorder="1" applyAlignment="1">
      <alignment horizontal="center" vertical="center"/>
    </xf>
    <xf numFmtId="0" fontId="33" fillId="9" borderId="1" xfId="0" applyFont="1" applyFill="1" applyBorder="1" applyAlignment="1">
      <alignment horizontal="center" vertical="center"/>
    </xf>
    <xf numFmtId="10" fontId="33" fillId="9" borderId="1" xfId="0" applyNumberFormat="1" applyFont="1" applyFill="1" applyBorder="1" applyAlignment="1">
      <alignment horizontal="center" vertical="center"/>
    </xf>
    <xf numFmtId="0" fontId="12" fillId="11" borderId="1" xfId="0" applyFont="1" applyFill="1" applyBorder="1" applyAlignment="1">
      <alignment horizontal="center" vertical="center" wrapText="1"/>
    </xf>
    <xf numFmtId="46" fontId="30" fillId="9" borderId="1" xfId="0" applyNumberFormat="1" applyFont="1" applyFill="1" applyBorder="1" applyAlignment="1">
      <alignment horizontal="center" vertical="center"/>
    </xf>
    <xf numFmtId="0" fontId="44" fillId="0" borderId="0" xfId="0" applyFont="1" applyAlignment="1">
      <alignment horizontal="center" vertical="center"/>
    </xf>
    <xf numFmtId="0" fontId="45" fillId="9" borderId="1" xfId="0" applyFont="1" applyFill="1" applyBorder="1" applyAlignment="1">
      <alignment horizontal="center" vertical="center"/>
    </xf>
    <xf numFmtId="0" fontId="17" fillId="11" borderId="4" xfId="0" applyFont="1" applyFill="1" applyBorder="1" applyAlignment="1" applyProtection="1">
      <alignment horizontal="center" vertical="center"/>
      <protection locked="0"/>
    </xf>
    <xf numFmtId="0" fontId="17" fillId="11" borderId="4" xfId="0" applyFont="1" applyFill="1" applyBorder="1" applyAlignment="1">
      <alignment horizontal="center" vertical="center"/>
    </xf>
    <xf numFmtId="0" fontId="17" fillId="0" borderId="1" xfId="0" applyFont="1" applyBorder="1" applyAlignment="1">
      <alignment horizontal="center" vertical="center"/>
    </xf>
    <xf numFmtId="0" fontId="23" fillId="0" borderId="0" xfId="0" applyFont="1" applyAlignment="1">
      <alignment horizontal="left" vertical="center"/>
    </xf>
    <xf numFmtId="10" fontId="13" fillId="8" borderId="1" xfId="15" applyNumberFormat="1" applyFont="1" applyFill="1" applyBorder="1" applyAlignment="1">
      <alignment horizontal="center" vertical="center"/>
    </xf>
    <xf numFmtId="22" fontId="37" fillId="0" borderId="1" xfId="0" applyNumberFormat="1" applyFont="1" applyBorder="1" applyAlignment="1">
      <alignment horizontal="center" vertical="center"/>
    </xf>
    <xf numFmtId="0" fontId="12" fillId="11" borderId="1" xfId="1" applyFont="1" applyFill="1" applyBorder="1" applyAlignment="1">
      <alignment horizontal="center" vertical="center" wrapText="1"/>
    </xf>
    <xf numFmtId="0" fontId="12" fillId="11" borderId="1" xfId="2" applyFont="1" applyFill="1" applyBorder="1" applyAlignment="1">
      <alignment horizontal="center" vertical="center" wrapText="1"/>
    </xf>
    <xf numFmtId="176" fontId="29" fillId="10" borderId="8" xfId="0" applyNumberFormat="1" applyFont="1" applyFill="1" applyBorder="1" applyAlignment="1">
      <alignment horizontal="center" vertical="center" wrapText="1"/>
    </xf>
    <xf numFmtId="176" fontId="18" fillId="10" borderId="8" xfId="0" applyNumberFormat="1" applyFont="1" applyFill="1" applyBorder="1" applyAlignment="1">
      <alignment horizontal="center" vertical="center" wrapText="1"/>
    </xf>
    <xf numFmtId="0" fontId="17" fillId="11" borderId="1" xfId="0" applyFont="1" applyFill="1" applyBorder="1" applyAlignment="1">
      <alignment horizontal="center" vertical="center"/>
    </xf>
    <xf numFmtId="0" fontId="17" fillId="11" borderId="5" xfId="0" applyFont="1" applyFill="1" applyBorder="1" applyAlignment="1">
      <alignment horizontal="center" vertical="center"/>
    </xf>
    <xf numFmtId="0" fontId="46" fillId="0" borderId="2" xfId="0" applyFont="1" applyBorder="1" applyAlignment="1">
      <alignment horizontal="center" vertical="center"/>
    </xf>
    <xf numFmtId="0" fontId="47" fillId="9" borderId="1" xfId="0" applyFont="1" applyFill="1" applyBorder="1" applyAlignment="1">
      <alignment horizontal="center" vertical="center"/>
    </xf>
    <xf numFmtId="14" fontId="30" fillId="2" borderId="1" xfId="0" applyNumberFormat="1" applyFont="1" applyFill="1" applyBorder="1" applyAlignment="1">
      <alignment horizontal="center" vertical="center"/>
    </xf>
    <xf numFmtId="0" fontId="25" fillId="0" borderId="0" xfId="0" applyFont="1">
      <alignment vertical="center"/>
    </xf>
    <xf numFmtId="0" fontId="26" fillId="0" borderId="2" xfId="2" applyFont="1" applyBorder="1" applyAlignment="1">
      <alignment horizontal="center" vertical="center" wrapText="1"/>
    </xf>
    <xf numFmtId="0" fontId="27" fillId="0" borderId="2" xfId="2" applyFont="1" applyBorder="1" applyAlignment="1">
      <alignment horizontal="center" vertical="center" wrapText="1"/>
    </xf>
    <xf numFmtId="0" fontId="15" fillId="0" borderId="2" xfId="2" applyFont="1" applyBorder="1" applyAlignment="1">
      <alignment horizontal="center" vertical="center" wrapText="1"/>
    </xf>
    <xf numFmtId="0" fontId="20" fillId="0" borderId="2" xfId="2" applyFont="1" applyBorder="1" applyAlignment="1">
      <alignment horizontal="center" vertical="center" wrapText="1"/>
    </xf>
    <xf numFmtId="0" fontId="12" fillId="11" borderId="8" xfId="2" applyFont="1" applyFill="1" applyBorder="1" applyAlignment="1">
      <alignment horizontal="center" vertical="center" wrapText="1"/>
    </xf>
    <xf numFmtId="22" fontId="37" fillId="0" borderId="8" xfId="0" applyNumberFormat="1" applyFont="1" applyBorder="1" applyAlignment="1">
      <alignment horizontal="center" vertical="center"/>
    </xf>
    <xf numFmtId="0" fontId="28" fillId="0" borderId="5" xfId="2" applyFont="1" applyBorder="1" applyAlignment="1">
      <alignment horizontal="center" vertical="center" wrapText="1"/>
    </xf>
    <xf numFmtId="0" fontId="28" fillId="0" borderId="8" xfId="2" applyFont="1" applyBorder="1" applyAlignment="1">
      <alignment horizontal="center" vertical="center" wrapText="1"/>
    </xf>
    <xf numFmtId="0" fontId="6" fillId="0" borderId="9" xfId="0" applyFont="1" applyBorder="1" applyAlignment="1">
      <alignment horizontal="center" vertical="top" wrapText="1"/>
    </xf>
    <xf numFmtId="0" fontId="49" fillId="13" borderId="8" xfId="0" applyFont="1" applyFill="1" applyBorder="1" applyAlignment="1">
      <alignment horizontal="center" vertical="center" wrapText="1"/>
    </xf>
    <xf numFmtId="0" fontId="49" fillId="13" borderId="7" xfId="0" applyFont="1" applyFill="1" applyBorder="1" applyAlignment="1">
      <alignment horizontal="center" vertical="center" wrapText="1"/>
    </xf>
    <xf numFmtId="0" fontId="50" fillId="13" borderId="8" xfId="0" applyFont="1" applyFill="1" applyBorder="1" applyAlignment="1">
      <alignment horizontal="center" vertical="center"/>
    </xf>
    <xf numFmtId="0" fontId="23" fillId="0" borderId="0" xfId="0" applyFont="1">
      <alignment vertical="center"/>
    </xf>
    <xf numFmtId="0" fontId="17" fillId="2" borderId="13" xfId="3" applyFont="1" applyFill="1" applyBorder="1" applyAlignment="1">
      <alignment horizontal="center" vertical="center" wrapText="1"/>
    </xf>
    <xf numFmtId="14" fontId="51" fillId="0" borderId="13" xfId="0" applyNumberFormat="1" applyFont="1" applyBorder="1" applyAlignment="1">
      <alignment horizontal="center" vertical="center" wrapText="1"/>
    </xf>
    <xf numFmtId="0" fontId="51" fillId="0" borderId="13" xfId="0" applyFont="1" applyBorder="1" applyAlignment="1">
      <alignment horizontal="center" vertical="center" wrapText="1"/>
    </xf>
    <xf numFmtId="176" fontId="24" fillId="2" borderId="13" xfId="0" applyNumberFormat="1" applyFont="1" applyFill="1" applyBorder="1" applyAlignment="1">
      <alignment vertical="center" wrapText="1"/>
    </xf>
    <xf numFmtId="0" fontId="38" fillId="0" borderId="13" xfId="0" applyFont="1" applyBorder="1" applyAlignment="1">
      <alignment horizontal="center" vertical="center" wrapText="1"/>
    </xf>
    <xf numFmtId="14" fontId="38" fillId="0" borderId="13" xfId="0" applyNumberFormat="1" applyFont="1" applyBorder="1" applyAlignment="1">
      <alignment horizontal="center" vertical="center" wrapText="1"/>
    </xf>
    <xf numFmtId="176" fontId="17" fillId="11" borderId="13" xfId="0" applyNumberFormat="1" applyFont="1" applyFill="1" applyBorder="1" applyAlignment="1">
      <alignment horizontal="center" vertical="center" wrapText="1"/>
    </xf>
    <xf numFmtId="0" fontId="41" fillId="0" borderId="13" xfId="17" applyBorder="1">
      <alignment vertical="center"/>
    </xf>
    <xf numFmtId="177" fontId="51" fillId="9" borderId="13" xfId="0" applyNumberFormat="1" applyFont="1" applyFill="1" applyBorder="1" applyAlignment="1">
      <alignment horizontal="center" vertical="center"/>
    </xf>
    <xf numFmtId="0" fontId="12" fillId="12" borderId="13" xfId="0" applyFont="1" applyFill="1" applyBorder="1" applyAlignment="1">
      <alignment vertical="top" wrapText="1"/>
    </xf>
    <xf numFmtId="0" fontId="43" fillId="0" borderId="13" xfId="0" applyFont="1" applyBorder="1" applyAlignment="1">
      <alignment vertical="top" wrapText="1"/>
    </xf>
    <xf numFmtId="0" fontId="52" fillId="0" borderId="13" xfId="0" applyFont="1" applyBorder="1" applyAlignment="1">
      <alignment vertical="center" wrapText="1"/>
    </xf>
    <xf numFmtId="0" fontId="17" fillId="0" borderId="0" xfId="0" applyFont="1" applyAlignment="1">
      <alignment horizontal="center" vertical="center"/>
    </xf>
    <xf numFmtId="0" fontId="23" fillId="0" borderId="0" xfId="0" applyFont="1" applyAlignment="1">
      <alignment horizontal="center" vertical="center"/>
    </xf>
    <xf numFmtId="0" fontId="57" fillId="9" borderId="1" xfId="0" applyFont="1" applyFill="1" applyBorder="1" applyAlignment="1">
      <alignment horizontal="center" vertical="center"/>
    </xf>
    <xf numFmtId="0" fontId="41" fillId="0" borderId="13" xfId="17" applyBorder="1" applyAlignment="1">
      <alignment vertical="center" wrapText="1"/>
    </xf>
    <xf numFmtId="0" fontId="54" fillId="0" borderId="13" xfId="0" applyFont="1" applyBorder="1" applyAlignment="1">
      <alignment horizontal="left" vertical="center" wrapText="1"/>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43" fillId="0" borderId="13" xfId="0" applyFont="1" applyBorder="1" applyAlignment="1">
      <alignment horizontal="center" vertical="top" wrapText="1"/>
    </xf>
    <xf numFmtId="0" fontId="55" fillId="0" borderId="15" xfId="0" applyFont="1" applyBorder="1" applyAlignment="1">
      <alignment horizontal="center" vertical="center"/>
    </xf>
    <xf numFmtId="177" fontId="59" fillId="9" borderId="13" xfId="0" applyNumberFormat="1" applyFont="1" applyFill="1" applyBorder="1" applyAlignment="1">
      <alignment horizontal="center" vertical="center"/>
    </xf>
    <xf numFmtId="0" fontId="49" fillId="15" borderId="5" xfId="0" applyFont="1" applyFill="1" applyBorder="1" applyAlignment="1">
      <alignment horizontal="center" vertical="center" wrapText="1"/>
    </xf>
    <xf numFmtId="176" fontId="17" fillId="16" borderId="13" xfId="0" applyNumberFormat="1" applyFont="1" applyFill="1" applyBorder="1" applyAlignment="1">
      <alignment horizontal="center" vertical="center" wrapText="1"/>
    </xf>
    <xf numFmtId="0" fontId="49" fillId="15" borderId="5" xfId="0" applyFont="1" applyFill="1" applyBorder="1" applyAlignment="1">
      <alignment horizontal="left" vertical="center" wrapText="1"/>
    </xf>
    <xf numFmtId="14" fontId="0" fillId="0" borderId="0" xfId="0" applyNumberFormat="1">
      <alignment vertical="center"/>
    </xf>
    <xf numFmtId="178" fontId="51" fillId="0" borderId="13" xfId="0" applyNumberFormat="1" applyFont="1" applyBorder="1" applyAlignment="1">
      <alignment horizontal="center" vertical="center" wrapText="1"/>
    </xf>
    <xf numFmtId="14" fontId="49" fillId="15" borderId="5" xfId="0" applyNumberFormat="1" applyFont="1" applyFill="1" applyBorder="1" applyAlignment="1">
      <alignment horizontal="center" vertical="center" wrapText="1"/>
    </xf>
    <xf numFmtId="22" fontId="49" fillId="15" borderId="5" xfId="0" applyNumberFormat="1" applyFont="1" applyFill="1" applyBorder="1" applyAlignment="1">
      <alignment horizontal="left" vertical="center" wrapText="1"/>
    </xf>
    <xf numFmtId="0" fontId="0" fillId="0" borderId="13" xfId="0" applyBorder="1" applyAlignment="1">
      <alignment horizontal="center" vertical="center"/>
    </xf>
    <xf numFmtId="0" fontId="60" fillId="0" borderId="13" xfId="0" applyFont="1" applyBorder="1" applyAlignment="1">
      <alignment horizontal="center" vertical="center"/>
    </xf>
    <xf numFmtId="0" fontId="61" fillId="0" borderId="13" xfId="0" applyFont="1" applyBorder="1" applyAlignment="1">
      <alignment horizontal="center" vertical="center"/>
    </xf>
    <xf numFmtId="20" fontId="0" fillId="0" borderId="13" xfId="0" applyNumberFormat="1" applyBorder="1" applyAlignment="1">
      <alignment horizontal="center" vertical="center"/>
    </xf>
    <xf numFmtId="20" fontId="60" fillId="8" borderId="13" xfId="0" applyNumberFormat="1" applyFont="1" applyFill="1" applyBorder="1" applyAlignment="1">
      <alignment horizontal="center" vertical="center"/>
    </xf>
    <xf numFmtId="0" fontId="0" fillId="0" borderId="13" xfId="0" applyBorder="1" applyAlignment="1">
      <alignment vertical="center" wrapText="1"/>
    </xf>
    <xf numFmtId="14" fontId="49" fillId="15" borderId="10" xfId="0" applyNumberFormat="1" applyFont="1" applyFill="1" applyBorder="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0" fontId="0" fillId="18" borderId="13" xfId="0" applyFill="1" applyBorder="1">
      <alignment vertical="center"/>
    </xf>
    <xf numFmtId="14" fontId="62" fillId="15" borderId="5" xfId="0" applyNumberFormat="1" applyFont="1" applyFill="1" applyBorder="1" applyAlignment="1">
      <alignment horizontal="center" vertical="center" wrapText="1"/>
    </xf>
    <xf numFmtId="176" fontId="17" fillId="11" borderId="16" xfId="0" applyNumberFormat="1" applyFont="1" applyFill="1" applyBorder="1" applyAlignment="1">
      <alignment horizontal="center" vertical="center" wrapText="1"/>
    </xf>
    <xf numFmtId="0" fontId="63" fillId="0" borderId="13" xfId="0" applyFont="1" applyBorder="1" applyAlignment="1">
      <alignment vertical="center" wrapText="1"/>
    </xf>
    <xf numFmtId="178" fontId="64" fillId="0" borderId="13" xfId="0" applyNumberFormat="1" applyFont="1" applyBorder="1" applyAlignment="1">
      <alignment horizontal="center" vertical="center" wrapText="1"/>
    </xf>
    <xf numFmtId="0" fontId="65" fillId="2" borderId="13" xfId="3" applyFont="1" applyFill="1" applyBorder="1" applyAlignment="1">
      <alignment horizontal="center" vertical="center" wrapText="1"/>
    </xf>
    <xf numFmtId="0" fontId="63" fillId="0" borderId="13" xfId="0" applyFont="1" applyBorder="1" applyAlignment="1">
      <alignment horizontal="center" vertical="center" wrapText="1"/>
    </xf>
    <xf numFmtId="0" fontId="0" fillId="0" borderId="13" xfId="0" applyBorder="1" applyAlignment="1">
      <alignment horizontal="center" vertical="center" wrapText="1"/>
    </xf>
    <xf numFmtId="20" fontId="0" fillId="18" borderId="13" xfId="0" applyNumberFormat="1" applyFill="1" applyBorder="1">
      <alignment vertical="center"/>
    </xf>
    <xf numFmtId="22" fontId="0" fillId="0" borderId="0" xfId="0" applyNumberFormat="1" applyAlignment="1">
      <alignment horizontal="left" vertical="center"/>
    </xf>
    <xf numFmtId="10" fontId="61" fillId="0" borderId="0" xfId="0" applyNumberFormat="1" applyFont="1" applyAlignment="1">
      <alignment horizontal="left" vertical="center"/>
    </xf>
    <xf numFmtId="0" fontId="0" fillId="0" borderId="0" xfId="0" applyAlignment="1">
      <alignment horizontal="left" vertical="center"/>
    </xf>
    <xf numFmtId="10" fontId="0" fillId="0" borderId="0" xfId="15" applyNumberFormat="1" applyFont="1">
      <alignment vertical="center"/>
    </xf>
    <xf numFmtId="0" fontId="0" fillId="0" borderId="0" xfId="0" applyAlignment="1">
      <alignment horizontal="right" vertical="center"/>
    </xf>
    <xf numFmtId="10" fontId="41" fillId="0" borderId="0" xfId="17" applyNumberFormat="1" applyAlignment="1">
      <alignment horizontal="right" vertical="center"/>
    </xf>
    <xf numFmtId="0" fontId="60" fillId="0" borderId="0" xfId="0" applyFont="1" applyAlignment="1">
      <alignment horizontal="left" vertical="center"/>
    </xf>
    <xf numFmtId="0" fontId="61" fillId="19" borderId="13" xfId="0" applyFont="1" applyFill="1" applyBorder="1" applyAlignment="1">
      <alignment horizontal="center" vertical="center"/>
    </xf>
    <xf numFmtId="0" fontId="60" fillId="19" borderId="13" xfId="0" applyFont="1" applyFill="1" applyBorder="1" applyAlignment="1">
      <alignment horizontal="center" vertical="center"/>
    </xf>
    <xf numFmtId="0" fontId="8" fillId="0" borderId="13" xfId="0" applyFont="1" applyBorder="1" applyAlignment="1">
      <alignment horizontal="left" vertical="top" wrapText="1"/>
    </xf>
    <xf numFmtId="20" fontId="0" fillId="19" borderId="13" xfId="0" applyNumberFormat="1" applyFill="1" applyBorder="1" applyAlignment="1">
      <alignment horizontal="center" vertical="center"/>
    </xf>
    <xf numFmtId="0" fontId="0" fillId="19" borderId="13" xfId="0" applyFill="1" applyBorder="1" applyAlignment="1">
      <alignment horizontal="center" vertical="center"/>
    </xf>
    <xf numFmtId="0" fontId="8" fillId="0" borderId="13" xfId="0" quotePrefix="1" applyFont="1" applyBorder="1" applyAlignment="1">
      <alignment horizontal="left" vertical="top" wrapText="1"/>
    </xf>
    <xf numFmtId="0" fontId="61" fillId="0" borderId="0" xfId="0" applyFont="1">
      <alignment vertical="center"/>
    </xf>
    <xf numFmtId="0" fontId="6" fillId="0" borderId="13" xfId="0" applyFont="1" applyBorder="1" applyAlignment="1">
      <alignment vertical="center" wrapText="1"/>
    </xf>
    <xf numFmtId="0" fontId="6" fillId="11" borderId="13" xfId="0" applyFont="1" applyFill="1" applyBorder="1" applyAlignment="1">
      <alignment vertical="center" wrapText="1"/>
    </xf>
    <xf numFmtId="0" fontId="23" fillId="0" borderId="19" xfId="0" applyFont="1" applyBorder="1">
      <alignment vertical="center"/>
    </xf>
    <xf numFmtId="14" fontId="51" fillId="0" borderId="12" xfId="0" applyNumberFormat="1" applyFont="1" applyBorder="1" applyAlignment="1">
      <alignment horizontal="center" vertical="center" wrapText="1"/>
    </xf>
    <xf numFmtId="0" fontId="51" fillId="0" borderId="12" xfId="0" applyFont="1" applyBorder="1" applyAlignment="1">
      <alignment horizontal="center" vertical="center" wrapText="1"/>
    </xf>
    <xf numFmtId="0" fontId="66" fillId="0" borderId="13" xfId="0" applyFont="1" applyBorder="1" applyAlignment="1">
      <alignment horizontal="left" vertical="top" wrapText="1"/>
    </xf>
    <xf numFmtId="0" fontId="46" fillId="0" borderId="13" xfId="0" applyFont="1" applyBorder="1" applyAlignment="1">
      <alignment vertical="center" wrapText="1"/>
    </xf>
    <xf numFmtId="0" fontId="8" fillId="0" borderId="13" xfId="0" applyFont="1" applyBorder="1" applyAlignment="1">
      <alignment horizontal="left" vertical="center" wrapText="1"/>
    </xf>
    <xf numFmtId="22" fontId="68" fillId="0" borderId="1" xfId="0" applyNumberFormat="1" applyFont="1" applyBorder="1" applyAlignment="1">
      <alignment horizontal="center" vertical="center"/>
    </xf>
    <xf numFmtId="22" fontId="68" fillId="0" borderId="8" xfId="0" applyNumberFormat="1" applyFont="1" applyBorder="1" applyAlignment="1">
      <alignment horizontal="center" vertical="center"/>
    </xf>
    <xf numFmtId="0" fontId="12" fillId="0" borderId="0" xfId="0" applyFont="1" applyAlignment="1">
      <alignment vertical="top"/>
    </xf>
    <xf numFmtId="0" fontId="17" fillId="0" borderId="13" xfId="0" applyFont="1" applyBorder="1" applyAlignment="1">
      <alignment horizontal="center" vertical="top"/>
    </xf>
    <xf numFmtId="0" fontId="67" fillId="0" borderId="13" xfId="0" applyFont="1" applyBorder="1" applyAlignment="1">
      <alignment horizontal="center" vertical="top" wrapText="1"/>
    </xf>
    <xf numFmtId="0" fontId="67" fillId="0" borderId="12" xfId="0" applyFont="1" applyBorder="1" applyAlignment="1">
      <alignment horizontal="center" vertical="top" wrapText="1"/>
    </xf>
    <xf numFmtId="0" fontId="23" fillId="0" borderId="22" xfId="0" applyFont="1" applyBorder="1">
      <alignment vertical="center"/>
    </xf>
    <xf numFmtId="0" fontId="17" fillId="2" borderId="13" xfId="0" applyFont="1" applyFill="1" applyBorder="1" applyAlignment="1">
      <alignment horizontal="center" vertical="top"/>
    </xf>
    <xf numFmtId="0" fontId="17" fillId="2" borderId="17" xfId="3" applyFont="1" applyFill="1" applyBorder="1" applyAlignment="1">
      <alignment horizontal="center" vertical="center" wrapText="1"/>
    </xf>
    <xf numFmtId="0" fontId="23" fillId="0" borderId="13" xfId="0" applyFont="1" applyBorder="1" applyAlignment="1">
      <alignment horizontal="left" vertical="center"/>
    </xf>
    <xf numFmtId="0" fontId="60" fillId="0" borderId="0" xfId="0" applyFont="1" applyAlignment="1">
      <alignment horizontal="center" vertical="center"/>
    </xf>
    <xf numFmtId="0" fontId="17" fillId="0" borderId="13" xfId="0" applyFont="1" applyBorder="1" applyAlignment="1">
      <alignment horizontal="center" vertical="center"/>
    </xf>
    <xf numFmtId="0" fontId="32" fillId="0" borderId="13" xfId="0" applyFont="1" applyBorder="1" applyAlignment="1">
      <alignment horizontal="center" vertical="center" wrapText="1"/>
    </xf>
    <xf numFmtId="0" fontId="43" fillId="0" borderId="13" xfId="0" applyFont="1" applyBorder="1" applyAlignment="1">
      <alignment horizontal="center" vertical="center" wrapText="1"/>
    </xf>
    <xf numFmtId="0" fontId="43" fillId="21" borderId="13" xfId="0" applyFont="1" applyFill="1" applyBorder="1" applyAlignment="1">
      <alignment horizontal="center" vertical="top" wrapText="1"/>
    </xf>
    <xf numFmtId="0" fontId="46" fillId="2" borderId="13" xfId="0" applyFont="1" applyFill="1" applyBorder="1" applyAlignment="1">
      <alignment horizontal="left" vertical="center"/>
    </xf>
    <xf numFmtId="0" fontId="46" fillId="2" borderId="13" xfId="0" applyFont="1" applyFill="1" applyBorder="1" applyAlignment="1">
      <alignment horizontal="left" vertical="center" wrapText="1"/>
    </xf>
    <xf numFmtId="49" fontId="43" fillId="21" borderId="13" xfId="0" applyNumberFormat="1" applyFont="1" applyFill="1" applyBorder="1" applyAlignment="1">
      <alignment horizontal="center" vertical="top" wrapText="1"/>
    </xf>
    <xf numFmtId="0" fontId="30" fillId="2" borderId="13" xfId="28" applyFont="1" applyFill="1" applyBorder="1" applyAlignment="1">
      <alignment vertical="center"/>
    </xf>
    <xf numFmtId="0" fontId="12" fillId="2" borderId="13" xfId="0" applyFont="1" applyFill="1" applyBorder="1" applyAlignment="1">
      <alignment horizontal="center" vertical="top"/>
    </xf>
    <xf numFmtId="0" fontId="66" fillId="2" borderId="13" xfId="0" applyFont="1" applyFill="1" applyBorder="1" applyAlignment="1">
      <alignment horizontal="left" vertical="top" wrapText="1"/>
    </xf>
    <xf numFmtId="0" fontId="66" fillId="2" borderId="13" xfId="0" quotePrefix="1" applyFont="1" applyFill="1" applyBorder="1" applyAlignment="1">
      <alignment horizontal="left" vertical="top" wrapText="1"/>
    </xf>
    <xf numFmtId="0" fontId="67" fillId="2" borderId="13" xfId="0" applyFont="1" applyFill="1" applyBorder="1" applyAlignment="1">
      <alignment horizontal="center" vertical="top" wrapText="1"/>
    </xf>
    <xf numFmtId="0" fontId="23" fillId="2" borderId="13" xfId="28" applyFont="1" applyFill="1" applyBorder="1" applyAlignment="1">
      <alignment vertical="center"/>
    </xf>
    <xf numFmtId="0" fontId="17" fillId="0" borderId="12" xfId="0" applyFont="1" applyBorder="1" applyAlignment="1">
      <alignment horizontal="center" vertical="center"/>
    </xf>
    <xf numFmtId="0" fontId="67" fillId="0" borderId="13" xfId="0" applyFont="1" applyBorder="1" applyAlignment="1">
      <alignment horizontal="center" vertical="center" wrapText="1"/>
    </xf>
    <xf numFmtId="0" fontId="66" fillId="2" borderId="14" xfId="0" applyFont="1" applyFill="1" applyBorder="1" applyAlignment="1">
      <alignment horizontal="left" vertical="top" wrapText="1"/>
    </xf>
    <xf numFmtId="0" fontId="30" fillId="0" borderId="13" xfId="28" applyFont="1" applyBorder="1" applyAlignment="1">
      <alignment horizontal="left" vertical="top"/>
    </xf>
    <xf numFmtId="0" fontId="17" fillId="2" borderId="24" xfId="0" applyFont="1" applyFill="1" applyBorder="1" applyAlignment="1">
      <alignment horizontal="center" vertical="top"/>
    </xf>
    <xf numFmtId="49" fontId="43" fillId="21" borderId="16" xfId="0" applyNumberFormat="1" applyFont="1" applyFill="1" applyBorder="1" applyAlignment="1">
      <alignment horizontal="center" vertical="top" wrapText="1"/>
    </xf>
    <xf numFmtId="0" fontId="67" fillId="2" borderId="16" xfId="0" applyFont="1" applyFill="1" applyBorder="1" applyAlignment="1">
      <alignment horizontal="center" vertical="top" wrapText="1"/>
    </xf>
    <xf numFmtId="0" fontId="66" fillId="0" borderId="13" xfId="0" quotePrefix="1" applyFont="1" applyBorder="1" applyAlignment="1">
      <alignment horizontal="left" vertical="top" wrapText="1"/>
    </xf>
    <xf numFmtId="0" fontId="30" fillId="0" borderId="13" xfId="28" applyFont="1" applyBorder="1" applyAlignment="1">
      <alignment horizontal="left" vertical="center"/>
    </xf>
    <xf numFmtId="0" fontId="66" fillId="0" borderId="17" xfId="0" applyFont="1" applyBorder="1" applyAlignment="1">
      <alignment horizontal="left" vertical="top" wrapText="1"/>
    </xf>
    <xf numFmtId="0" fontId="41" fillId="0" borderId="13" xfId="17" applyBorder="1" applyAlignment="1">
      <alignment horizontal="center" vertical="center" wrapText="1"/>
    </xf>
    <xf numFmtId="0" fontId="41" fillId="0" borderId="13" xfId="31" applyBorder="1" applyAlignment="1">
      <alignment horizontal="center" vertical="center" wrapText="1"/>
    </xf>
    <xf numFmtId="0" fontId="41" fillId="0" borderId="0" xfId="17" applyAlignment="1">
      <alignment horizontal="left" vertical="center" wrapText="1" indent="1"/>
    </xf>
    <xf numFmtId="0" fontId="8" fillId="0" borderId="15" xfId="0" applyFont="1" applyBorder="1" applyAlignment="1">
      <alignment horizontal="left" vertical="top" wrapText="1"/>
    </xf>
    <xf numFmtId="0" fontId="8" fillId="0" borderId="17" xfId="0" applyFont="1" applyBorder="1" applyAlignment="1">
      <alignment horizontal="left" vertical="top" wrapText="1"/>
    </xf>
    <xf numFmtId="0" fontId="66" fillId="0" borderId="13" xfId="0" applyFont="1" applyBorder="1" applyAlignment="1">
      <alignment horizontal="left" vertical="center" wrapText="1"/>
    </xf>
    <xf numFmtId="0" fontId="49" fillId="22" borderId="8" xfId="0" applyFont="1" applyFill="1" applyBorder="1" applyAlignment="1">
      <alignment horizontal="center" vertical="center" wrapText="1"/>
    </xf>
    <xf numFmtId="0" fontId="49" fillId="22" borderId="7" xfId="0" applyFont="1" applyFill="1" applyBorder="1" applyAlignment="1">
      <alignment horizontal="center" vertical="center" wrapText="1"/>
    </xf>
    <xf numFmtId="176" fontId="18" fillId="23" borderId="8" xfId="0" applyNumberFormat="1" applyFont="1" applyFill="1" applyBorder="1" applyAlignment="1">
      <alignment horizontal="center" vertical="center" wrapText="1"/>
    </xf>
    <xf numFmtId="176" fontId="29" fillId="23" borderId="8" xfId="0" applyNumberFormat="1" applyFont="1" applyFill="1" applyBorder="1" applyAlignment="1">
      <alignment horizontal="center" vertical="center" wrapText="1"/>
    </xf>
    <xf numFmtId="176" fontId="18" fillId="24" borderId="16" xfId="0" applyNumberFormat="1" applyFont="1" applyFill="1" applyBorder="1" applyAlignment="1">
      <alignment horizontal="center" vertical="center" wrapText="1"/>
    </xf>
    <xf numFmtId="0" fontId="25" fillId="23" borderId="0" xfId="0" applyFont="1" applyFill="1">
      <alignment vertical="center"/>
    </xf>
    <xf numFmtId="0" fontId="23" fillId="23" borderId="0" xfId="0" applyFont="1" applyFill="1">
      <alignment vertical="center"/>
    </xf>
    <xf numFmtId="0" fontId="23" fillId="23" borderId="0" xfId="0" applyFont="1" applyFill="1" applyAlignment="1">
      <alignment horizontal="left" vertical="center"/>
    </xf>
    <xf numFmtId="0" fontId="23" fillId="23" borderId="0" xfId="0" applyFont="1" applyFill="1" applyAlignment="1">
      <alignment horizontal="center" vertical="center"/>
    </xf>
    <xf numFmtId="0" fontId="2" fillId="23" borderId="0" xfId="0" applyFont="1" applyFill="1">
      <alignment vertical="center"/>
    </xf>
    <xf numFmtId="0" fontId="71" fillId="23" borderId="0" xfId="0" applyFont="1" applyFill="1">
      <alignment vertical="center"/>
    </xf>
    <xf numFmtId="0" fontId="69" fillId="23" borderId="0" xfId="0" applyFont="1" applyFill="1">
      <alignment vertical="center"/>
    </xf>
    <xf numFmtId="0" fontId="72" fillId="23" borderId="0" xfId="0" applyFont="1" applyFill="1">
      <alignment vertical="center"/>
    </xf>
    <xf numFmtId="0" fontId="17" fillId="0" borderId="14" xfId="0" applyFont="1" applyBorder="1" applyAlignment="1">
      <alignment horizontal="center" vertical="top"/>
    </xf>
    <xf numFmtId="0" fontId="17" fillId="0" borderId="20" xfId="0" applyFont="1" applyBorder="1" applyAlignment="1">
      <alignment horizontal="center" vertical="top"/>
    </xf>
    <xf numFmtId="176" fontId="24" fillId="2" borderId="14" xfId="0" applyNumberFormat="1" applyFont="1" applyFill="1" applyBorder="1" applyAlignment="1">
      <alignment vertical="center" wrapText="1"/>
    </xf>
    <xf numFmtId="0" fontId="73" fillId="0" borderId="0" xfId="0" applyFont="1" applyAlignment="1">
      <alignment horizontal="left" vertical="center"/>
    </xf>
    <xf numFmtId="176" fontId="17" fillId="11" borderId="21" xfId="0" applyNumberFormat="1" applyFont="1" applyFill="1" applyBorder="1" applyAlignment="1">
      <alignment horizontal="center" vertical="center" wrapText="1"/>
    </xf>
    <xf numFmtId="14" fontId="38" fillId="0" borderId="12" xfId="0" applyNumberFormat="1" applyFont="1" applyBorder="1" applyAlignment="1">
      <alignment horizontal="center" vertical="center" wrapText="1"/>
    </xf>
    <xf numFmtId="0" fontId="38" fillId="0" borderId="12" xfId="0" applyFont="1" applyBorder="1" applyAlignment="1">
      <alignment horizontal="center" vertical="center" wrapText="1"/>
    </xf>
    <xf numFmtId="177" fontId="51" fillId="9" borderId="12" xfId="0" applyNumberFormat="1" applyFont="1" applyFill="1" applyBorder="1" applyAlignment="1">
      <alignment horizontal="center" vertical="center"/>
    </xf>
    <xf numFmtId="177" fontId="59" fillId="9" borderId="12" xfId="0" applyNumberFormat="1" applyFont="1" applyFill="1" applyBorder="1" applyAlignment="1">
      <alignment horizontal="center" vertical="center"/>
    </xf>
    <xf numFmtId="0" fontId="43" fillId="27" borderId="13" xfId="0" applyFont="1" applyFill="1" applyBorder="1" applyAlignment="1">
      <alignment horizontal="center" vertical="top" wrapText="1"/>
    </xf>
    <xf numFmtId="0" fontId="46" fillId="27" borderId="13" xfId="0" applyFont="1" applyFill="1" applyBorder="1" applyAlignment="1">
      <alignment horizontal="left" vertical="center"/>
    </xf>
    <xf numFmtId="0" fontId="46" fillId="9" borderId="13" xfId="0" applyFont="1" applyFill="1" applyBorder="1" applyAlignment="1">
      <alignment horizontal="left" vertical="center"/>
    </xf>
    <xf numFmtId="179" fontId="66" fillId="0" borderId="13" xfId="0" applyNumberFormat="1" applyFont="1" applyBorder="1" applyAlignment="1">
      <alignment horizontal="left" vertical="top" wrapText="1"/>
    </xf>
    <xf numFmtId="0" fontId="17" fillId="2" borderId="13" xfId="0" applyFont="1" applyFill="1" applyBorder="1" applyAlignment="1">
      <alignment horizontal="center" vertical="top" wrapText="1"/>
    </xf>
    <xf numFmtId="0" fontId="17" fillId="0" borderId="14" xfId="0" applyFont="1" applyBorder="1" applyAlignment="1">
      <alignment horizontal="center" vertical="top" wrapText="1"/>
    </xf>
    <xf numFmtId="0" fontId="17" fillId="0" borderId="13" xfId="0" applyFont="1" applyBorder="1" applyAlignment="1">
      <alignment horizontal="center" vertical="top" wrapText="1"/>
    </xf>
    <xf numFmtId="0" fontId="17" fillId="0" borderId="17" xfId="0" applyFont="1" applyBorder="1" applyAlignment="1">
      <alignment horizontal="center" vertical="top" wrapText="1"/>
    </xf>
    <xf numFmtId="0" fontId="70" fillId="0" borderId="13" xfId="17" applyFont="1" applyBorder="1" applyAlignment="1">
      <alignment horizontal="center" vertical="center" wrapText="1"/>
    </xf>
    <xf numFmtId="0" fontId="55" fillId="0" borderId="13" xfId="0" applyFont="1" applyBorder="1" applyAlignment="1">
      <alignment horizontal="center" vertical="center"/>
    </xf>
    <xf numFmtId="0" fontId="12" fillId="0" borderId="13" xfId="0" applyFont="1" applyBorder="1" applyAlignment="1">
      <alignment vertical="top"/>
    </xf>
    <xf numFmtId="0" fontId="23" fillId="0" borderId="13" xfId="0" applyFont="1" applyBorder="1" applyAlignment="1">
      <alignment horizontal="center" vertical="center"/>
    </xf>
    <xf numFmtId="180" fontId="66" fillId="0" borderId="13" xfId="0" applyNumberFormat="1" applyFont="1" applyBorder="1" applyAlignment="1">
      <alignment horizontal="left" vertical="top" wrapText="1"/>
    </xf>
    <xf numFmtId="180" fontId="8" fillId="0" borderId="13" xfId="0" applyNumberFormat="1" applyFont="1" applyBorder="1" applyAlignment="1">
      <alignment horizontal="left" vertical="top" wrapText="1"/>
    </xf>
    <xf numFmtId="0" fontId="55" fillId="0" borderId="13" xfId="0" quotePrefix="1" applyFont="1" applyBorder="1" applyAlignment="1">
      <alignment horizontal="center" vertical="center" wrapText="1"/>
    </xf>
    <xf numFmtId="0" fontId="55" fillId="0" borderId="13" xfId="0" applyFont="1" applyBorder="1" applyAlignment="1">
      <alignment horizontal="center" vertical="center" wrapText="1"/>
    </xf>
    <xf numFmtId="49" fontId="66" fillId="0" borderId="13" xfId="0" quotePrefix="1" applyNumberFormat="1" applyFont="1" applyBorder="1" applyAlignment="1">
      <alignment horizontal="left" vertical="top" wrapText="1"/>
    </xf>
    <xf numFmtId="49" fontId="66" fillId="0" borderId="13" xfId="0" applyNumberFormat="1" applyFont="1" applyBorder="1" applyAlignment="1">
      <alignment horizontal="left" vertical="top" wrapText="1"/>
    </xf>
    <xf numFmtId="0" fontId="55" fillId="0" borderId="12" xfId="0" applyFont="1" applyBorder="1" applyAlignment="1">
      <alignment horizontal="center" vertical="top"/>
    </xf>
    <xf numFmtId="0" fontId="75" fillId="20" borderId="0" xfId="0" applyFont="1" applyFill="1" applyAlignment="1">
      <alignment horizontal="left" vertical="center"/>
    </xf>
    <xf numFmtId="0" fontId="30" fillId="0" borderId="13" xfId="0" applyFont="1" applyBorder="1" applyAlignment="1">
      <alignment vertical="center" wrapText="1"/>
    </xf>
    <xf numFmtId="0" fontId="23" fillId="0" borderId="14" xfId="0" applyFont="1" applyBorder="1" applyAlignment="1">
      <alignment horizontal="left" vertical="center"/>
    </xf>
    <xf numFmtId="0" fontId="41" fillId="0" borderId="14" xfId="17" applyBorder="1" applyAlignment="1">
      <alignment horizontal="center" vertical="center" wrapText="1"/>
    </xf>
    <xf numFmtId="14" fontId="51" fillId="0" borderId="20" xfId="0" applyNumberFormat="1" applyFont="1" applyBorder="1" applyAlignment="1">
      <alignment horizontal="center" vertical="center" wrapText="1"/>
    </xf>
    <xf numFmtId="0" fontId="51" fillId="0" borderId="20" xfId="0" applyFont="1" applyBorder="1" applyAlignment="1">
      <alignment horizontal="center" vertical="center" wrapText="1"/>
    </xf>
    <xf numFmtId="0" fontId="25" fillId="0" borderId="13" xfId="0" applyFont="1" applyBorder="1">
      <alignment vertical="center"/>
    </xf>
    <xf numFmtId="0" fontId="2" fillId="0" borderId="13" xfId="0" applyFont="1" applyBorder="1">
      <alignment vertical="center"/>
    </xf>
    <xf numFmtId="0" fontId="12" fillId="0" borderId="13" xfId="0" applyFont="1" applyBorder="1" applyAlignment="1">
      <alignment horizontal="center" vertical="top"/>
    </xf>
    <xf numFmtId="0" fontId="12" fillId="0" borderId="0" xfId="0" applyFont="1" applyAlignment="1">
      <alignment horizontal="center" vertical="top"/>
    </xf>
    <xf numFmtId="22" fontId="68" fillId="0" borderId="8" xfId="0" applyNumberFormat="1" applyFont="1" applyBorder="1" applyAlignment="1">
      <alignment horizontal="center" vertical="center" wrapText="1"/>
    </xf>
    <xf numFmtId="0" fontId="12" fillId="0" borderId="13" xfId="0" applyFont="1" applyBorder="1" applyAlignment="1">
      <alignment vertical="top" wrapText="1"/>
    </xf>
    <xf numFmtId="0" fontId="12" fillId="0" borderId="0" xfId="0" applyFont="1" applyAlignment="1">
      <alignment vertical="top" wrapText="1"/>
    </xf>
    <xf numFmtId="14" fontId="23" fillId="0" borderId="13" xfId="0" applyNumberFormat="1" applyFont="1" applyBorder="1" applyAlignment="1">
      <alignment horizontal="center" vertical="center"/>
    </xf>
    <xf numFmtId="0" fontId="67" fillId="0" borderId="13" xfId="0" applyFont="1" applyBorder="1" applyAlignment="1">
      <alignment vertical="top" wrapText="1"/>
    </xf>
    <xf numFmtId="0" fontId="43" fillId="12" borderId="13" xfId="0" applyFont="1" applyFill="1" applyBorder="1" applyAlignment="1">
      <alignment vertical="top" wrapText="1"/>
    </xf>
    <xf numFmtId="0" fontId="43" fillId="0" borderId="13" xfId="0" applyFont="1" applyBorder="1" applyAlignment="1">
      <alignment horizontal="left" vertical="center"/>
    </xf>
    <xf numFmtId="0" fontId="46" fillId="0" borderId="13" xfId="0" applyFont="1" applyBorder="1" applyAlignment="1">
      <alignment horizontal="left" vertical="center"/>
    </xf>
    <xf numFmtId="0" fontId="46" fillId="0" borderId="13" xfId="0" applyFont="1" applyBorder="1" applyAlignment="1">
      <alignment horizontal="left" vertical="center" wrapText="1"/>
    </xf>
    <xf numFmtId="49" fontId="32" fillId="0" borderId="13" xfId="0" applyNumberFormat="1" applyFont="1" applyBorder="1" applyAlignment="1">
      <alignment horizontal="center" vertical="top" wrapText="1"/>
    </xf>
    <xf numFmtId="49" fontId="67" fillId="0" borderId="13" xfId="0" applyNumberFormat="1" applyFont="1" applyBorder="1" applyAlignment="1">
      <alignment horizontal="center" vertical="top" wrapText="1"/>
    </xf>
    <xf numFmtId="0" fontId="46" fillId="8" borderId="13" xfId="0" applyFont="1" applyFill="1" applyBorder="1" applyAlignment="1">
      <alignment horizontal="left" vertical="center"/>
    </xf>
    <xf numFmtId="0" fontId="13" fillId="0" borderId="5" xfId="0" applyFont="1" applyBorder="1">
      <alignment vertical="center"/>
    </xf>
    <xf numFmtId="0" fontId="13" fillId="0" borderId="6" xfId="0" applyFont="1" applyBorder="1">
      <alignment vertical="center"/>
    </xf>
    <xf numFmtId="22" fontId="37" fillId="0" borderId="31" xfId="0" applyNumberFormat="1" applyFont="1" applyBorder="1" applyAlignment="1">
      <alignment horizontal="center" vertical="center"/>
    </xf>
    <xf numFmtId="0" fontId="28" fillId="0" borderId="31" xfId="2" applyFont="1" applyBorder="1" applyAlignment="1">
      <alignment horizontal="center" vertical="center" wrapText="1"/>
    </xf>
    <xf numFmtId="0" fontId="12" fillId="11" borderId="13" xfId="1" applyFont="1" applyFill="1" applyBorder="1" applyAlignment="1">
      <alignment horizontal="center" vertical="center" wrapText="1"/>
    </xf>
    <xf numFmtId="0" fontId="12" fillId="11" borderId="13" xfId="2" applyFont="1" applyFill="1" applyBorder="1" applyAlignment="1">
      <alignment horizontal="center" vertical="center" wrapText="1"/>
    </xf>
    <xf numFmtId="0" fontId="26" fillId="0" borderId="13" xfId="2" applyFont="1" applyBorder="1" applyAlignment="1">
      <alignment horizontal="center" vertical="center" wrapText="1"/>
    </xf>
    <xf numFmtId="0" fontId="27" fillId="0" borderId="13" xfId="2" applyFont="1" applyBorder="1" applyAlignment="1">
      <alignment horizontal="center" vertical="center" wrapText="1"/>
    </xf>
    <xf numFmtId="10" fontId="13" fillId="8" borderId="13" xfId="15" applyNumberFormat="1" applyFont="1" applyFill="1" applyBorder="1" applyAlignment="1">
      <alignment horizontal="center" vertical="center"/>
    </xf>
    <xf numFmtId="0" fontId="15" fillId="0" borderId="13" xfId="2" applyFont="1" applyBorder="1" applyAlignment="1">
      <alignment horizontal="center" vertical="center" wrapText="1"/>
    </xf>
    <xf numFmtId="22" fontId="37" fillId="0" borderId="13" xfId="0" applyNumberFormat="1" applyFont="1" applyBorder="1" applyAlignment="1">
      <alignment horizontal="center" vertical="center"/>
    </xf>
    <xf numFmtId="0" fontId="20" fillId="0" borderId="13" xfId="2" applyFont="1" applyBorder="1" applyAlignment="1">
      <alignment horizontal="center" vertical="center" wrapText="1"/>
    </xf>
    <xf numFmtId="0" fontId="28" fillId="0" borderId="13" xfId="2" applyFont="1" applyBorder="1" applyAlignment="1">
      <alignment horizontal="center" vertical="center" wrapText="1"/>
    </xf>
    <xf numFmtId="0" fontId="43" fillId="0" borderId="13" xfId="0" quotePrefix="1" applyFont="1" applyBorder="1" applyAlignment="1">
      <alignment vertical="top" wrapText="1"/>
    </xf>
    <xf numFmtId="0" fontId="43" fillId="9" borderId="13" xfId="0" quotePrefix="1" applyFont="1" applyFill="1" applyBorder="1" applyAlignment="1">
      <alignment vertical="top" wrapText="1"/>
    </xf>
    <xf numFmtId="0" fontId="12" fillId="0" borderId="13" xfId="0" applyFont="1" applyBorder="1" applyAlignment="1">
      <alignment horizontal="left" vertical="center" wrapText="1"/>
    </xf>
    <xf numFmtId="0" fontId="12" fillId="0" borderId="13" xfId="0" applyFont="1" applyBorder="1" applyAlignment="1">
      <alignment horizontal="left" vertical="center"/>
    </xf>
    <xf numFmtId="0" fontId="43" fillId="0" borderId="14" xfId="0" applyFont="1" applyBorder="1" applyAlignment="1">
      <alignment horizontal="center" vertical="top" wrapText="1"/>
    </xf>
    <xf numFmtId="0" fontId="43" fillId="0" borderId="20" xfId="0" applyFont="1" applyBorder="1" applyAlignment="1">
      <alignment horizontal="center" vertical="top" wrapText="1"/>
    </xf>
    <xf numFmtId="0" fontId="46" fillId="0" borderId="17" xfId="0" applyFont="1" applyBorder="1" applyAlignment="1">
      <alignment vertical="center" wrapText="1"/>
    </xf>
    <xf numFmtId="0" fontId="12" fillId="11" borderId="18" xfId="0" applyFont="1" applyFill="1" applyBorder="1" applyAlignment="1">
      <alignment horizontal="center" vertical="center"/>
    </xf>
    <xf numFmtId="0" fontId="41" fillId="0" borderId="12" xfId="17" applyBorder="1" applyAlignment="1">
      <alignment vertical="center" wrapText="1"/>
    </xf>
    <xf numFmtId="176" fontId="24" fillId="2" borderId="12" xfId="0" applyNumberFormat="1" applyFont="1" applyFill="1" applyBorder="1" applyAlignment="1">
      <alignment vertical="center" wrapText="1"/>
    </xf>
    <xf numFmtId="177" fontId="51" fillId="9" borderId="17" xfId="0" applyNumberFormat="1" applyFont="1" applyFill="1" applyBorder="1" applyAlignment="1">
      <alignment horizontal="center" vertical="center"/>
    </xf>
    <xf numFmtId="0" fontId="6" fillId="2" borderId="13" xfId="52" applyFont="1" applyFill="1" applyBorder="1" applyAlignment="1">
      <alignment horizontal="left" vertical="center" wrapText="1"/>
    </xf>
    <xf numFmtId="176" fontId="24" fillId="2" borderId="13" xfId="0" applyNumberFormat="1" applyFont="1" applyFill="1" applyBorder="1" applyAlignment="1">
      <alignment horizontal="left" vertical="center" wrapText="1"/>
    </xf>
    <xf numFmtId="0" fontId="23" fillId="0" borderId="21" xfId="0" applyFont="1" applyBorder="1">
      <alignment vertical="center"/>
    </xf>
    <xf numFmtId="0" fontId="30" fillId="9" borderId="1" xfId="0" applyFont="1" applyFill="1" applyBorder="1" applyAlignment="1">
      <alignment horizontal="center" vertical="center"/>
    </xf>
    <xf numFmtId="0" fontId="14" fillId="20" borderId="0" xfId="0" applyFont="1" applyFill="1" applyAlignment="1">
      <alignment horizontal="left" vertical="center"/>
    </xf>
    <xf numFmtId="0" fontId="0" fillId="0" borderId="0" xfId="0" applyAlignment="1">
      <alignment horizontal="center" vertical="center"/>
    </xf>
    <xf numFmtId="0" fontId="17" fillId="0" borderId="13" xfId="52" applyFont="1" applyBorder="1" applyAlignment="1">
      <alignment vertical="top"/>
    </xf>
    <xf numFmtId="0" fontId="17" fillId="2" borderId="13" xfId="52" applyFont="1" applyFill="1" applyBorder="1" applyAlignment="1">
      <alignment vertical="top" wrapText="1"/>
    </xf>
    <xf numFmtId="0" fontId="32" fillId="7" borderId="1" xfId="4" applyFont="1" applyFill="1" applyBorder="1" applyAlignment="1">
      <alignment horizontal="center" vertical="center"/>
    </xf>
    <xf numFmtId="0" fontId="11" fillId="10" borderId="0" xfId="0" applyFont="1" applyFill="1" applyAlignment="1">
      <alignment horizontal="center" vertical="center"/>
    </xf>
    <xf numFmtId="0" fontId="17" fillId="9" borderId="1" xfId="0" applyFont="1" applyFill="1" applyBorder="1" applyAlignment="1">
      <alignment horizontal="center" vertical="center"/>
    </xf>
    <xf numFmtId="0" fontId="30" fillId="0" borderId="1" xfId="0" applyFont="1" applyBorder="1" applyAlignment="1">
      <alignment horizontal="left" vertical="center" wrapText="1"/>
    </xf>
    <xf numFmtId="0" fontId="30" fillId="0" borderId="1" xfId="0" applyFont="1" applyBorder="1" applyAlignment="1">
      <alignment horizontal="left" vertical="center"/>
    </xf>
    <xf numFmtId="0" fontId="17" fillId="7" borderId="1" xfId="0" applyFont="1" applyFill="1" applyBorder="1" applyAlignment="1">
      <alignment horizontal="center" vertical="center"/>
    </xf>
    <xf numFmtId="0" fontId="30" fillId="7" borderId="1" xfId="0" applyFont="1" applyFill="1" applyBorder="1" applyAlignment="1">
      <alignment horizontal="center" vertical="center" wrapText="1"/>
    </xf>
    <xf numFmtId="0" fontId="6" fillId="0" borderId="1" xfId="0" applyFont="1" applyBorder="1" applyAlignment="1">
      <alignment horizontal="left" vertical="center"/>
    </xf>
    <xf numFmtId="0" fontId="17" fillId="0" borderId="1" xfId="0" applyFont="1" applyBorder="1" applyAlignment="1" applyProtection="1">
      <alignment horizontal="center" vertical="center"/>
      <protection locked="0"/>
    </xf>
    <xf numFmtId="0" fontId="11" fillId="3" borderId="1" xfId="0" applyFont="1" applyFill="1" applyBorder="1" applyAlignment="1">
      <alignment horizontal="center" vertical="center"/>
    </xf>
    <xf numFmtId="0" fontId="17" fillId="11" borderId="2" xfId="0" applyFont="1" applyFill="1" applyBorder="1" applyAlignment="1" applyProtection="1">
      <alignment horizontal="center" vertical="center"/>
      <protection locked="0"/>
    </xf>
    <xf numFmtId="0" fontId="30" fillId="0" borderId="1" xfId="0" applyFont="1" applyBorder="1" applyAlignment="1">
      <alignment horizontal="center" vertical="center" wrapText="1"/>
    </xf>
    <xf numFmtId="0" fontId="42" fillId="9" borderId="2" xfId="0" quotePrefix="1" applyFont="1" applyFill="1" applyBorder="1" applyAlignment="1">
      <alignment horizontal="left" vertical="center" wrapText="1"/>
    </xf>
    <xf numFmtId="0" fontId="24" fillId="9" borderId="3" xfId="0" quotePrefix="1" applyFont="1" applyFill="1" applyBorder="1" applyAlignment="1">
      <alignment horizontal="left" vertical="center" wrapText="1"/>
    </xf>
    <xf numFmtId="0" fontId="24" fillId="9" borderId="4" xfId="0" quotePrefix="1" applyFont="1" applyFill="1" applyBorder="1" applyAlignment="1">
      <alignment horizontal="left" vertical="center" wrapText="1"/>
    </xf>
    <xf numFmtId="0" fontId="30" fillId="0" borderId="2" xfId="0" applyFont="1" applyBorder="1" applyAlignment="1">
      <alignment horizontal="left" vertical="center" wrapText="1"/>
    </xf>
    <xf numFmtId="0" fontId="30" fillId="0" borderId="3" xfId="0" applyFont="1" applyBorder="1" applyAlignment="1">
      <alignment horizontal="left" vertical="center" wrapText="1"/>
    </xf>
    <xf numFmtId="0" fontId="30" fillId="0" borderId="4" xfId="0" applyFont="1" applyBorder="1" applyAlignment="1">
      <alignment horizontal="left" vertical="center" wrapText="1"/>
    </xf>
    <xf numFmtId="0" fontId="17" fillId="11" borderId="8" xfId="0" applyFont="1" applyFill="1" applyBorder="1" applyAlignment="1" applyProtection="1">
      <alignment horizontal="center" vertical="center"/>
      <protection locked="0"/>
    </xf>
    <xf numFmtId="0" fontId="17" fillId="11" borderId="30" xfId="0" applyFont="1" applyFill="1" applyBorder="1" applyAlignment="1" applyProtection="1">
      <alignment horizontal="center" vertical="center"/>
      <protection locked="0"/>
    </xf>
    <xf numFmtId="0" fontId="17" fillId="11" borderId="8" xfId="0" applyFont="1" applyFill="1" applyBorder="1" applyAlignment="1">
      <alignment horizontal="center" vertical="center"/>
    </xf>
    <xf numFmtId="0" fontId="17" fillId="11" borderId="30"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24" fillId="9" borderId="2" xfId="0" quotePrefix="1" applyFont="1" applyFill="1" applyBorder="1" applyAlignment="1">
      <alignment horizontal="left" vertical="center" wrapText="1"/>
    </xf>
    <xf numFmtId="0" fontId="17" fillId="0" borderId="9" xfId="0" applyFont="1" applyBorder="1">
      <alignment vertical="center"/>
    </xf>
    <xf numFmtId="0" fontId="12" fillId="11" borderId="2"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4" xfId="0" applyFont="1" applyFill="1" applyBorder="1" applyAlignment="1">
      <alignment horizontal="center" vertical="center"/>
    </xf>
    <xf numFmtId="0" fontId="30" fillId="0" borderId="2" xfId="0" applyFont="1" applyBorder="1" applyAlignment="1">
      <alignment horizontal="left" vertical="center"/>
    </xf>
    <xf numFmtId="0" fontId="30" fillId="0" borderId="3" xfId="0" applyFont="1" applyBorder="1" applyAlignment="1">
      <alignment horizontal="left" vertical="center"/>
    </xf>
    <xf numFmtId="0" fontId="30" fillId="0" borderId="4" xfId="0" applyFont="1" applyBorder="1" applyAlignment="1">
      <alignment horizontal="left" vertical="center"/>
    </xf>
    <xf numFmtId="14" fontId="17" fillId="0" borderId="2" xfId="0" applyNumberFormat="1" applyFont="1" applyBorder="1" applyAlignment="1">
      <alignment horizontal="center" vertical="center"/>
    </xf>
    <xf numFmtId="14" fontId="17" fillId="0" borderId="3" xfId="0" applyNumberFormat="1" applyFont="1" applyBorder="1" applyAlignment="1">
      <alignment horizontal="center" vertical="center"/>
    </xf>
    <xf numFmtId="14" fontId="17" fillId="0" borderId="4" xfId="0" applyNumberFormat="1" applyFont="1" applyBorder="1" applyAlignment="1">
      <alignment horizontal="center" vertical="center"/>
    </xf>
    <xf numFmtId="0" fontId="17" fillId="11" borderId="1" xfId="0" applyFont="1" applyFill="1" applyBorder="1" applyAlignment="1" applyProtection="1">
      <alignment horizontal="center" vertical="center"/>
      <protection locked="0"/>
    </xf>
    <xf numFmtId="0" fontId="12" fillId="0" borderId="9" xfId="0" applyFont="1" applyBorder="1">
      <alignment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14" fontId="30" fillId="9" borderId="2" xfId="0" applyNumberFormat="1" applyFont="1" applyFill="1" applyBorder="1" applyAlignment="1">
      <alignment horizontal="center" vertical="center"/>
    </xf>
    <xf numFmtId="14" fontId="30" fillId="9" borderId="3" xfId="0" applyNumberFormat="1" applyFont="1" applyFill="1" applyBorder="1" applyAlignment="1">
      <alignment horizontal="center" vertical="center"/>
    </xf>
    <xf numFmtId="0" fontId="30" fillId="0" borderId="0" xfId="0" applyFont="1">
      <alignment vertical="center"/>
    </xf>
    <xf numFmtId="14" fontId="30" fillId="9" borderId="4" xfId="0" applyNumberFormat="1" applyFont="1" applyFill="1" applyBorder="1" applyAlignment="1">
      <alignment horizontal="center" vertical="center"/>
    </xf>
    <xf numFmtId="0" fontId="30" fillId="9" borderId="2" xfId="0" applyFont="1" applyFill="1" applyBorder="1" applyAlignment="1">
      <alignment horizontal="center" vertical="center"/>
    </xf>
    <xf numFmtId="0" fontId="30" fillId="9" borderId="3" xfId="0" applyFont="1" applyFill="1" applyBorder="1" applyAlignment="1">
      <alignment horizontal="center" vertical="center"/>
    </xf>
    <xf numFmtId="0" fontId="30" fillId="9" borderId="4" xfId="0" applyFont="1" applyFill="1" applyBorder="1" applyAlignment="1">
      <alignment horizontal="center" vertical="center"/>
    </xf>
    <xf numFmtId="0" fontId="30" fillId="0" borderId="1" xfId="0" applyFont="1" applyBorder="1" applyAlignment="1">
      <alignment horizontal="center" vertical="center"/>
    </xf>
    <xf numFmtId="0" fontId="69" fillId="25" borderId="0" xfId="0" applyFont="1" applyFill="1" applyAlignment="1">
      <alignment horizontal="center" vertical="center"/>
    </xf>
    <xf numFmtId="0" fontId="18" fillId="10" borderId="2" xfId="0" applyFont="1" applyFill="1" applyBorder="1" applyAlignment="1">
      <alignment horizontal="center" vertical="center"/>
    </xf>
    <xf numFmtId="0" fontId="18" fillId="10" borderId="11" xfId="0" applyFont="1" applyFill="1" applyBorder="1" applyAlignment="1">
      <alignment horizontal="center" vertical="center"/>
    </xf>
    <xf numFmtId="0" fontId="48" fillId="0" borderId="5" xfId="0" applyFont="1" applyBorder="1" applyAlignment="1">
      <alignment horizontal="left" vertical="top" wrapText="1"/>
    </xf>
    <xf numFmtId="0" fontId="48" fillId="0" borderId="5" xfId="0" applyFont="1" applyBorder="1" applyAlignment="1">
      <alignment horizontal="left" vertical="top"/>
    </xf>
    <xf numFmtId="0" fontId="12" fillId="12" borderId="27" xfId="0" applyFont="1" applyFill="1" applyBorder="1" applyAlignment="1">
      <alignment horizontal="center" vertical="top" wrapText="1"/>
    </xf>
    <xf numFmtId="0" fontId="12" fillId="12" borderId="28" xfId="0" applyFont="1" applyFill="1" applyBorder="1" applyAlignment="1">
      <alignment horizontal="center" vertical="top" wrapText="1"/>
    </xf>
    <xf numFmtId="0" fontId="12" fillId="12" borderId="34" xfId="0" applyFont="1" applyFill="1" applyBorder="1" applyAlignment="1">
      <alignment horizontal="center" vertical="top" wrapText="1"/>
    </xf>
    <xf numFmtId="0" fontId="43" fillId="0" borderId="25" xfId="0" applyFont="1" applyBorder="1" applyAlignment="1">
      <alignment horizontal="left" vertical="top" wrapText="1"/>
    </xf>
    <xf numFmtId="0" fontId="43" fillId="0" borderId="26" xfId="0" applyFont="1" applyBorder="1" applyAlignment="1">
      <alignment horizontal="left" vertical="top" wrapText="1"/>
    </xf>
    <xf numFmtId="0" fontId="67" fillId="0" borderId="14" xfId="0" applyFont="1" applyBorder="1" applyAlignment="1">
      <alignment horizontal="center" vertical="top" wrapText="1"/>
    </xf>
    <xf numFmtId="0" fontId="67" fillId="0" borderId="20" xfId="0" applyFont="1" applyBorder="1" applyAlignment="1">
      <alignment horizontal="center" vertical="top" wrapText="1"/>
    </xf>
    <xf numFmtId="0" fontId="43" fillId="0" borderId="13" xfId="0" applyFont="1" applyBorder="1" applyAlignment="1">
      <alignment horizontal="center" vertical="top" wrapText="1"/>
    </xf>
    <xf numFmtId="0" fontId="67" fillId="0" borderId="12" xfId="0" applyFont="1" applyBorder="1" applyAlignment="1">
      <alignment horizontal="center" vertical="top" wrapText="1"/>
    </xf>
    <xf numFmtId="0" fontId="12" fillId="12" borderId="33" xfId="0" applyFont="1" applyFill="1" applyBorder="1" applyAlignment="1">
      <alignment horizontal="center" vertical="top" wrapText="1"/>
    </xf>
    <xf numFmtId="0" fontId="12" fillId="12" borderId="20" xfId="0" applyFont="1" applyFill="1" applyBorder="1" applyAlignment="1">
      <alignment horizontal="center" vertical="top" wrapText="1"/>
    </xf>
    <xf numFmtId="0" fontId="12" fillId="12" borderId="12" xfId="0" applyFont="1" applyFill="1" applyBorder="1" applyAlignment="1">
      <alignment horizontal="center" vertical="top" wrapText="1"/>
    </xf>
    <xf numFmtId="0" fontId="55" fillId="0" borderId="14" xfId="0" applyFont="1" applyBorder="1" applyAlignment="1">
      <alignment horizontal="center" vertical="center"/>
    </xf>
    <xf numFmtId="0" fontId="55" fillId="0" borderId="23" xfId="0" quotePrefix="1" applyFont="1" applyBorder="1" applyAlignment="1">
      <alignment horizontal="center" vertical="center" wrapText="1"/>
    </xf>
    <xf numFmtId="0" fontId="17" fillId="0" borderId="13" xfId="0" applyFont="1" applyBorder="1" applyAlignment="1">
      <alignment horizontal="center" vertical="top" wrapText="1"/>
    </xf>
    <xf numFmtId="0" fontId="17" fillId="0" borderId="14" xfId="0" applyFont="1" applyBorder="1" applyAlignment="1">
      <alignment horizontal="center" vertical="top" wrapText="1"/>
    </xf>
    <xf numFmtId="0" fontId="55" fillId="0" borderId="14" xfId="0" applyFont="1" applyBorder="1" applyAlignment="1">
      <alignment horizontal="center" vertical="center" wrapText="1"/>
    </xf>
    <xf numFmtId="0" fontId="17" fillId="0" borderId="14" xfId="0" applyFont="1" applyBorder="1" applyAlignment="1">
      <alignment horizontal="center" vertical="top"/>
    </xf>
    <xf numFmtId="0" fontId="43" fillId="0" borderId="14" xfId="0" applyFont="1" applyBorder="1" applyAlignment="1">
      <alignment horizontal="center" vertical="top" wrapText="1"/>
    </xf>
    <xf numFmtId="0" fontId="55" fillId="0" borderId="13" xfId="0" applyFont="1" applyBorder="1" applyAlignment="1">
      <alignment horizontal="center" vertical="center"/>
    </xf>
    <xf numFmtId="0" fontId="55" fillId="0" borderId="14" xfId="0" applyFont="1" applyBorder="1" applyAlignment="1">
      <alignment horizontal="center" vertical="top"/>
    </xf>
    <xf numFmtId="0" fontId="17" fillId="2" borderId="13" xfId="0" applyFont="1" applyFill="1" applyBorder="1" applyAlignment="1">
      <alignment horizontal="center" vertical="top" wrapText="1"/>
    </xf>
    <xf numFmtId="0" fontId="17" fillId="2" borderId="14" xfId="0" applyFont="1" applyFill="1" applyBorder="1" applyAlignment="1">
      <alignment horizontal="center" vertical="top" wrapText="1"/>
    </xf>
    <xf numFmtId="0" fontId="17" fillId="9" borderId="17" xfId="0" applyFont="1" applyFill="1" applyBorder="1" applyAlignment="1">
      <alignment horizontal="center" vertical="top"/>
    </xf>
    <xf numFmtId="0" fontId="17" fillId="0" borderId="23" xfId="0" applyFont="1" applyBorder="1" applyAlignment="1">
      <alignment horizontal="center" vertical="top" wrapText="1"/>
    </xf>
    <xf numFmtId="0" fontId="17" fillId="0" borderId="17" xfId="0" applyFont="1" applyBorder="1" applyAlignment="1">
      <alignment horizontal="center" vertical="top" wrapText="1"/>
    </xf>
    <xf numFmtId="0" fontId="17" fillId="0" borderId="17" xfId="0" applyFont="1" applyBorder="1" applyAlignment="1">
      <alignment horizontal="center" vertical="top"/>
    </xf>
    <xf numFmtId="0" fontId="67" fillId="21" borderId="14" xfId="0" quotePrefix="1" applyFont="1" applyFill="1" applyBorder="1" applyAlignment="1">
      <alignment horizontal="center" vertical="top" wrapText="1"/>
    </xf>
    <xf numFmtId="0" fontId="67" fillId="27" borderId="14" xfId="0" quotePrefix="1" applyFont="1" applyFill="1" applyBorder="1" applyAlignment="1">
      <alignment horizontal="center" vertical="top" wrapText="1"/>
    </xf>
    <xf numFmtId="0" fontId="67" fillId="0" borderId="13" xfId="0" applyFont="1" applyBorder="1" applyAlignment="1">
      <alignment horizontal="center" vertical="top" wrapText="1"/>
    </xf>
    <xf numFmtId="0" fontId="32" fillId="0" borderId="14" xfId="0" applyFont="1" applyBorder="1" applyAlignment="1">
      <alignment horizontal="center" vertical="top" wrapText="1"/>
    </xf>
    <xf numFmtId="0" fontId="67" fillId="21" borderId="14" xfId="0" applyFont="1" applyFill="1" applyBorder="1" applyAlignment="1">
      <alignment horizontal="center" vertical="top" wrapText="1"/>
    </xf>
    <xf numFmtId="0" fontId="67" fillId="2" borderId="13" xfId="0" applyFont="1" applyFill="1" applyBorder="1" applyAlignment="1">
      <alignment horizontal="center" vertical="top" wrapText="1"/>
    </xf>
    <xf numFmtId="0" fontId="43" fillId="2" borderId="13" xfId="0" applyFont="1" applyFill="1" applyBorder="1" applyAlignment="1">
      <alignment horizontal="center" vertical="top" wrapText="1"/>
    </xf>
    <xf numFmtId="0" fontId="12" fillId="0" borderId="14" xfId="0" applyFont="1" applyBorder="1" applyAlignment="1">
      <alignment horizontal="center" vertical="top" wrapText="1"/>
    </xf>
    <xf numFmtId="0" fontId="12" fillId="0" borderId="14" xfId="0" applyFont="1" applyBorder="1" applyAlignment="1">
      <alignment horizontal="center" vertical="top"/>
    </xf>
    <xf numFmtId="0" fontId="18" fillId="10" borderId="10" xfId="0" applyFont="1" applyFill="1" applyBorder="1" applyAlignment="1">
      <alignment horizontal="center" vertical="center"/>
    </xf>
    <xf numFmtId="0" fontId="48" fillId="0" borderId="13" xfId="0" applyFont="1" applyBorder="1" applyAlignment="1">
      <alignment horizontal="left" vertical="center" wrapText="1"/>
    </xf>
    <xf numFmtId="0" fontId="48" fillId="0" borderId="13" xfId="0" applyFont="1" applyBorder="1" applyAlignment="1">
      <alignment horizontal="left" vertical="center"/>
    </xf>
    <xf numFmtId="0" fontId="43" fillId="0" borderId="12" xfId="0" applyFont="1" applyBorder="1" applyAlignment="1">
      <alignment horizontal="center" vertical="top" wrapText="1"/>
    </xf>
    <xf numFmtId="0" fontId="48" fillId="0" borderId="5" xfId="0" applyFont="1" applyBorder="1" applyAlignment="1">
      <alignment horizontal="center" vertical="center"/>
    </xf>
    <xf numFmtId="0" fontId="48" fillId="0" borderId="1" xfId="0" applyFont="1" applyBorder="1" applyAlignment="1">
      <alignment horizontal="center" vertical="center"/>
    </xf>
    <xf numFmtId="0" fontId="43" fillId="0" borderId="20" xfId="0" applyFont="1" applyBorder="1" applyAlignment="1">
      <alignment horizontal="center" vertical="top" wrapText="1"/>
    </xf>
    <xf numFmtId="0" fontId="43" fillId="0" borderId="20" xfId="0" quotePrefix="1" applyFont="1" applyBorder="1" applyAlignment="1">
      <alignment horizontal="center" vertical="top" wrapText="1"/>
    </xf>
    <xf numFmtId="0" fontId="18" fillId="10" borderId="5" xfId="0" applyFont="1" applyFill="1" applyBorder="1" applyAlignment="1">
      <alignment horizontal="center" vertical="center"/>
    </xf>
    <xf numFmtId="0" fontId="13" fillId="0" borderId="32" xfId="0" applyFont="1" applyBorder="1" applyAlignment="1">
      <alignment horizontal="left" vertical="center" wrapText="1"/>
    </xf>
    <xf numFmtId="0" fontId="14" fillId="0" borderId="13" xfId="0" applyFont="1" applyBorder="1" applyAlignment="1">
      <alignment horizontal="left" vertical="center"/>
    </xf>
    <xf numFmtId="0" fontId="13" fillId="0" borderId="13" xfId="0" applyFont="1" applyBorder="1" applyAlignment="1">
      <alignment horizontal="left" vertical="center"/>
    </xf>
    <xf numFmtId="0" fontId="60" fillId="17" borderId="13" xfId="0" applyFont="1" applyFill="1" applyBorder="1" applyAlignment="1">
      <alignment horizontal="center" vertical="center"/>
    </xf>
    <xf numFmtId="0" fontId="77" fillId="0" borderId="0" xfId="0" applyFont="1">
      <alignment vertical="center"/>
    </xf>
    <xf numFmtId="0" fontId="77" fillId="8" borderId="0" xfId="0" applyFont="1" applyFill="1">
      <alignment vertical="center"/>
    </xf>
    <xf numFmtId="0" fontId="61" fillId="17" borderId="13" xfId="0" applyFont="1" applyFill="1" applyBorder="1">
      <alignment vertical="center"/>
    </xf>
    <xf numFmtId="0" fontId="48" fillId="17" borderId="13" xfId="0" applyFont="1" applyFill="1" applyBorder="1">
      <alignment vertical="center"/>
    </xf>
    <xf numFmtId="0" fontId="0" fillId="0" borderId="13" xfId="0" applyBorder="1">
      <alignment vertical="center"/>
    </xf>
    <xf numFmtId="0" fontId="48" fillId="28" borderId="13" xfId="0" applyFont="1" applyFill="1" applyBorder="1">
      <alignment vertical="center"/>
    </xf>
    <xf numFmtId="41" fontId="48" fillId="28" borderId="13" xfId="85" applyFont="1" applyFill="1" applyBorder="1">
      <alignment vertical="center"/>
    </xf>
    <xf numFmtId="41" fontId="0" fillId="0" borderId="13" xfId="85" applyFont="1" applyBorder="1">
      <alignment vertical="center"/>
    </xf>
    <xf numFmtId="0" fontId="60" fillId="0" borderId="16" xfId="0" applyFont="1" applyBorder="1" applyAlignment="1">
      <alignment horizontal="center" vertical="center"/>
    </xf>
    <xf numFmtId="0" fontId="60" fillId="0" borderId="32" xfId="0" applyFont="1" applyBorder="1" applyAlignment="1">
      <alignment horizontal="center" vertical="center"/>
    </xf>
    <xf numFmtId="0" fontId="60" fillId="0" borderId="17" xfId="0" applyFont="1" applyBorder="1" applyAlignment="1">
      <alignment horizontal="center" vertical="center"/>
    </xf>
    <xf numFmtId="0" fontId="60" fillId="29" borderId="16" xfId="0" applyFont="1" applyFill="1" applyBorder="1" applyAlignment="1">
      <alignment horizontal="center" vertical="center"/>
    </xf>
    <xf numFmtId="0" fontId="60" fillId="29" borderId="32" xfId="0" applyFont="1" applyFill="1" applyBorder="1" applyAlignment="1">
      <alignment horizontal="center" vertical="center"/>
    </xf>
    <xf numFmtId="0" fontId="60" fillId="29" borderId="17" xfId="0" applyFont="1" applyFill="1" applyBorder="1" applyAlignment="1">
      <alignment horizontal="center" vertical="center"/>
    </xf>
    <xf numFmtId="0" fontId="0" fillId="29" borderId="13" xfId="0" applyFill="1" applyBorder="1">
      <alignment vertical="center"/>
    </xf>
    <xf numFmtId="41" fontId="0" fillId="29" borderId="13" xfId="85" applyFont="1" applyFill="1" applyBorder="1">
      <alignment vertical="center"/>
    </xf>
    <xf numFmtId="0" fontId="60" fillId="16" borderId="16" xfId="0" applyFont="1" applyFill="1" applyBorder="1" applyAlignment="1">
      <alignment horizontal="center" vertical="center"/>
    </xf>
    <xf numFmtId="0" fontId="60" fillId="16" borderId="32" xfId="0" applyFont="1" applyFill="1" applyBorder="1" applyAlignment="1">
      <alignment horizontal="center" vertical="center"/>
    </xf>
    <xf numFmtId="0" fontId="60" fillId="16" borderId="17" xfId="0" applyFont="1" applyFill="1" applyBorder="1" applyAlignment="1">
      <alignment horizontal="center" vertical="center"/>
    </xf>
    <xf numFmtId="0" fontId="0" fillId="16" borderId="13" xfId="0" applyFill="1" applyBorder="1">
      <alignment vertical="center"/>
    </xf>
    <xf numFmtId="41" fontId="0" fillId="16" borderId="13" xfId="85" applyFont="1" applyFill="1" applyBorder="1">
      <alignment vertical="center"/>
    </xf>
    <xf numFmtId="0" fontId="79" fillId="0" borderId="0" xfId="0" applyFont="1">
      <alignment vertical="center"/>
    </xf>
    <xf numFmtId="0" fontId="0" fillId="0" borderId="0" xfId="0" applyBorder="1">
      <alignment vertical="center"/>
    </xf>
    <xf numFmtId="41" fontId="48" fillId="28" borderId="0" xfId="85" applyFont="1" applyFill="1" applyBorder="1">
      <alignment vertical="center"/>
    </xf>
    <xf numFmtId="41" fontId="0" fillId="0" borderId="0" xfId="85" applyFont="1" applyBorder="1">
      <alignment vertical="center"/>
    </xf>
    <xf numFmtId="41" fontId="0" fillId="29" borderId="0" xfId="85" applyFont="1" applyFill="1" applyBorder="1">
      <alignment vertical="center"/>
    </xf>
    <xf numFmtId="41" fontId="0" fillId="16" borderId="0" xfId="85" applyFont="1" applyFill="1" applyBorder="1">
      <alignment vertical="center"/>
    </xf>
    <xf numFmtId="41" fontId="0" fillId="0" borderId="0" xfId="85" applyFont="1">
      <alignment vertical="center"/>
    </xf>
    <xf numFmtId="0" fontId="0" fillId="29" borderId="13" xfId="0" applyFill="1" applyBorder="1" applyAlignment="1">
      <alignment horizontal="center" vertical="center"/>
    </xf>
    <xf numFmtId="0" fontId="0" fillId="0" borderId="13" xfId="0" applyBorder="1" applyAlignment="1">
      <alignment horizontal="center" vertical="center"/>
    </xf>
    <xf numFmtId="0" fontId="0" fillId="29" borderId="12" xfId="0" applyFill="1" applyBorder="1">
      <alignment vertical="center"/>
    </xf>
    <xf numFmtId="41" fontId="0" fillId="29" borderId="13" xfId="85" applyFont="1" applyFill="1" applyBorder="1" applyAlignment="1">
      <alignment horizontal="center" vertical="center"/>
    </xf>
    <xf numFmtId="0" fontId="76" fillId="14" borderId="14" xfId="86" applyBorder="1" applyAlignment="1">
      <alignment horizontal="center" vertical="center"/>
    </xf>
    <xf numFmtId="0" fontId="0" fillId="30" borderId="0" xfId="0" applyFill="1">
      <alignment vertical="center"/>
    </xf>
    <xf numFmtId="0" fontId="60" fillId="30" borderId="16" xfId="0" applyFont="1" applyFill="1" applyBorder="1" applyAlignment="1">
      <alignment horizontal="center" vertical="center"/>
    </xf>
    <xf numFmtId="0" fontId="60" fillId="30" borderId="32" xfId="0" applyFont="1" applyFill="1" applyBorder="1" applyAlignment="1">
      <alignment horizontal="center" vertical="center"/>
    </xf>
    <xf numFmtId="0" fontId="60" fillId="30" borderId="17" xfId="0" applyFont="1" applyFill="1" applyBorder="1" applyAlignment="1">
      <alignment horizontal="center" vertical="center"/>
    </xf>
    <xf numFmtId="0" fontId="78" fillId="30" borderId="14" xfId="86" applyFont="1" applyFill="1" applyBorder="1" applyAlignment="1">
      <alignment horizontal="center" vertical="center"/>
    </xf>
    <xf numFmtId="0" fontId="0" fillId="30" borderId="13" xfId="0" applyFill="1" applyBorder="1">
      <alignment vertical="center"/>
    </xf>
    <xf numFmtId="0" fontId="48" fillId="30" borderId="13" xfId="0" applyFont="1" applyFill="1" applyBorder="1">
      <alignment vertical="center"/>
    </xf>
    <xf numFmtId="0" fontId="61" fillId="30" borderId="13" xfId="0" applyFont="1" applyFill="1" applyBorder="1">
      <alignment vertical="center"/>
    </xf>
    <xf numFmtId="41" fontId="48" fillId="30" borderId="13" xfId="85" applyFont="1" applyFill="1" applyBorder="1">
      <alignment vertical="center"/>
    </xf>
    <xf numFmtId="41" fontId="0" fillId="30" borderId="13" xfId="85" applyFont="1" applyFill="1" applyBorder="1">
      <alignment vertical="center"/>
    </xf>
  </cellXfs>
  <cellStyles count="87">
    <cellStyle name="Hyperlink" xfId="17" xr:uid="{00000000-000B-0000-0000-000008000000}"/>
    <cellStyle name="Normal 2 18" xfId="8" xr:uid="{5AC233E6-E08C-43CA-A02C-061CF5F5094B}"/>
    <cellStyle name="Normal 2 2 3 10" xfId="13" xr:uid="{B40B74C9-AF61-4D73-8247-974E854FADF7}"/>
    <cellStyle name="Normal 2 2 4 10" xfId="9" xr:uid="{31F8F916-0575-4BEE-BA2C-C4C8919C996C}"/>
    <cellStyle name="Normal 2 7 10" xfId="12" xr:uid="{E71EBFE6-2E6A-4F85-A8BB-F2D32B69A4EB}"/>
    <cellStyle name="Normal 2 9 10" xfId="10" xr:uid="{35F5E222-E736-4B23-8A86-730E295EDF51}"/>
    <cellStyle name="메모 2" xfId="34" xr:uid="{92118331-74FE-4236-A11B-7EADF83F703F}"/>
    <cellStyle name="백분율" xfId="15" builtinId="5"/>
    <cellStyle name="백분율 2" xfId="35" xr:uid="{FE7FED19-A01F-491C-BC2E-B57FD0B46876}"/>
    <cellStyle name="백분율 2 2" xfId="36" xr:uid="{9E14391C-BE3E-49D8-A45A-6EDE8B3C4CDD}"/>
    <cellStyle name="백분율 2 2 2" xfId="37" xr:uid="{59CFF08A-9982-4413-8B96-529334A75077}"/>
    <cellStyle name="백분율 2 3" xfId="38" xr:uid="{D688D88F-C97F-4B3F-B779-250AD41F7D37}"/>
    <cellStyle name="백분율 2 4" xfId="39" xr:uid="{6E2AE2AD-FAAD-424C-B14C-6887F5AC22BE}"/>
    <cellStyle name="백분율 3" xfId="40" xr:uid="{61CB5027-1A45-46F6-BC30-AB33546B38B6}"/>
    <cellStyle name="백분율 4" xfId="41" xr:uid="{2C408C3A-8270-4986-ADF2-E6B13E43D11E}"/>
    <cellStyle name="보통" xfId="86" builtinId="28"/>
    <cellStyle name="보통 2" xfId="18" xr:uid="{255E4578-2DD6-45BC-AB87-EBB5CEEC41B9}"/>
    <cellStyle name="쉼표 [0]" xfId="85" builtinId="6"/>
    <cellStyle name="쉼표 [0] 2" xfId="25" xr:uid="{1EE1D6BD-CBA6-4898-8EDC-7F0F1A8B9166}"/>
    <cellStyle name="쉼표 [0] 2 2" xfId="30" xr:uid="{40F0E8F2-3444-4D54-BF77-EFA20B572D0C}"/>
    <cellStyle name="쉼표 [0] 2 3" xfId="42" xr:uid="{E54CFE52-C11A-47F3-A74C-FE3D2D22A5BF}"/>
    <cellStyle name="쉼표 [0] 3" xfId="19" xr:uid="{0E2D08DB-6859-48AD-8602-6E14636F3DCF}"/>
    <cellStyle name="쉼표 [0] 3 2" xfId="29" xr:uid="{25E61DF1-7407-4088-9661-B97541BCC1C2}"/>
    <cellStyle name="쉼표 [0] 4" xfId="43" xr:uid="{705D0BA9-2DF0-4090-B596-B7743E3C35AA}"/>
    <cellStyle name="쉼표 [0] 5" xfId="84" xr:uid="{CF058E9F-4C88-4F9A-8D05-D4DDFB4D2CAA}"/>
    <cellStyle name="표준" xfId="0" builtinId="0"/>
    <cellStyle name="표준 10" xfId="44" xr:uid="{5E2FE3DE-F009-4991-9EB7-24705B9DAEFF}"/>
    <cellStyle name="표준 11" xfId="32" xr:uid="{4E6C87BD-7305-4D31-99B9-A4D7AC561099}"/>
    <cellStyle name="표준 12" xfId="45" xr:uid="{ED4D8A01-F230-4EC4-B4DA-CFC97FFD25FD}"/>
    <cellStyle name="표준 12 2" xfId="46" xr:uid="{35439419-9721-4F4D-978A-7B02CA352603}"/>
    <cellStyle name="표준 12 3" xfId="47" xr:uid="{6B39A035-76F5-4446-B864-29A51E1E37B9}"/>
    <cellStyle name="표준 13" xfId="48" xr:uid="{93DFD315-5D10-43E3-9806-F19527866518}"/>
    <cellStyle name="표준 14" xfId="49" xr:uid="{9E29D112-C7DB-4A98-A1C0-AD0E1B08691E}"/>
    <cellStyle name="표준 15" xfId="50" xr:uid="{6EDF7CB7-3B2F-49CB-B88D-8CCD36EA7247}"/>
    <cellStyle name="표준 16" xfId="51" xr:uid="{E7D078FB-7E07-4087-A4C1-DA1EF392F3E0}"/>
    <cellStyle name="표준 18" xfId="78" xr:uid="{634C428B-E90E-47B1-957F-9B8733D483A9}"/>
    <cellStyle name="표준 19" xfId="11" xr:uid="{06681985-0C8B-407B-9EC1-841FB5470940}"/>
    <cellStyle name="표준 2" xfId="3" xr:uid="{5FC5E864-A8E8-47DF-9D85-1E953B968797}"/>
    <cellStyle name="표준 2 10" xfId="52" xr:uid="{550FB686-791C-441B-A0D4-FAFC1675DEA0}"/>
    <cellStyle name="표준 2 10 2" xfId="4" xr:uid="{2D617F60-3776-4A9C-B92D-5E593D5A9414}"/>
    <cellStyle name="표준 2 11" xfId="53" xr:uid="{22A95DBA-0AA5-4954-A25C-401B920F45C2}"/>
    <cellStyle name="표준 2 12" xfId="54" xr:uid="{171EF536-FDC9-4591-BF21-FD9E29F9ACD2}"/>
    <cellStyle name="표준 2 13" xfId="55" xr:uid="{A8EDB7C9-D354-4E5C-B79A-E5376AC145A5}"/>
    <cellStyle name="표준 2 17" xfId="7" xr:uid="{6CA0908E-669A-4BA3-BF14-BC96CF458F47}"/>
    <cellStyle name="표준 2 18" xfId="80" xr:uid="{95A1260B-95FC-4C44-836E-BCE29E78BB91}"/>
    <cellStyle name="표준 2 2" xfId="1" xr:uid="{A2D3CABD-4209-4304-A6D7-0C6B76DF28D8}"/>
    <cellStyle name="표준 2 2 2" xfId="28" xr:uid="{427FD648-B2D5-4A0F-92B9-FC4FF02FAC6E}"/>
    <cellStyle name="표준 2 2 2 2" xfId="56" xr:uid="{721BA345-8DA2-4718-B5DC-59ABE18CF0B2}"/>
    <cellStyle name="표준 2 2 2 2 2" xfId="57" xr:uid="{953A0FB5-4F71-4B39-A545-5D14050492E8}"/>
    <cellStyle name="표준 2 2 2 2 3" xfId="58" xr:uid="{64854BC4-4C7E-4CC7-8F4B-AF182668E494}"/>
    <cellStyle name="표준 2 2 2 2 4" xfId="59" xr:uid="{6041E212-E9F1-4776-BC8E-058DAF178434}"/>
    <cellStyle name="표준 2 2 2 3" xfId="60" xr:uid="{2A453521-F38B-42AC-AFA1-78A76F5458FF}"/>
    <cellStyle name="표준 2 2 3" xfId="83" xr:uid="{77DD7FA9-5111-4090-892A-110C1302371A}"/>
    <cellStyle name="표준 2 2 5" xfId="79" xr:uid="{FFE20AE3-47F5-408E-98C2-08680FE032FF}"/>
    <cellStyle name="표준 2 3" xfId="26" xr:uid="{B8F4516E-E2E6-416F-8405-F9E53D871397}"/>
    <cellStyle name="표준 2 3 2" xfId="61" xr:uid="{7DACBA88-C966-4E4B-B15C-F2664B5DA777}"/>
    <cellStyle name="표준 2 3 3" xfId="62" xr:uid="{81206FE1-F3A8-44FF-B960-730902D3F2AD}"/>
    <cellStyle name="표준 2 3 4" xfId="63" xr:uid="{5FE5B38C-926F-4A20-AECD-AAE394C16B4E}"/>
    <cellStyle name="표준 2 4" xfId="20" xr:uid="{1A47775A-6DEB-403C-866B-02597ECDF933}"/>
    <cellStyle name="표준 2 5" xfId="64" xr:uid="{C142BCED-A13B-47A7-A561-BA6AB35F5C2C}"/>
    <cellStyle name="표준 2 6" xfId="65" xr:uid="{B353406B-A7FB-48EB-A0C3-B06852DAEFEF}"/>
    <cellStyle name="표준 2 6 2" xfId="66" xr:uid="{9F52A2CB-D3FA-4C78-B4F7-D230D98F7491}"/>
    <cellStyle name="표준 2 6 2 2" xfId="33" xr:uid="{FA39DCB8-FC8C-41C2-BC27-3CA6076AB47A}"/>
    <cellStyle name="표준 2 7" xfId="67" xr:uid="{52D34C4D-BAF2-4373-B2A4-93286008C792}"/>
    <cellStyle name="표준 2 8" xfId="68" xr:uid="{D6C44312-5DEF-47CE-803C-547CCC2C014D}"/>
    <cellStyle name="표준 2 9" xfId="69" xr:uid="{690CC0C3-9EC7-4710-B81C-374843BDB39A}"/>
    <cellStyle name="표준 21" xfId="82" xr:uid="{384B90D5-1081-4C64-8AD8-DC27541354BE}"/>
    <cellStyle name="표준 22" xfId="81" xr:uid="{71A45AFF-0754-42F0-B07C-9CE02507870F}"/>
    <cellStyle name="표준 26 2" xfId="14" xr:uid="{2330EDB3-3D2E-47AC-8BAE-22068A3ED762}"/>
    <cellStyle name="표준 27" xfId="5" xr:uid="{EB8F1329-4909-4D2A-BF90-74055002E156}"/>
    <cellStyle name="표준 3" xfId="24" xr:uid="{BF27488F-D4E5-4652-982C-A56B8A282D92}"/>
    <cellStyle name="표준 3 2" xfId="70" xr:uid="{9CA1D0FF-59B2-4662-A36B-79AE0FC7C7D2}"/>
    <cellStyle name="표준 3 3" xfId="71" xr:uid="{A71311B6-FAC1-42B4-9E17-B4AEFDB5327E}"/>
    <cellStyle name="표준 3 4" xfId="72" xr:uid="{E1D20B60-2E34-484C-9136-2B703D7B6CF6}"/>
    <cellStyle name="표준 4" xfId="21" xr:uid="{4AAFE81B-4567-4AC0-B946-9A55488CC8A5}"/>
    <cellStyle name="표준 4 2" xfId="23" xr:uid="{F858C8C5-B3A5-4A41-A9D1-2D32F0E07CAC}"/>
    <cellStyle name="표준 5" xfId="27" xr:uid="{304F3F97-B31B-409B-9301-31EBB0D94639}"/>
    <cellStyle name="표준 6" xfId="73" xr:uid="{3828CA6A-6971-4DC4-882E-E6474DECFDA4}"/>
    <cellStyle name="표준 7" xfId="74" xr:uid="{BC53B27D-DA4B-4D44-9779-638900F83D68}"/>
    <cellStyle name="표준 8" xfId="22" xr:uid="{04C4C67D-7A0D-4342-B979-7CF5703E5169}"/>
    <cellStyle name="표준 9" xfId="75" xr:uid="{262A6A76-854A-4BC7-A07A-56F08892479A}"/>
    <cellStyle name="표준 9 7 2" xfId="16" xr:uid="{34C8B6EB-43A5-4832-83E6-1B0AF1F6A901}"/>
    <cellStyle name="표준_게임룸 입퇴장" xfId="2" xr:uid="{95B2BDF4-3551-4D03-AF8F-A3FA396D1CAF}"/>
    <cellStyle name="하이퍼링크" xfId="31" builtinId="8"/>
    <cellStyle name="하이퍼링크 2" xfId="76" xr:uid="{B553F28D-BAD3-4655-81C7-1C4F903BF5FF}"/>
    <cellStyle name="하이퍼링크 3" xfId="77" xr:uid="{5171B2D6-114D-4FB5-BB8E-986B34581281}"/>
    <cellStyle name="하이퍼링크 7" xfId="6" xr:uid="{48FBA98B-63DD-4900-95DA-8924E1F12202}"/>
  </cellStyles>
  <dxfs count="131">
    <dxf>
      <font>
        <b/>
        <i val="0"/>
        <color theme="0"/>
      </font>
      <fill>
        <patternFill>
          <bgColor theme="9" tint="-0.24994659260841701"/>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0000"/>
        </patternFill>
      </fill>
    </dxf>
    <dxf>
      <font>
        <b/>
        <i val="0"/>
      </font>
      <fill>
        <patternFill>
          <bgColor theme="8" tint="0.59996337778862885"/>
        </patternFill>
      </fill>
    </dxf>
    <dxf>
      <font>
        <b/>
        <i val="0"/>
        <color theme="1"/>
      </font>
      <fill>
        <patternFill>
          <bgColor theme="9" tint="0.79998168889431442"/>
        </patternFill>
      </fill>
    </dxf>
    <dxf>
      <font>
        <b/>
        <i val="0"/>
        <color theme="1"/>
      </font>
      <fill>
        <patternFill>
          <bgColor theme="7" tint="0.79998168889431442"/>
        </patternFill>
      </fill>
    </dxf>
    <dxf>
      <font>
        <b/>
        <i val="0"/>
        <color theme="0"/>
      </font>
      <fill>
        <patternFill>
          <bgColor rgb="FFFF0000"/>
        </patternFill>
      </fill>
    </dxf>
    <dxf>
      <font>
        <b/>
        <i val="0"/>
        <color rgb="FFFF0000"/>
      </font>
    </dxf>
    <dxf>
      <font>
        <b/>
        <i val="0"/>
        <color rgb="FFFF0000"/>
      </font>
    </dxf>
    <dxf>
      <font>
        <b/>
        <i val="0"/>
        <color rgb="FF0000FF"/>
      </font>
      <fill>
        <patternFill patternType="solid">
          <bgColor rgb="FFF9EDED"/>
        </patternFill>
      </fill>
    </dxf>
    <dxf>
      <font>
        <b/>
        <i val="0"/>
        <color theme="7" tint="-0.24994659260841701"/>
      </font>
      <fill>
        <patternFill patternType="solid">
          <bgColor rgb="FFF9EDED"/>
        </patternFill>
      </fill>
    </dxf>
    <dxf>
      <font>
        <b/>
        <i val="0"/>
        <color rgb="FFFF0000"/>
      </font>
      <fill>
        <patternFill patternType="solid">
          <bgColor rgb="FFF9EDED"/>
        </patternFill>
      </fill>
    </dxf>
  </dxfs>
  <tableStyles count="0" defaultTableStyle="TableStyleMedium2" defaultPivotStyle="PivotStyleLight16"/>
  <colors>
    <mruColors>
      <color rgb="FF0000FF"/>
      <color rgb="FFF9EDED"/>
      <color rgb="FFFCF6F6"/>
      <color rgb="FFF2DCDB"/>
      <color rgb="FF963634"/>
      <color rgb="FFFFEBEB"/>
      <color rgb="FFFFE5E5"/>
      <color rgb="FFFFCCCC"/>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newbts.webzen.com/browse/KRR2M-3339" TargetMode="External"/><Relationship Id="rId2" Type="http://schemas.openxmlformats.org/officeDocument/2006/relationships/hyperlink" Target="https://newbts.webzen.com/browse/KRR2M-3339" TargetMode="External"/><Relationship Id="rId1" Type="http://schemas.openxmlformats.org/officeDocument/2006/relationships/hyperlink" Target="https://newbts.webzen.com/browse/KRR2M-3317"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10.bin"/><Relationship Id="rId1" Type="http://schemas.openxmlformats.org/officeDocument/2006/relationships/hyperlink" Target="https://newbts.webzen.com/browse/KRR2M-3412"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E45E9-A393-4441-BFB1-D93D194CC7D8}">
  <sheetPr codeName="Sheet9">
    <tabColor theme="9"/>
  </sheetPr>
  <dimension ref="B1:E30"/>
  <sheetViews>
    <sheetView showGridLines="0" workbookViewId="0">
      <selection activeCell="B2" sqref="B2:E2"/>
    </sheetView>
  </sheetViews>
  <sheetFormatPr defaultColWidth="9" defaultRowHeight="16.5"/>
  <cols>
    <col min="1" max="1" width="3.625" style="19" customWidth="1"/>
    <col min="2" max="4" width="11.625" style="1" customWidth="1"/>
    <col min="5" max="5" width="80.625" style="1" customWidth="1"/>
    <col min="6" max="16384" width="9" style="19"/>
  </cols>
  <sheetData>
    <row r="1" spans="2:5" ht="15.95" customHeight="1"/>
    <row r="2" spans="2:5" ht="17.100000000000001" customHeight="1">
      <c r="B2" s="277" t="s">
        <v>0</v>
      </c>
      <c r="C2" s="277"/>
      <c r="D2" s="277"/>
      <c r="E2" s="277"/>
    </row>
    <row r="3" spans="2:5" ht="9.9499999999999993" customHeight="1"/>
    <row r="4" spans="2:5" ht="20.100000000000001" customHeight="1">
      <c r="B4" s="26" t="s">
        <v>1</v>
      </c>
    </row>
    <row r="5" spans="2:5" ht="15.95" customHeight="1">
      <c r="B5" s="276" t="s">
        <v>2</v>
      </c>
      <c r="C5" s="276"/>
      <c r="D5" s="276"/>
      <c r="E5" s="276"/>
    </row>
    <row r="6" spans="2:5" ht="15.95" customHeight="1">
      <c r="B6" s="27" t="s">
        <v>3</v>
      </c>
      <c r="C6" s="29" t="s">
        <v>4</v>
      </c>
      <c r="D6" s="28" t="s">
        <v>5</v>
      </c>
      <c r="E6" s="29" t="s">
        <v>6</v>
      </c>
    </row>
    <row r="7" spans="2:5" ht="36" hidden="1">
      <c r="B7" s="14">
        <v>43698</v>
      </c>
      <c r="C7" s="15" t="s">
        <v>7</v>
      </c>
      <c r="D7" s="16" t="s">
        <v>8</v>
      </c>
      <c r="E7" s="30" t="s">
        <v>9</v>
      </c>
    </row>
    <row r="8" spans="2:5" ht="24" hidden="1">
      <c r="B8" s="14">
        <v>43729</v>
      </c>
      <c r="C8" s="15" t="s">
        <v>10</v>
      </c>
      <c r="D8" s="16" t="s">
        <v>11</v>
      </c>
      <c r="E8" s="30" t="s">
        <v>12</v>
      </c>
    </row>
    <row r="9" spans="2:5" ht="24" hidden="1">
      <c r="B9" s="14">
        <v>43761</v>
      </c>
      <c r="C9" s="15" t="s">
        <v>10</v>
      </c>
      <c r="D9" s="16" t="s">
        <v>13</v>
      </c>
      <c r="E9" s="30" t="s">
        <v>14</v>
      </c>
    </row>
    <row r="10" spans="2:5" hidden="1">
      <c r="B10" s="14">
        <v>43762</v>
      </c>
      <c r="C10" s="15" t="s">
        <v>15</v>
      </c>
      <c r="D10" s="16" t="s">
        <v>16</v>
      </c>
      <c r="E10" s="30" t="s">
        <v>17</v>
      </c>
    </row>
    <row r="11" spans="2:5" ht="24" hidden="1">
      <c r="B11" s="14">
        <v>43773</v>
      </c>
      <c r="C11" s="15" t="s">
        <v>10</v>
      </c>
      <c r="D11" s="16" t="s">
        <v>18</v>
      </c>
      <c r="E11" s="30" t="s">
        <v>19</v>
      </c>
    </row>
    <row r="12" spans="2:5" ht="24" hidden="1">
      <c r="B12" s="14">
        <v>43804</v>
      </c>
      <c r="C12" s="17" t="s">
        <v>7</v>
      </c>
      <c r="D12" s="16" t="s">
        <v>20</v>
      </c>
      <c r="E12" s="30" t="s">
        <v>21</v>
      </c>
    </row>
    <row r="13" spans="2:5" hidden="1">
      <c r="B13" s="14">
        <v>43832</v>
      </c>
      <c r="C13" s="17" t="s">
        <v>7</v>
      </c>
      <c r="D13" s="16" t="s">
        <v>22</v>
      </c>
      <c r="E13" s="30" t="s">
        <v>23</v>
      </c>
    </row>
    <row r="14" spans="2:5" hidden="1">
      <c r="B14" s="14">
        <v>43882</v>
      </c>
      <c r="C14" s="17" t="s">
        <v>24</v>
      </c>
      <c r="D14" s="16" t="s">
        <v>25</v>
      </c>
      <c r="E14" s="30" t="s">
        <v>26</v>
      </c>
    </row>
    <row r="15" spans="2:5" hidden="1">
      <c r="B15" s="14">
        <v>44035</v>
      </c>
      <c r="C15" s="17" t="s">
        <v>15</v>
      </c>
      <c r="D15" s="18" t="s">
        <v>27</v>
      </c>
      <c r="E15" s="30" t="s">
        <v>28</v>
      </c>
    </row>
    <row r="16" spans="2:5" ht="24" hidden="1">
      <c r="B16" s="14">
        <v>44039</v>
      </c>
      <c r="C16" s="17" t="s">
        <v>15</v>
      </c>
      <c r="D16" s="18" t="s">
        <v>29</v>
      </c>
      <c r="E16" s="30" t="s">
        <v>30</v>
      </c>
    </row>
    <row r="17" spans="2:5" hidden="1">
      <c r="B17" s="14">
        <v>44039</v>
      </c>
      <c r="C17" s="17" t="s">
        <v>15</v>
      </c>
      <c r="D17" s="18" t="s">
        <v>31</v>
      </c>
      <c r="E17" s="30" t="s">
        <v>32</v>
      </c>
    </row>
    <row r="18" spans="2:5" hidden="1">
      <c r="B18" s="14">
        <v>44039</v>
      </c>
      <c r="C18" s="17" t="s">
        <v>15</v>
      </c>
      <c r="D18" s="18" t="s">
        <v>33</v>
      </c>
      <c r="E18" s="31" t="s">
        <v>34</v>
      </c>
    </row>
    <row r="19" spans="2:5" hidden="1">
      <c r="B19" s="14">
        <v>44039</v>
      </c>
      <c r="C19" s="17" t="s">
        <v>15</v>
      </c>
      <c r="D19" s="18" t="s">
        <v>35</v>
      </c>
      <c r="E19" s="31" t="s">
        <v>36</v>
      </c>
    </row>
    <row r="20" spans="2:5" hidden="1">
      <c r="B20" s="14">
        <v>44043</v>
      </c>
      <c r="C20" s="17" t="s">
        <v>15</v>
      </c>
      <c r="D20" s="18" t="s">
        <v>37</v>
      </c>
      <c r="E20" s="31" t="s">
        <v>38</v>
      </c>
    </row>
    <row r="21" spans="2:5" ht="48" hidden="1">
      <c r="B21" s="14">
        <v>44078</v>
      </c>
      <c r="C21" s="17" t="s">
        <v>15</v>
      </c>
      <c r="D21" s="18" t="s">
        <v>39</v>
      </c>
      <c r="E21" s="31" t="s">
        <v>40</v>
      </c>
    </row>
    <row r="22" spans="2:5" ht="24" hidden="1">
      <c r="B22" s="14">
        <v>44082</v>
      </c>
      <c r="C22" s="17" t="s">
        <v>15</v>
      </c>
      <c r="D22" s="18" t="s">
        <v>41</v>
      </c>
      <c r="E22" s="31" t="s">
        <v>42</v>
      </c>
    </row>
    <row r="23" spans="2:5">
      <c r="B23" s="14">
        <v>44109</v>
      </c>
      <c r="C23" s="17" t="s">
        <v>15</v>
      </c>
      <c r="D23" s="18" t="s">
        <v>43</v>
      </c>
      <c r="E23" s="31" t="s">
        <v>44</v>
      </c>
    </row>
    <row r="24" spans="2:5" ht="9.9499999999999993" customHeight="1"/>
    <row r="25" spans="2:5" ht="20.100000000000001" customHeight="1">
      <c r="B25" s="26" t="s">
        <v>45</v>
      </c>
    </row>
    <row r="26" spans="2:5" ht="15.95" customHeight="1">
      <c r="B26" s="276" t="s">
        <v>46</v>
      </c>
      <c r="C26" s="276"/>
      <c r="D26" s="276"/>
      <c r="E26" s="276"/>
    </row>
    <row r="27" spans="2:5" ht="15.95" customHeight="1">
      <c r="B27" s="27" t="s">
        <v>3</v>
      </c>
      <c r="C27" s="29" t="s">
        <v>4</v>
      </c>
      <c r="D27" s="28" t="s">
        <v>5</v>
      </c>
      <c r="E27" s="29" t="s">
        <v>6</v>
      </c>
    </row>
    <row r="28" spans="2:5">
      <c r="B28" s="14"/>
      <c r="C28" s="15"/>
      <c r="D28" s="16"/>
      <c r="E28" s="30"/>
    </row>
    <row r="29" spans="2:5">
      <c r="B29" s="14"/>
      <c r="C29" s="15"/>
      <c r="D29" s="16"/>
      <c r="E29" s="30"/>
    </row>
    <row r="30" spans="2:5">
      <c r="B30" s="14"/>
      <c r="C30" s="15"/>
      <c r="D30" s="16"/>
      <c r="E30" s="30"/>
    </row>
  </sheetData>
  <mergeCells count="3">
    <mergeCell ref="B5:E5"/>
    <mergeCell ref="B26:E26"/>
    <mergeCell ref="B2:E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2ACF-381E-466F-8560-D970961ECA01}">
  <sheetPr codeName="Sheet10">
    <tabColor rgb="FF00B050"/>
  </sheetPr>
  <dimension ref="B1:J43"/>
  <sheetViews>
    <sheetView showGridLines="0" workbookViewId="0"/>
  </sheetViews>
  <sheetFormatPr defaultColWidth="9" defaultRowHeight="12"/>
  <cols>
    <col min="1" max="1" width="3.625" style="1" customWidth="1"/>
    <col min="2" max="10" width="11.625" style="1" customWidth="1"/>
    <col min="11" max="16384" width="9" style="1"/>
  </cols>
  <sheetData>
    <row r="1" spans="2:10" ht="15.95" customHeight="1"/>
    <row r="2" spans="2:10" ht="15.95" customHeight="1">
      <c r="B2" s="277" t="s">
        <v>47</v>
      </c>
      <c r="C2" s="277"/>
      <c r="D2" s="277"/>
      <c r="E2" s="277"/>
      <c r="F2" s="277"/>
      <c r="G2" s="277"/>
      <c r="H2" s="277"/>
      <c r="I2" s="277"/>
      <c r="J2" s="277"/>
    </row>
    <row r="3" spans="2:10" ht="9.9499999999999993" customHeight="1">
      <c r="B3" s="20"/>
      <c r="C3" s="20"/>
      <c r="D3" s="20"/>
      <c r="E3" s="20"/>
      <c r="F3" s="20"/>
      <c r="G3" s="20"/>
      <c r="H3" s="20"/>
      <c r="I3" s="20"/>
      <c r="J3" s="20"/>
    </row>
    <row r="4" spans="2:10" ht="20.100000000000001" customHeight="1">
      <c r="B4" s="281" t="s">
        <v>48</v>
      </c>
      <c r="C4" s="281"/>
      <c r="D4" s="281" t="s">
        <v>49</v>
      </c>
      <c r="E4" s="281"/>
      <c r="F4" s="281"/>
      <c r="G4" s="281"/>
      <c r="H4" s="281"/>
      <c r="I4" s="281"/>
      <c r="J4" s="281"/>
    </row>
    <row r="5" spans="2:10" ht="35.1" customHeight="1">
      <c r="B5" s="278" t="s">
        <v>50</v>
      </c>
      <c r="C5" s="278"/>
      <c r="D5" s="279" t="s">
        <v>51</v>
      </c>
      <c r="E5" s="280"/>
      <c r="F5" s="280"/>
      <c r="G5" s="280"/>
      <c r="H5" s="280"/>
      <c r="I5" s="280"/>
      <c r="J5" s="280"/>
    </row>
    <row r="6" spans="2:10" ht="35.1" customHeight="1">
      <c r="B6" s="278" t="s">
        <v>52</v>
      </c>
      <c r="C6" s="278"/>
      <c r="D6" s="279" t="s">
        <v>53</v>
      </c>
      <c r="E6" s="280"/>
      <c r="F6" s="280"/>
      <c r="G6" s="280"/>
      <c r="H6" s="280"/>
      <c r="I6" s="280"/>
      <c r="J6" s="280"/>
    </row>
    <row r="7" spans="2:10" ht="20.100000000000001" customHeight="1">
      <c r="B7" s="278" t="s">
        <v>54</v>
      </c>
      <c r="C7" s="278"/>
      <c r="D7" s="280" t="s">
        <v>55</v>
      </c>
      <c r="E7" s="280"/>
      <c r="F7" s="280"/>
      <c r="G7" s="280"/>
      <c r="H7" s="280"/>
      <c r="I7" s="280"/>
      <c r="J7" s="280"/>
    </row>
    <row r="8" spans="2:10" ht="9.9499999999999993" customHeight="1">
      <c r="B8" s="20"/>
      <c r="C8" s="20"/>
      <c r="D8" s="20"/>
      <c r="E8" s="20"/>
      <c r="F8" s="20"/>
      <c r="G8" s="20"/>
      <c r="H8" s="20"/>
      <c r="I8" s="20"/>
      <c r="J8" s="20"/>
    </row>
    <row r="9" spans="2:10" ht="20.100000000000001" customHeight="1">
      <c r="B9" s="21" t="s">
        <v>56</v>
      </c>
      <c r="C9" s="20"/>
      <c r="D9" s="20"/>
      <c r="E9" s="20"/>
      <c r="F9" s="20"/>
      <c r="G9" s="20"/>
      <c r="H9" s="20"/>
      <c r="I9" s="20"/>
      <c r="J9" s="20"/>
    </row>
    <row r="10" spans="2:10" ht="20.100000000000001" customHeight="1">
      <c r="B10" s="278" t="s">
        <v>57</v>
      </c>
      <c r="C10" s="278"/>
      <c r="D10" s="283" t="s">
        <v>58</v>
      </c>
      <c r="E10" s="280"/>
      <c r="F10" s="280"/>
      <c r="G10" s="280"/>
      <c r="H10" s="280"/>
      <c r="I10" s="280"/>
      <c r="J10" s="280"/>
    </row>
    <row r="11" spans="2:10" ht="20.100000000000001" customHeight="1">
      <c r="B11" s="278" t="s">
        <v>59</v>
      </c>
      <c r="C11" s="278"/>
      <c r="D11" s="283" t="s">
        <v>60</v>
      </c>
      <c r="E11" s="280"/>
      <c r="F11" s="280"/>
      <c r="G11" s="280"/>
      <c r="H11" s="280"/>
      <c r="I11" s="280"/>
      <c r="J11" s="280"/>
    </row>
    <row r="12" spans="2:10" ht="9.9499999999999993" customHeight="1">
      <c r="B12" s="23"/>
      <c r="C12" s="20"/>
      <c r="D12" s="20"/>
      <c r="E12" s="20"/>
      <c r="F12" s="20"/>
      <c r="G12" s="20"/>
      <c r="H12" s="20"/>
      <c r="I12" s="20"/>
      <c r="J12" s="20"/>
    </row>
    <row r="13" spans="2:10" ht="20.100000000000001" customHeight="1">
      <c r="B13" s="21" t="s">
        <v>61</v>
      </c>
      <c r="C13" s="20"/>
      <c r="D13" s="20"/>
      <c r="E13" s="20"/>
      <c r="F13" s="20"/>
      <c r="G13" s="20"/>
      <c r="H13" s="20"/>
      <c r="I13" s="20"/>
      <c r="J13" s="20"/>
    </row>
    <row r="14" spans="2:10" ht="20.100000000000001" customHeight="1">
      <c r="B14" s="278" t="s">
        <v>62</v>
      </c>
      <c r="C14" s="278"/>
      <c r="D14" s="280" t="s">
        <v>63</v>
      </c>
      <c r="E14" s="280"/>
      <c r="F14" s="280"/>
      <c r="G14" s="280"/>
      <c r="H14" s="280"/>
      <c r="I14" s="280"/>
      <c r="J14" s="280"/>
    </row>
    <row r="15" spans="2:10" ht="20.100000000000001" customHeight="1">
      <c r="B15" s="278" t="s">
        <v>64</v>
      </c>
      <c r="C15" s="278"/>
      <c r="D15" s="280" t="s">
        <v>65</v>
      </c>
      <c r="E15" s="280"/>
      <c r="F15" s="280"/>
      <c r="G15" s="280"/>
      <c r="H15" s="280"/>
      <c r="I15" s="280"/>
      <c r="J15" s="280"/>
    </row>
    <row r="16" spans="2:10" ht="35.1" customHeight="1">
      <c r="B16" s="278" t="s">
        <v>66</v>
      </c>
      <c r="C16" s="278"/>
      <c r="D16" s="279" t="s">
        <v>67</v>
      </c>
      <c r="E16" s="279"/>
      <c r="F16" s="279"/>
      <c r="G16" s="279"/>
      <c r="H16" s="279"/>
      <c r="I16" s="279"/>
      <c r="J16" s="279"/>
    </row>
    <row r="17" spans="2:10" ht="35.1" customHeight="1">
      <c r="B17" s="278" t="s">
        <v>68</v>
      </c>
      <c r="C17" s="278"/>
      <c r="D17" s="279" t="s">
        <v>69</v>
      </c>
      <c r="E17" s="279"/>
      <c r="F17" s="279"/>
      <c r="G17" s="279"/>
      <c r="H17" s="279"/>
      <c r="I17" s="279"/>
      <c r="J17" s="279"/>
    </row>
    <row r="18" spans="2:10" ht="35.1" customHeight="1">
      <c r="B18" s="278" t="s">
        <v>70</v>
      </c>
      <c r="C18" s="278"/>
      <c r="D18" s="279" t="s">
        <v>71</v>
      </c>
      <c r="E18" s="279"/>
      <c r="F18" s="279"/>
      <c r="G18" s="279"/>
      <c r="H18" s="279"/>
      <c r="I18" s="279"/>
      <c r="J18" s="279"/>
    </row>
    <row r="19" spans="2:10" ht="9.9499999999999993" customHeight="1">
      <c r="B19" s="20"/>
      <c r="C19" s="20"/>
      <c r="D19" s="20"/>
      <c r="E19" s="20"/>
      <c r="F19" s="20"/>
      <c r="G19" s="20"/>
      <c r="H19" s="20"/>
      <c r="I19" s="20"/>
      <c r="J19" s="20"/>
    </row>
    <row r="20" spans="2:10" ht="20.100000000000001" customHeight="1">
      <c r="B20" s="21" t="s">
        <v>72</v>
      </c>
      <c r="C20" s="20"/>
      <c r="D20" s="20"/>
      <c r="E20" s="20"/>
      <c r="F20" s="20"/>
      <c r="G20" s="20"/>
      <c r="H20" s="20"/>
      <c r="I20" s="20"/>
      <c r="J20" s="20"/>
    </row>
    <row r="21" spans="2:10" ht="20.100000000000001" customHeight="1">
      <c r="B21" s="281" t="s">
        <v>73</v>
      </c>
      <c r="C21" s="281"/>
      <c r="D21" s="281" t="s">
        <v>49</v>
      </c>
      <c r="E21" s="281"/>
      <c r="F21" s="281"/>
      <c r="G21" s="281"/>
      <c r="H21" s="281"/>
      <c r="I21" s="281"/>
      <c r="J21" s="281"/>
    </row>
    <row r="22" spans="2:10" ht="35.1" customHeight="1">
      <c r="B22" s="278" t="s">
        <v>74</v>
      </c>
      <c r="C22" s="278"/>
      <c r="D22" s="279" t="s">
        <v>75</v>
      </c>
      <c r="E22" s="280"/>
      <c r="F22" s="280"/>
      <c r="G22" s="280"/>
      <c r="H22" s="280"/>
      <c r="I22" s="280"/>
      <c r="J22" s="280"/>
    </row>
    <row r="23" spans="2:10" ht="35.1" customHeight="1">
      <c r="B23" s="278" t="s">
        <v>76</v>
      </c>
      <c r="C23" s="278"/>
      <c r="D23" s="279" t="s">
        <v>77</v>
      </c>
      <c r="E23" s="280"/>
      <c r="F23" s="280"/>
      <c r="G23" s="280"/>
      <c r="H23" s="280"/>
      <c r="I23" s="280"/>
      <c r="J23" s="280"/>
    </row>
    <row r="24" spans="2:10" ht="35.1" customHeight="1">
      <c r="B24" s="278" t="s">
        <v>78</v>
      </c>
      <c r="C24" s="278"/>
      <c r="D24" s="279" t="s">
        <v>79</v>
      </c>
      <c r="E24" s="280"/>
      <c r="F24" s="280"/>
      <c r="G24" s="280"/>
      <c r="H24" s="280"/>
      <c r="I24" s="280"/>
      <c r="J24" s="280"/>
    </row>
    <row r="25" spans="2:10" ht="20.100000000000001" customHeight="1">
      <c r="B25" s="278" t="s">
        <v>80</v>
      </c>
      <c r="C25" s="278"/>
      <c r="D25" s="280" t="s">
        <v>81</v>
      </c>
      <c r="E25" s="280"/>
      <c r="F25" s="280"/>
      <c r="G25" s="280"/>
      <c r="H25" s="280"/>
      <c r="I25" s="280"/>
      <c r="J25" s="280"/>
    </row>
    <row r="26" spans="2:10" ht="60" customHeight="1">
      <c r="B26" s="278" t="s">
        <v>82</v>
      </c>
      <c r="C26" s="278"/>
      <c r="D26" s="279" t="s">
        <v>83</v>
      </c>
      <c r="E26" s="280"/>
      <c r="F26" s="280"/>
      <c r="G26" s="280"/>
      <c r="H26" s="280"/>
      <c r="I26" s="280"/>
      <c r="J26" s="280"/>
    </row>
    <row r="27" spans="2:10" ht="20.100000000000001" customHeight="1">
      <c r="B27" s="278" t="s">
        <v>84</v>
      </c>
      <c r="C27" s="278"/>
      <c r="D27" s="279" t="s">
        <v>85</v>
      </c>
      <c r="E27" s="280"/>
      <c r="F27" s="280"/>
      <c r="G27" s="280"/>
      <c r="H27" s="280"/>
      <c r="I27" s="280"/>
      <c r="J27" s="280"/>
    </row>
    <row r="28" spans="2:10" ht="50.1" customHeight="1">
      <c r="B28" s="278" t="s">
        <v>86</v>
      </c>
      <c r="C28" s="278"/>
      <c r="D28" s="279" t="s">
        <v>87</v>
      </c>
      <c r="E28" s="280"/>
      <c r="F28" s="280"/>
      <c r="G28" s="280"/>
      <c r="H28" s="280"/>
      <c r="I28" s="280"/>
      <c r="J28" s="280"/>
    </row>
    <row r="29" spans="2:10" ht="35.1" customHeight="1">
      <c r="B29" s="278" t="s">
        <v>88</v>
      </c>
      <c r="C29" s="278"/>
      <c r="D29" s="279" t="s">
        <v>89</v>
      </c>
      <c r="E29" s="280"/>
      <c r="F29" s="280"/>
      <c r="G29" s="280"/>
      <c r="H29" s="280"/>
      <c r="I29" s="280"/>
      <c r="J29" s="280"/>
    </row>
    <row r="30" spans="2:10" ht="9.9499999999999993" customHeight="1">
      <c r="B30" s="24"/>
      <c r="C30" s="24"/>
      <c r="D30" s="25"/>
      <c r="E30" s="22"/>
      <c r="F30" s="22"/>
      <c r="G30" s="22"/>
      <c r="H30" s="22"/>
      <c r="I30" s="22"/>
      <c r="J30" s="22"/>
    </row>
    <row r="31" spans="2:10" ht="20.100000000000001" customHeight="1">
      <c r="B31" s="26" t="s">
        <v>90</v>
      </c>
      <c r="C31" s="24"/>
      <c r="D31" s="25"/>
      <c r="E31" s="22"/>
      <c r="F31" s="22"/>
      <c r="G31" s="22"/>
      <c r="H31" s="22"/>
      <c r="I31" s="22"/>
      <c r="J31" s="22"/>
    </row>
    <row r="32" spans="2:10" ht="20.100000000000001" customHeight="1">
      <c r="B32" s="281" t="s">
        <v>73</v>
      </c>
      <c r="C32" s="281"/>
      <c r="D32" s="282" t="s">
        <v>49</v>
      </c>
      <c r="E32" s="282"/>
      <c r="F32" s="282"/>
      <c r="G32" s="282"/>
      <c r="H32" s="282"/>
      <c r="I32" s="282"/>
      <c r="J32" s="282"/>
    </row>
    <row r="33" spans="2:10" ht="69.95" customHeight="1">
      <c r="B33" s="278" t="s">
        <v>91</v>
      </c>
      <c r="C33" s="278"/>
      <c r="D33" s="279" t="s">
        <v>92</v>
      </c>
      <c r="E33" s="279"/>
      <c r="F33" s="279"/>
      <c r="G33" s="279"/>
      <c r="H33" s="279"/>
      <c r="I33" s="279"/>
      <c r="J33" s="279"/>
    </row>
    <row r="34" spans="2:10" ht="35.1" customHeight="1">
      <c r="B34" s="278" t="s">
        <v>93</v>
      </c>
      <c r="C34" s="278"/>
      <c r="D34" s="279" t="s">
        <v>94</v>
      </c>
      <c r="E34" s="279"/>
      <c r="F34" s="279"/>
      <c r="G34" s="279"/>
      <c r="H34" s="279"/>
      <c r="I34" s="279"/>
      <c r="J34" s="279"/>
    </row>
    <row r="35" spans="2:10" ht="35.1" customHeight="1">
      <c r="B35" s="278" t="s">
        <v>95</v>
      </c>
      <c r="C35" s="278"/>
      <c r="D35" s="279" t="s">
        <v>96</v>
      </c>
      <c r="E35" s="279"/>
      <c r="F35" s="279"/>
      <c r="G35" s="279"/>
      <c r="H35" s="279"/>
      <c r="I35" s="279"/>
      <c r="J35" s="279"/>
    </row>
    <row r="36" spans="2:10" ht="35.1" customHeight="1">
      <c r="B36" s="278" t="s">
        <v>97</v>
      </c>
      <c r="C36" s="278"/>
      <c r="D36" s="279" t="s">
        <v>98</v>
      </c>
      <c r="E36" s="279"/>
      <c r="F36" s="279"/>
      <c r="G36" s="279"/>
      <c r="H36" s="279"/>
      <c r="I36" s="279"/>
      <c r="J36" s="279"/>
    </row>
    <row r="37" spans="2:10" ht="20.100000000000001" customHeight="1">
      <c r="B37" s="278" t="s">
        <v>99</v>
      </c>
      <c r="C37" s="278"/>
      <c r="D37" s="279" t="s">
        <v>100</v>
      </c>
      <c r="E37" s="279"/>
      <c r="F37" s="279"/>
      <c r="G37" s="279"/>
      <c r="H37" s="279"/>
      <c r="I37" s="279"/>
      <c r="J37" s="279"/>
    </row>
    <row r="38" spans="2:10" ht="20.100000000000001" customHeight="1"/>
    <row r="39" spans="2:10" ht="20.100000000000001" customHeight="1"/>
    <row r="40" spans="2:10" ht="20.100000000000001" customHeight="1"/>
    <row r="41" spans="2:10" ht="20.100000000000001" customHeight="1"/>
    <row r="42" spans="2:10" ht="20.100000000000001" customHeight="1"/>
    <row r="43" spans="2:10" ht="20.100000000000001" customHeight="1"/>
  </sheetData>
  <mergeCells count="53">
    <mergeCell ref="B6:C6"/>
    <mergeCell ref="D6:J6"/>
    <mergeCell ref="B2:J2"/>
    <mergeCell ref="B4:C4"/>
    <mergeCell ref="D4:J4"/>
    <mergeCell ref="B5:C5"/>
    <mergeCell ref="D5:J5"/>
    <mergeCell ref="B7:C7"/>
    <mergeCell ref="D7:J7"/>
    <mergeCell ref="B10:C10"/>
    <mergeCell ref="D10:J10"/>
    <mergeCell ref="B11:C11"/>
    <mergeCell ref="D11:J11"/>
    <mergeCell ref="B14:C14"/>
    <mergeCell ref="D14:J14"/>
    <mergeCell ref="B15:C15"/>
    <mergeCell ref="D15:J15"/>
    <mergeCell ref="B16:C16"/>
    <mergeCell ref="D16:J16"/>
    <mergeCell ref="B17:C17"/>
    <mergeCell ref="D17:J17"/>
    <mergeCell ref="B18:C18"/>
    <mergeCell ref="D18:J18"/>
    <mergeCell ref="B21:C21"/>
    <mergeCell ref="D21:J21"/>
    <mergeCell ref="B22:C22"/>
    <mergeCell ref="D22:J22"/>
    <mergeCell ref="B23:C23"/>
    <mergeCell ref="D23:J23"/>
    <mergeCell ref="B24:C24"/>
    <mergeCell ref="D24:J24"/>
    <mergeCell ref="B25:C25"/>
    <mergeCell ref="D25:J25"/>
    <mergeCell ref="B26:C26"/>
    <mergeCell ref="D26:J26"/>
    <mergeCell ref="B27:C27"/>
    <mergeCell ref="D27:J27"/>
    <mergeCell ref="B28:C28"/>
    <mergeCell ref="D28:J28"/>
    <mergeCell ref="B29:C29"/>
    <mergeCell ref="D29:J29"/>
    <mergeCell ref="B32:C32"/>
    <mergeCell ref="D32:J32"/>
    <mergeCell ref="B36:C36"/>
    <mergeCell ref="D36:J36"/>
    <mergeCell ref="B37:C37"/>
    <mergeCell ref="D37:J37"/>
    <mergeCell ref="B33:C33"/>
    <mergeCell ref="D33:J33"/>
    <mergeCell ref="B34:C34"/>
    <mergeCell ref="D34:J34"/>
    <mergeCell ref="B35:C35"/>
    <mergeCell ref="D35:J3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D69BD-275C-4F94-A8AD-4FB5E2F87662}">
  <sheetPr codeName="Sheet11">
    <tabColor rgb="FFF2DCDB"/>
  </sheetPr>
  <dimension ref="B2:F20"/>
  <sheetViews>
    <sheetView showGridLines="0" workbookViewId="0">
      <selection activeCell="B2" sqref="B2:F2"/>
    </sheetView>
  </sheetViews>
  <sheetFormatPr defaultRowHeight="16.5"/>
  <cols>
    <col min="1" max="1" width="3.625" customWidth="1"/>
    <col min="2" max="2" width="17.625" customWidth="1"/>
    <col min="3" max="6" width="16.625" customWidth="1"/>
  </cols>
  <sheetData>
    <row r="2" spans="2:6" ht="30" customHeight="1">
      <c r="B2" s="285" t="s">
        <v>101</v>
      </c>
      <c r="C2" s="285"/>
      <c r="D2" s="285"/>
      <c r="E2" s="285"/>
      <c r="F2" s="285"/>
    </row>
    <row r="3" spans="2:6" ht="9.9499999999999993" customHeight="1"/>
    <row r="4" spans="2:6">
      <c r="B4" s="2" t="s">
        <v>102</v>
      </c>
      <c r="C4" s="284"/>
      <c r="D4" s="284"/>
      <c r="E4" s="284"/>
      <c r="F4" s="284"/>
    </row>
    <row r="5" spans="2:6" ht="9.9499999999999993" customHeight="1">
      <c r="B5" s="83"/>
    </row>
    <row r="6" spans="2:6">
      <c r="B6" s="2" t="s">
        <v>93</v>
      </c>
      <c r="C6" s="3" t="s">
        <v>103</v>
      </c>
      <c r="D6" s="4" t="e">
        <f>IF(F6=0,0,(B8)/(F6-E8-F8))</f>
        <v>#REF!</v>
      </c>
      <c r="E6" s="3" t="s">
        <v>104</v>
      </c>
      <c r="F6" s="5" t="e">
        <f>#REF!</f>
        <v>#REF!</v>
      </c>
    </row>
    <row r="7" spans="2:6">
      <c r="B7" s="3" t="s">
        <v>62</v>
      </c>
      <c r="C7" s="3" t="s">
        <v>64</v>
      </c>
      <c r="D7" s="3" t="s">
        <v>105</v>
      </c>
      <c r="E7" s="3" t="s">
        <v>106</v>
      </c>
      <c r="F7" s="3" t="s">
        <v>107</v>
      </c>
    </row>
    <row r="8" spans="2:6">
      <c r="B8" s="6" t="e">
        <f>#REF!</f>
        <v>#REF!</v>
      </c>
      <c r="C8" s="7" t="e">
        <f>#REF!</f>
        <v>#REF!</v>
      </c>
      <c r="D8" s="8" t="e">
        <f>#REF!</f>
        <v>#REF!</v>
      </c>
      <c r="E8" s="9" t="e">
        <f>#REF!</f>
        <v>#REF!</v>
      </c>
      <c r="F8" s="10" t="e">
        <f>#REF!</f>
        <v>#REF!</v>
      </c>
    </row>
    <row r="9" spans="2:6" ht="9.9499999999999993" customHeight="1"/>
    <row r="10" spans="2:6">
      <c r="B10" s="2" t="s">
        <v>108</v>
      </c>
    </row>
    <row r="11" spans="2:6">
      <c r="B11" s="11" t="s">
        <v>109</v>
      </c>
      <c r="C11" s="284"/>
      <c r="D11" s="284"/>
      <c r="E11" s="284"/>
      <c r="F11" s="284"/>
    </row>
    <row r="12" spans="2:6" ht="9.9499999999999993" customHeight="1"/>
    <row r="13" spans="2:6">
      <c r="B13" s="2" t="s">
        <v>110</v>
      </c>
    </row>
    <row r="14" spans="2:6">
      <c r="B14" s="11" t="s">
        <v>111</v>
      </c>
      <c r="C14" s="284"/>
      <c r="D14" s="284"/>
      <c r="E14" s="284"/>
      <c r="F14" s="284"/>
    </row>
    <row r="15" spans="2:6">
      <c r="B15" s="12" t="s">
        <v>112</v>
      </c>
      <c r="C15" s="284"/>
      <c r="D15" s="284"/>
      <c r="E15" s="284"/>
      <c r="F15" s="284"/>
    </row>
    <row r="16" spans="2:6" ht="9.9499999999999993" customHeight="1"/>
    <row r="17" spans="2:6">
      <c r="B17" s="2" t="s">
        <v>113</v>
      </c>
    </row>
    <row r="18" spans="2:6">
      <c r="B18" s="12" t="s">
        <v>114</v>
      </c>
      <c r="C18" s="284"/>
      <c r="D18" s="284"/>
      <c r="E18" s="284"/>
      <c r="F18" s="12" t="str">
        <f>IF(COUNTA(C18)=0,"총 0명","총 "&amp;LEN(C18)-LEN(SUBSTITUTE(C18,",",""))+1&amp;"명")</f>
        <v>총 0명</v>
      </c>
    </row>
    <row r="19" spans="2:6">
      <c r="B19" s="12" t="s">
        <v>115</v>
      </c>
      <c r="C19" s="13"/>
      <c r="D19" s="13" t="s">
        <v>116</v>
      </c>
      <c r="E19" s="13"/>
      <c r="F19" s="12" t="str">
        <f>IF(AND(C19="",E19=""),"총 0일",NETWORKDAYS(C19,E19,1)&amp;"일")</f>
        <v>총 0일</v>
      </c>
    </row>
    <row r="20" spans="2:6">
      <c r="B20" s="12" t="s">
        <v>117</v>
      </c>
      <c r="C20" s="284" t="s">
        <v>118</v>
      </c>
      <c r="D20" s="284"/>
      <c r="E20" s="284"/>
      <c r="F20" s="284"/>
    </row>
  </sheetData>
  <mergeCells count="7">
    <mergeCell ref="C20:F20"/>
    <mergeCell ref="C18:E18"/>
    <mergeCell ref="B2:F2"/>
    <mergeCell ref="C14:F14"/>
    <mergeCell ref="C15:F15"/>
    <mergeCell ref="C11:F11"/>
    <mergeCell ref="C4:F4"/>
  </mergeCells>
  <phoneticPr fontId="1" type="noConversion"/>
  <conditionalFormatting sqref="D6">
    <cfRule type="expression" dxfId="130" priority="1">
      <formula>IF($D$6&lt;50%,TRUE,FALSE)</formula>
    </cfRule>
    <cfRule type="expression" dxfId="129" priority="2">
      <formula>IF($D$6&lt;75%,TRUE,FALSE)</formula>
    </cfRule>
    <cfRule type="expression" dxfId="128" priority="3">
      <formula>IF($D$6&gt;=75%,TRUE,FALSE)</formula>
    </cfRule>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9B43-FADA-4412-AD97-335CF8D8055C}">
  <sheetPr codeName="Sheet1">
    <tabColor theme="9"/>
  </sheetPr>
  <dimension ref="A2:T41"/>
  <sheetViews>
    <sheetView showGridLines="0" topLeftCell="A12" zoomScaleNormal="100" workbookViewId="0">
      <selection activeCell="B25" sqref="B25"/>
    </sheetView>
  </sheetViews>
  <sheetFormatPr defaultColWidth="9" defaultRowHeight="16.5"/>
  <cols>
    <col min="1" max="1" width="3.625" customWidth="1"/>
    <col min="2" max="2" width="25.25" style="20" customWidth="1"/>
    <col min="3" max="6" width="11.625" style="20" customWidth="1"/>
    <col min="7" max="8" width="10.625" style="20" customWidth="1"/>
    <col min="9" max="9" width="11.5" style="20" customWidth="1"/>
    <col min="10" max="10" width="10.625" style="20" customWidth="1"/>
    <col min="11" max="12" width="5.5" hidden="1" customWidth="1"/>
    <col min="13" max="13" width="13.5" hidden="1" customWidth="1"/>
    <col min="14" max="14" width="29.75" hidden="1" customWidth="1"/>
    <col min="15" max="15" width="7.5" hidden="1" customWidth="1"/>
    <col min="16" max="16" width="14.375" hidden="1" customWidth="1"/>
    <col min="17" max="17" width="26.75" hidden="1" customWidth="1"/>
    <col min="18" max="18" width="9" hidden="1" customWidth="1"/>
    <col min="19" max="19" width="9" customWidth="1"/>
    <col min="20" max="25" width="9" style="20" customWidth="1"/>
    <col min="26" max="16384" width="9" style="20"/>
  </cols>
  <sheetData>
    <row r="2" spans="2:12" ht="20.25">
      <c r="B2" s="277" t="s">
        <v>101</v>
      </c>
      <c r="C2" s="277"/>
      <c r="D2" s="277"/>
      <c r="E2" s="277"/>
      <c r="F2" s="277"/>
      <c r="G2" s="277"/>
      <c r="H2" s="277"/>
      <c r="I2" s="277"/>
      <c r="J2" s="277"/>
    </row>
    <row r="4" spans="2:12">
      <c r="B4" s="21" t="s">
        <v>119</v>
      </c>
    </row>
    <row r="5" spans="2:12">
      <c r="B5" s="52" t="s">
        <v>102</v>
      </c>
      <c r="C5" s="314" t="s">
        <v>120</v>
      </c>
      <c r="D5" s="315"/>
      <c r="E5" s="315"/>
      <c r="F5" s="315"/>
      <c r="G5" s="315"/>
      <c r="H5" s="316"/>
      <c r="I5" s="52" t="s">
        <v>121</v>
      </c>
      <c r="J5" s="44" t="s">
        <v>122</v>
      </c>
    </row>
    <row r="6" spans="2:12">
      <c r="B6" s="52" t="s">
        <v>123</v>
      </c>
      <c r="C6" s="309">
        <v>45155</v>
      </c>
      <c r="D6" s="310"/>
      <c r="E6" s="310"/>
      <c r="F6" s="310"/>
      <c r="G6" s="310"/>
      <c r="H6" s="310"/>
      <c r="I6" s="310"/>
      <c r="J6" s="311"/>
    </row>
    <row r="7" spans="2:12">
      <c r="B7" s="52" t="s">
        <v>124</v>
      </c>
      <c r="C7" s="317">
        <v>45152</v>
      </c>
      <c r="D7" s="318"/>
      <c r="E7" s="318" t="s">
        <v>116</v>
      </c>
      <c r="F7" s="318"/>
      <c r="G7" s="318">
        <v>45154</v>
      </c>
      <c r="H7" s="320"/>
      <c r="I7" s="38" t="s">
        <v>125</v>
      </c>
      <c r="J7" s="271" t="str">
        <f>NETWORKDAYS(C7,G7)&amp;"D"</f>
        <v>3D</v>
      </c>
    </row>
    <row r="8" spans="2:12">
      <c r="B8" s="52" t="s">
        <v>126</v>
      </c>
      <c r="C8" s="321" t="s">
        <v>127</v>
      </c>
      <c r="D8" s="322"/>
      <c r="E8" s="322"/>
      <c r="F8" s="322"/>
      <c r="G8" s="322"/>
      <c r="H8" s="323"/>
      <c r="I8" s="32" t="s">
        <v>128</v>
      </c>
      <c r="J8" s="39"/>
      <c r="K8" s="40">
        <v>5</v>
      </c>
      <c r="L8" s="40"/>
    </row>
    <row r="9" spans="2:12">
      <c r="C9" s="319"/>
      <c r="D9" s="319"/>
      <c r="E9" s="319"/>
      <c r="F9" s="319"/>
      <c r="G9" s="319"/>
      <c r="H9" s="319"/>
      <c r="I9" s="319"/>
      <c r="J9" s="319"/>
    </row>
    <row r="10" spans="2:12">
      <c r="B10" s="302" t="s">
        <v>144</v>
      </c>
      <c r="C10" s="302"/>
      <c r="D10" s="302"/>
      <c r="E10" s="302"/>
      <c r="F10" s="302"/>
      <c r="G10" s="302"/>
      <c r="H10" s="302"/>
      <c r="I10" s="302"/>
      <c r="J10" s="302"/>
    </row>
    <row r="11" spans="2:12">
      <c r="B11" s="312" t="s">
        <v>145</v>
      </c>
      <c r="C11" s="294"/>
      <c r="D11" s="294"/>
      <c r="E11" s="312" t="s">
        <v>146</v>
      </c>
      <c r="F11" s="312"/>
      <c r="G11" s="312"/>
      <c r="H11" s="312"/>
      <c r="I11" s="312"/>
      <c r="J11" s="312"/>
    </row>
    <row r="12" spans="2:12" ht="16.5" customHeight="1">
      <c r="B12" s="286" t="s">
        <v>147</v>
      </c>
      <c r="C12" s="287" t="s">
        <v>148</v>
      </c>
      <c r="D12" s="324"/>
      <c r="E12" s="42" t="s">
        <v>149</v>
      </c>
      <c r="F12" s="280" t="s">
        <v>150</v>
      </c>
      <c r="G12" s="280"/>
      <c r="H12" s="280"/>
      <c r="I12" s="280"/>
      <c r="J12" s="280"/>
    </row>
    <row r="13" spans="2:12">
      <c r="B13" s="286"/>
      <c r="C13" s="324"/>
      <c r="D13" s="324"/>
      <c r="E13" s="43" t="s">
        <v>151</v>
      </c>
      <c r="F13" s="306" t="s">
        <v>152</v>
      </c>
      <c r="G13" s="307"/>
      <c r="H13" s="307"/>
      <c r="I13" s="307"/>
      <c r="J13" s="308"/>
    </row>
    <row r="14" spans="2:12">
      <c r="B14" s="286" t="s">
        <v>153</v>
      </c>
      <c r="C14" s="287"/>
      <c r="D14" s="287"/>
      <c r="E14" s="294" t="s">
        <v>149</v>
      </c>
      <c r="F14" s="291"/>
      <c r="G14" s="292"/>
      <c r="H14" s="292"/>
      <c r="I14" s="292"/>
      <c r="J14" s="293"/>
    </row>
    <row r="15" spans="2:12">
      <c r="B15" s="286"/>
      <c r="C15" s="287"/>
      <c r="D15" s="287"/>
      <c r="E15" s="295"/>
      <c r="F15" s="291"/>
      <c r="G15" s="292"/>
      <c r="H15" s="292"/>
      <c r="I15" s="292"/>
      <c r="J15" s="293"/>
    </row>
    <row r="16" spans="2:12">
      <c r="B16" s="286"/>
      <c r="C16" s="287"/>
      <c r="D16" s="287"/>
      <c r="E16" s="296" t="s">
        <v>151</v>
      </c>
      <c r="F16" s="291"/>
      <c r="G16" s="292"/>
      <c r="H16" s="292"/>
      <c r="I16" s="292"/>
      <c r="J16" s="293"/>
    </row>
    <row r="17" spans="2:20">
      <c r="B17" s="286"/>
      <c r="C17" s="287"/>
      <c r="D17" s="287"/>
      <c r="E17" s="297"/>
      <c r="F17" s="280"/>
      <c r="G17" s="280"/>
      <c r="H17" s="280"/>
      <c r="I17" s="280"/>
      <c r="J17" s="280"/>
    </row>
    <row r="19" spans="2:20">
      <c r="B19" s="302" t="s">
        <v>129</v>
      </c>
      <c r="C19" s="302"/>
      <c r="D19" s="302"/>
      <c r="E19" s="302"/>
      <c r="F19" s="302"/>
      <c r="G19" s="302"/>
      <c r="H19" s="302"/>
      <c r="I19" s="302"/>
      <c r="J19" s="302"/>
      <c r="M19" s="120" t="s">
        <v>130</v>
      </c>
    </row>
    <row r="20" spans="2:20">
      <c r="B20" s="32" t="s">
        <v>131</v>
      </c>
      <c r="C20" s="32" t="s">
        <v>57</v>
      </c>
      <c r="D20" s="32" t="s">
        <v>59</v>
      </c>
      <c r="E20" s="32" t="s">
        <v>62</v>
      </c>
      <c r="F20" s="32" t="s">
        <v>64</v>
      </c>
      <c r="G20" s="32" t="s">
        <v>132</v>
      </c>
      <c r="H20" s="32" t="s">
        <v>133</v>
      </c>
      <c r="I20" s="32" t="s">
        <v>134</v>
      </c>
      <c r="J20" s="32" t="s">
        <v>70</v>
      </c>
      <c r="L20" s="32" t="s">
        <v>135</v>
      </c>
      <c r="M20" s="32" t="s">
        <v>136</v>
      </c>
      <c r="N20" s="121"/>
    </row>
    <row r="21" spans="2:20">
      <c r="B21" s="37" t="s">
        <v>137</v>
      </c>
      <c r="C21" s="37">
        <f ca="1">IF(J21=0,0,E21/J21)</f>
        <v>0.5</v>
      </c>
      <c r="D21" s="37">
        <f ca="1">IF(J21=0,0,(E21+F21)/J21)</f>
        <v>0.5</v>
      </c>
      <c r="E21" s="33">
        <f t="shared" ref="E21:J21" ca="1" si="0">SUM(E25:E25)</f>
        <v>1</v>
      </c>
      <c r="F21" s="34">
        <f t="shared" ca="1" si="0"/>
        <v>0</v>
      </c>
      <c r="G21" s="35">
        <f t="shared" ca="1" si="0"/>
        <v>0</v>
      </c>
      <c r="H21" s="41">
        <f t="shared" ca="1" si="0"/>
        <v>0</v>
      </c>
      <c r="I21" s="85">
        <f t="shared" ca="1" si="0"/>
        <v>0</v>
      </c>
      <c r="J21" s="55">
        <f t="shared" ca="1" si="0"/>
        <v>2</v>
      </c>
      <c r="K21">
        <f ca="1">J21-E21-F21-G21-H21</f>
        <v>1</v>
      </c>
      <c r="M21" t="e">
        <f ca="1">K21-#REF!</f>
        <v>#REF!</v>
      </c>
      <c r="N21" s="121"/>
    </row>
    <row r="22" spans="2:20">
      <c r="M22" s="122" t="e">
        <f ca="1">(J21-M21)/J21</f>
        <v>#REF!</v>
      </c>
      <c r="N22" s="121"/>
      <c r="O22" s="123"/>
      <c r="P22" s="123"/>
      <c r="T22"/>
    </row>
    <row r="23" spans="2:20">
      <c r="B23" s="313" t="s">
        <v>138</v>
      </c>
      <c r="C23" s="313"/>
      <c r="D23" s="313"/>
      <c r="E23" s="313"/>
      <c r="F23" s="313"/>
      <c r="G23" s="313"/>
      <c r="H23" s="313"/>
      <c r="I23" s="313"/>
      <c r="J23" s="313"/>
      <c r="N23" s="197" t="s">
        <v>139</v>
      </c>
      <c r="O23" s="121"/>
      <c r="P23" s="121"/>
      <c r="Q23" s="121"/>
      <c r="T23"/>
    </row>
    <row r="24" spans="2:20">
      <c r="B24" s="32" t="s">
        <v>131</v>
      </c>
      <c r="C24" s="32" t="s">
        <v>57</v>
      </c>
      <c r="D24" s="32" t="s">
        <v>59</v>
      </c>
      <c r="E24" s="32" t="s">
        <v>62</v>
      </c>
      <c r="F24" s="32" t="s">
        <v>64</v>
      </c>
      <c r="G24" s="32" t="s">
        <v>132</v>
      </c>
      <c r="H24" s="32" t="s">
        <v>133</v>
      </c>
      <c r="I24" s="32" t="s">
        <v>134</v>
      </c>
      <c r="J24" s="32" t="s">
        <v>70</v>
      </c>
      <c r="N24" s="121"/>
      <c r="O24" s="264" t="s">
        <v>140</v>
      </c>
      <c r="P24" s="264" t="s">
        <v>141</v>
      </c>
      <c r="Q24" s="264" t="s">
        <v>142</v>
      </c>
      <c r="R24" s="101" t="s">
        <v>143</v>
      </c>
      <c r="T24"/>
    </row>
    <row r="25" spans="2:20">
      <c r="B25" s="37" t="s">
        <v>137</v>
      </c>
      <c r="C25" s="37">
        <f ca="1">IF(J25=0,0,E25/J25)</f>
        <v>0.5</v>
      </c>
      <c r="D25" s="37">
        <f ca="1">IF(J25=0,0,(E25+F25)/J25)</f>
        <v>0.5</v>
      </c>
      <c r="E25" s="33" cm="1">
        <f t="array" aca="1" ref="E25" ca="1">INDIRECT("'"&amp;B25&amp;"'!D2")</f>
        <v>1</v>
      </c>
      <c r="F25" s="34" cm="1">
        <f t="array" aca="1" ref="F25" ca="1">INDIRECT("'"&amp;B25&amp;"'!D3")</f>
        <v>0</v>
      </c>
      <c r="G25" s="35" cm="1">
        <f t="array" aca="1" ref="G25" ca="1">INDIRECT("'"&amp;B25&amp;"'!D4")</f>
        <v>0</v>
      </c>
      <c r="H25" s="41" cm="1">
        <f t="array" aca="1" ref="H25" ca="1">INDIRECT("'"&amp;B25&amp;"'!D5")</f>
        <v>0</v>
      </c>
      <c r="I25" s="85" cm="1">
        <f t="array" aca="1" ref="I25" ca="1">INDIRECT("'"&amp;B25&amp;"'!D6")</f>
        <v>0</v>
      </c>
      <c r="J25" s="36" cm="1">
        <f t="array" aca="1" ref="J25" ca="1">INDIRECT("'"&amp;B25&amp;"'!B2")</f>
        <v>2</v>
      </c>
      <c r="L25" s="151"/>
      <c r="M25" s="122"/>
      <c r="N25" s="124"/>
      <c r="O25" s="83"/>
      <c r="P25" s="83"/>
      <c r="Q25" s="272"/>
      <c r="R25" s="273"/>
      <c r="T25"/>
    </row>
    <row r="26" spans="2:20">
      <c r="B26" s="124"/>
      <c r="C26" s="124"/>
      <c r="D26" s="124"/>
      <c r="E26" s="124"/>
      <c r="F26" s="124"/>
      <c r="G26" s="124"/>
      <c r="H26" s="124"/>
      <c r="I26" s="124"/>
      <c r="J26" s="124"/>
      <c r="M26" s="122"/>
      <c r="N26" s="124"/>
      <c r="O26" s="125"/>
      <c r="P26" s="125"/>
      <c r="Q26" s="222"/>
      <c r="T26"/>
    </row>
    <row r="27" spans="2:20">
      <c r="B27" s="302" t="s">
        <v>154</v>
      </c>
      <c r="C27" s="302"/>
      <c r="D27" s="302"/>
      <c r="E27" s="302"/>
      <c r="F27" s="302"/>
      <c r="G27" s="302"/>
      <c r="H27" s="302"/>
      <c r="I27" s="302"/>
      <c r="J27" s="302"/>
    </row>
    <row r="28" spans="2:20">
      <c r="B28" s="52" t="str">
        <f ca="1">"Pass ["&amp;E21&amp;"]"</f>
        <v>Pass [1]</v>
      </c>
      <c r="C28" s="301"/>
      <c r="D28" s="289"/>
      <c r="E28" s="289"/>
      <c r="F28" s="289"/>
      <c r="G28" s="289"/>
      <c r="H28" s="289"/>
      <c r="I28" s="289"/>
      <c r="J28" s="290"/>
    </row>
    <row r="29" spans="2:20">
      <c r="B29" s="52" t="str">
        <f ca="1">"Fail ["&amp;F21&amp;"]"</f>
        <v>Fail [0]</v>
      </c>
      <c r="C29" s="288"/>
      <c r="D29" s="289"/>
      <c r="E29" s="289"/>
      <c r="F29" s="289"/>
      <c r="G29" s="289"/>
      <c r="H29" s="289"/>
      <c r="I29" s="289"/>
      <c r="J29" s="290"/>
    </row>
    <row r="30" spans="2:20">
      <c r="B30" s="52" t="str">
        <f ca="1">"N/A ["&amp;G21&amp;"]"</f>
        <v>N/A [0]</v>
      </c>
      <c r="C30" s="301"/>
      <c r="D30" s="289"/>
      <c r="E30" s="289"/>
      <c r="F30" s="289"/>
      <c r="G30" s="289"/>
      <c r="H30" s="289"/>
      <c r="I30" s="289"/>
      <c r="J30" s="290"/>
    </row>
    <row r="31" spans="2:20">
      <c r="B31" s="52" t="str">
        <f ca="1">"N/T ["&amp;H21&amp;"]"</f>
        <v>N/T [0]</v>
      </c>
      <c r="C31" s="301"/>
      <c r="D31" s="289"/>
      <c r="E31" s="289"/>
      <c r="F31" s="289"/>
      <c r="G31" s="289"/>
      <c r="H31" s="289"/>
      <c r="I31" s="289"/>
      <c r="J31" s="290"/>
    </row>
    <row r="32" spans="2:20">
      <c r="B32" s="22"/>
      <c r="C32" s="22"/>
      <c r="D32" s="22"/>
      <c r="E32" s="22"/>
      <c r="F32" s="22"/>
      <c r="G32" s="22"/>
      <c r="H32" s="22"/>
      <c r="I32" s="22"/>
      <c r="J32" s="22"/>
    </row>
    <row r="33" spans="2:10">
      <c r="B33" s="302" t="s">
        <v>155</v>
      </c>
      <c r="C33" s="302"/>
      <c r="D33" s="302"/>
      <c r="E33" s="302"/>
      <c r="F33" s="302"/>
      <c r="G33" s="302"/>
      <c r="H33" s="302"/>
      <c r="I33" s="302"/>
      <c r="J33" s="302"/>
    </row>
    <row r="34" spans="2:10">
      <c r="B34" s="53" t="s">
        <v>156</v>
      </c>
      <c r="C34" s="52" t="s">
        <v>157</v>
      </c>
      <c r="D34" s="52" t="s">
        <v>158</v>
      </c>
      <c r="E34" s="303" t="s">
        <v>159</v>
      </c>
      <c r="F34" s="304"/>
      <c r="G34" s="304"/>
      <c r="H34" s="304"/>
      <c r="I34" s="304"/>
      <c r="J34" s="305"/>
    </row>
    <row r="35" spans="2:10">
      <c r="B35" s="54" t="s">
        <v>160</v>
      </c>
      <c r="C35" s="56">
        <v>45146</v>
      </c>
      <c r="D35" s="56">
        <v>45147</v>
      </c>
      <c r="E35" s="298"/>
      <c r="F35" s="299"/>
      <c r="G35" s="299"/>
      <c r="H35" s="299"/>
      <c r="I35" s="299"/>
      <c r="J35" s="300"/>
    </row>
    <row r="36" spans="2:10">
      <c r="B36" s="54" t="s">
        <v>161</v>
      </c>
      <c r="C36" s="56">
        <v>45146</v>
      </c>
      <c r="D36" s="56">
        <v>45147</v>
      </c>
      <c r="E36" s="88"/>
      <c r="F36" s="89"/>
      <c r="G36" s="89"/>
      <c r="H36" s="89"/>
      <c r="I36" s="89"/>
      <c r="J36" s="90"/>
    </row>
    <row r="37" spans="2:10">
      <c r="B37" s="54" t="s">
        <v>162</v>
      </c>
      <c r="C37" s="56">
        <v>45146</v>
      </c>
      <c r="D37" s="56">
        <v>45147</v>
      </c>
      <c r="E37" s="88"/>
      <c r="F37" s="89"/>
      <c r="G37" s="89"/>
      <c r="H37" s="89"/>
      <c r="I37" s="89"/>
      <c r="J37" s="90"/>
    </row>
    <row r="38" spans="2:10">
      <c r="B38" s="54" t="s">
        <v>163</v>
      </c>
      <c r="C38" s="56">
        <v>45146</v>
      </c>
      <c r="D38" s="56">
        <v>45147</v>
      </c>
      <c r="E38" s="88"/>
      <c r="F38" s="89"/>
      <c r="G38" s="89"/>
      <c r="H38" s="89"/>
      <c r="I38" s="89"/>
      <c r="J38" s="90"/>
    </row>
    <row r="39" spans="2:10">
      <c r="B39" s="54" t="s">
        <v>164</v>
      </c>
      <c r="C39" s="56">
        <v>45146</v>
      </c>
      <c r="D39" s="56">
        <v>45147</v>
      </c>
      <c r="E39" s="88"/>
      <c r="F39" s="89"/>
      <c r="G39" s="89"/>
      <c r="H39" s="89"/>
      <c r="I39" s="89"/>
      <c r="J39" s="90"/>
    </row>
    <row r="40" spans="2:10">
      <c r="B40" s="54" t="s">
        <v>165</v>
      </c>
      <c r="C40" s="56">
        <v>45146</v>
      </c>
      <c r="D40" s="56">
        <v>45147</v>
      </c>
      <c r="E40" s="88"/>
      <c r="F40" s="89"/>
      <c r="G40" s="89"/>
      <c r="H40" s="89"/>
      <c r="I40" s="89"/>
      <c r="J40" s="90"/>
    </row>
    <row r="41" spans="2:10" ht="15.95" customHeight="1"/>
  </sheetData>
  <mergeCells count="33">
    <mergeCell ref="B14:B17"/>
    <mergeCell ref="C14:D17"/>
    <mergeCell ref="E14:E15"/>
    <mergeCell ref="F14:J14"/>
    <mergeCell ref="F15:J15"/>
    <mergeCell ref="E16:E17"/>
    <mergeCell ref="F16:J16"/>
    <mergeCell ref="F17:J17"/>
    <mergeCell ref="B10:J10"/>
    <mergeCell ref="B11:D11"/>
    <mergeCell ref="E11:J11"/>
    <mergeCell ref="B12:B13"/>
    <mergeCell ref="C12:D13"/>
    <mergeCell ref="F12:J12"/>
    <mergeCell ref="F13:J13"/>
    <mergeCell ref="B19:J19"/>
    <mergeCell ref="B2:J2"/>
    <mergeCell ref="C6:J6"/>
    <mergeCell ref="B23:J23"/>
    <mergeCell ref="C5:H5"/>
    <mergeCell ref="C7:D7"/>
    <mergeCell ref="C9:J9"/>
    <mergeCell ref="G7:H7"/>
    <mergeCell ref="E7:F7"/>
    <mergeCell ref="C8:H8"/>
    <mergeCell ref="E35:J35"/>
    <mergeCell ref="C30:J30"/>
    <mergeCell ref="B27:J27"/>
    <mergeCell ref="C28:J28"/>
    <mergeCell ref="B33:J33"/>
    <mergeCell ref="E34:J34"/>
    <mergeCell ref="C31:J31"/>
    <mergeCell ref="C29:J29"/>
  </mergeCells>
  <phoneticPr fontId="1" type="noConversion"/>
  <conditionalFormatting sqref="B21:C21 B25:C25">
    <cfRule type="expression" dxfId="127" priority="45" stopIfTrue="1">
      <formula>IF($B$21&lt;50%,TRUE,FALSE)</formula>
    </cfRule>
  </conditionalFormatting>
  <conditionalFormatting sqref="K25">
    <cfRule type="cellIs" dxfId="126" priority="1" operator="greaterThan">
      <formula>0</formula>
    </cfRule>
  </conditionalFormatting>
  <conditionalFormatting sqref="M25:M26 M22">
    <cfRule type="dataBar" priority="5">
      <dataBar>
        <cfvo type="num" val="0"/>
        <cfvo type="num" val="1"/>
        <color rgb="FF008AEF"/>
      </dataBar>
      <extLst>
        <ext xmlns:x14="http://schemas.microsoft.com/office/spreadsheetml/2009/9/main" uri="{B025F937-C7B1-47D3-B67F-A62EFF666E3E}">
          <x14:id>{D2A1137A-2DB7-42C8-BC45-79DD2B88AA15}</x14:id>
        </ext>
      </extLst>
    </cfRule>
  </conditionalFormatting>
  <conditionalFormatting sqref="O25:P26">
    <cfRule type="cellIs" dxfId="125" priority="2" operator="equal">
      <formula>"수행안함"</formula>
    </cfRule>
    <cfRule type="cellIs" dxfId="124" priority="3" operator="equal">
      <formula>"수행중"</formula>
    </cfRule>
    <cfRule type="cellIs" dxfId="123" priority="4" operator="equal">
      <formula>"수행완료"</formula>
    </cfRule>
  </conditionalFormatting>
  <conditionalFormatting sqref="Q25:T26">
    <cfRule type="containsText" dxfId="122" priority="8" operator="containsText" text="완료">
      <formula>NOT(ISERROR(SEARCH("완료",Q25)))</formula>
    </cfRule>
    <cfRule type="containsText" dxfId="121" priority="9" operator="containsText" text="대기">
      <formula>NOT(ISERROR(SEARCH("대기",Q25)))</formula>
    </cfRule>
  </conditionalFormatting>
  <dataValidations disablePrompts="1" count="1">
    <dataValidation type="list" allowBlank="1" showInputMessage="1" showErrorMessage="1" sqref="J5" xr:uid="{580AFE46-73CC-4823-B6D6-B5F160AA4C10}">
      <formula1>"최종,1차,2차,3차,4차,5차,6차,7차,8차,9차,10차"</formula1>
    </dataValidation>
  </dataValidations>
  <pageMargins left="0.7" right="0.7" top="0.75" bottom="0.75" header="0.3" footer="0.3"/>
  <pageSetup paperSize="9" orientation="portrait" horizontalDpi="4294967295" verticalDpi="4294967295" r:id="rId1"/>
  <legacyDrawing r:id="rId2"/>
  <extLst>
    <ext xmlns:x14="http://schemas.microsoft.com/office/spreadsheetml/2009/9/main" uri="{78C0D931-6437-407d-A8EE-F0AAD7539E65}">
      <x14:conditionalFormattings>
        <x14:conditionalFormatting xmlns:xm="http://schemas.microsoft.com/office/excel/2006/main">
          <x14:cfRule type="dataBar" id="{D2A1137A-2DB7-42C8-BC45-79DD2B88AA15}">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M25:M26 M22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3E79-82E1-405E-AD0F-CE6BCEE0B72A}">
  <sheetPr codeName="Sheet2">
    <tabColor theme="1"/>
  </sheetPr>
  <dimension ref="A1:AD51"/>
  <sheetViews>
    <sheetView showGridLines="0" zoomScaleNormal="115" workbookViewId="0">
      <pane ySplit="8" topLeftCell="A9" activePane="bottomLeft" state="frozen"/>
      <selection activeCell="E12" sqref="E12"/>
      <selection pane="bottomLeft" activeCell="E28" sqref="E28"/>
    </sheetView>
  </sheetViews>
  <sheetFormatPr defaultColWidth="9" defaultRowHeight="16.5"/>
  <cols>
    <col min="1" max="1" width="14.625" style="70" customWidth="1"/>
    <col min="2" max="2" width="14.625" style="70" hidden="1" customWidth="1"/>
    <col min="3" max="3" width="17" style="70" customWidth="1"/>
    <col min="4" max="4" width="18.75" style="70" bestFit="1" customWidth="1"/>
    <col min="5" max="5" width="63.25" style="45" bestFit="1" customWidth="1"/>
    <col min="6" max="6" width="11.375" style="84" hidden="1" customWidth="1"/>
    <col min="7" max="7" width="9.75" style="84" hidden="1" customWidth="1"/>
    <col min="8" max="8" width="6" style="84" hidden="1" customWidth="1"/>
    <col min="9" max="9" width="11.375" style="84" hidden="1" customWidth="1"/>
    <col min="10" max="10" width="9.75" style="84" hidden="1" customWidth="1"/>
    <col min="11" max="11" width="6" style="84" hidden="1" customWidth="1"/>
    <col min="12" max="12" width="11.375" style="84" customWidth="1"/>
    <col min="13" max="13" width="14.75" style="45" hidden="1" customWidth="1"/>
    <col min="14" max="14" width="49.5" style="57" hidden="1" customWidth="1"/>
    <col min="15" max="15" width="9.75" style="19" hidden="1" customWidth="1"/>
    <col min="16" max="16" width="6" style="19" hidden="1" customWidth="1"/>
    <col min="17" max="17" width="7.5" style="19" hidden="1" customWidth="1"/>
    <col min="18" max="18" width="15" style="19" hidden="1" customWidth="1"/>
    <col min="19" max="19" width="9" style="186"/>
    <col min="20" max="20" width="11.25" style="186" bestFit="1" customWidth="1"/>
    <col min="21" max="30" width="9" style="186"/>
    <col min="31" max="16384" width="9" style="57"/>
  </cols>
  <sheetData>
    <row r="1" spans="1:23" hidden="1">
      <c r="A1" s="326" t="s">
        <v>166</v>
      </c>
      <c r="B1" s="326"/>
      <c r="C1" s="326"/>
      <c r="D1" s="326"/>
      <c r="E1" s="327" t="s">
        <v>167</v>
      </c>
      <c r="F1" s="327"/>
      <c r="G1" s="327"/>
      <c r="H1" s="327"/>
      <c r="I1" s="327"/>
      <c r="J1" s="327"/>
      <c r="K1" s="327"/>
      <c r="L1" s="327"/>
      <c r="M1" s="327"/>
      <c r="N1" s="327"/>
      <c r="O1" s="327"/>
      <c r="P1" s="327"/>
      <c r="Q1" s="327"/>
      <c r="R1" s="327"/>
    </row>
    <row r="2" spans="1:23" hidden="1">
      <c r="A2" s="48" t="s">
        <v>168</v>
      </c>
      <c r="B2" s="44">
        <f>COUNTA(A:A)-COUNTA(A1:A8)</f>
        <v>19</v>
      </c>
      <c r="C2" s="49" t="s">
        <v>169</v>
      </c>
      <c r="D2" s="58">
        <f>COUNTIF(L:L,C2)</f>
        <v>19</v>
      </c>
      <c r="E2" s="328"/>
      <c r="F2" s="329"/>
      <c r="G2" s="329"/>
      <c r="H2" s="329"/>
      <c r="I2" s="329"/>
      <c r="J2" s="329"/>
      <c r="K2" s="329"/>
      <c r="L2" s="329"/>
      <c r="M2" s="329"/>
      <c r="N2" s="329"/>
      <c r="O2" s="329"/>
      <c r="P2" s="329"/>
      <c r="Q2" s="329"/>
      <c r="R2" s="329"/>
    </row>
    <row r="3" spans="1:23" hidden="1">
      <c r="A3" s="49" t="s">
        <v>170</v>
      </c>
      <c r="B3" s="44">
        <f>B2-D2-D5</f>
        <v>0</v>
      </c>
      <c r="C3" s="49" t="s">
        <v>171</v>
      </c>
      <c r="D3" s="59">
        <f>COUNTIF(L:L,C3)</f>
        <v>0</v>
      </c>
      <c r="E3" s="329"/>
      <c r="F3" s="329"/>
      <c r="G3" s="329"/>
      <c r="H3" s="329"/>
      <c r="I3" s="329"/>
      <c r="J3" s="329"/>
      <c r="K3" s="329"/>
      <c r="L3" s="329"/>
      <c r="M3" s="329"/>
      <c r="N3" s="329"/>
      <c r="O3" s="329"/>
      <c r="P3" s="329"/>
      <c r="Q3" s="329"/>
      <c r="R3" s="329"/>
    </row>
    <row r="4" spans="1:23" hidden="1">
      <c r="A4" s="49" t="s">
        <v>172</v>
      </c>
      <c r="B4" s="46">
        <f>IF(B2=0,0,D2/B2)</f>
        <v>1</v>
      </c>
      <c r="C4" s="49" t="s">
        <v>173</v>
      </c>
      <c r="D4" s="60">
        <f>COUNTIF(L:L,C4)</f>
        <v>0</v>
      </c>
      <c r="E4" s="329"/>
      <c r="F4" s="329"/>
      <c r="G4" s="329"/>
      <c r="H4" s="329"/>
      <c r="I4" s="329"/>
      <c r="J4" s="329"/>
      <c r="K4" s="329"/>
      <c r="L4" s="329"/>
      <c r="M4" s="329"/>
      <c r="N4" s="329"/>
      <c r="O4" s="329"/>
      <c r="P4" s="329"/>
      <c r="Q4" s="329"/>
      <c r="R4" s="329"/>
    </row>
    <row r="5" spans="1:23" hidden="1">
      <c r="A5" s="49" t="s">
        <v>174</v>
      </c>
      <c r="B5" s="47"/>
      <c r="C5" s="49" t="s">
        <v>175</v>
      </c>
      <c r="D5" s="61">
        <f>COUNTIF(L:L,C5)</f>
        <v>0</v>
      </c>
      <c r="E5" s="329"/>
      <c r="F5" s="329"/>
      <c r="G5" s="329"/>
      <c r="H5" s="329"/>
      <c r="I5" s="329"/>
      <c r="J5" s="329"/>
      <c r="K5" s="329"/>
      <c r="L5" s="329"/>
      <c r="M5" s="329"/>
      <c r="N5" s="329"/>
      <c r="O5" s="329"/>
      <c r="P5" s="329"/>
      <c r="Q5" s="329"/>
      <c r="R5" s="329"/>
    </row>
    <row r="6" spans="1:23" hidden="1">
      <c r="A6" s="62" t="s">
        <v>176</v>
      </c>
      <c r="B6" s="63"/>
      <c r="C6" s="62" t="s">
        <v>177</v>
      </c>
      <c r="D6" s="64">
        <f>COUNTIF(L:L,C6)</f>
        <v>0</v>
      </c>
      <c r="E6" s="329"/>
      <c r="F6" s="329"/>
      <c r="G6" s="329"/>
      <c r="H6" s="329"/>
      <c r="I6" s="329"/>
      <c r="J6" s="329"/>
      <c r="K6" s="329"/>
      <c r="L6" s="329"/>
      <c r="M6" s="329"/>
      <c r="N6" s="329"/>
      <c r="O6" s="329"/>
      <c r="P6" s="329"/>
      <c r="Q6" s="329"/>
      <c r="R6" s="329"/>
    </row>
    <row r="7" spans="1:23" hidden="1">
      <c r="A7" s="63"/>
      <c r="B7" s="63"/>
      <c r="C7" s="63"/>
      <c r="D7" s="65"/>
      <c r="E7"/>
      <c r="F7" s="66"/>
      <c r="G7" s="66"/>
      <c r="H7" s="66"/>
      <c r="I7" s="66"/>
      <c r="J7" s="66"/>
      <c r="K7" s="66"/>
      <c r="L7" s="66"/>
      <c r="M7" s="66"/>
      <c r="N7" s="66"/>
      <c r="O7" s="66"/>
      <c r="P7" s="66"/>
      <c r="Q7" s="66"/>
      <c r="R7" s="66"/>
    </row>
    <row r="8" spans="1:23">
      <c r="A8" s="181" t="s">
        <v>178</v>
      </c>
      <c r="B8" s="181" t="s">
        <v>179</v>
      </c>
      <c r="C8" s="181" t="s">
        <v>180</v>
      </c>
      <c r="D8" s="181" t="s">
        <v>181</v>
      </c>
      <c r="E8" s="182" t="s">
        <v>182</v>
      </c>
      <c r="F8" s="183" t="s">
        <v>149</v>
      </c>
      <c r="G8" s="183" t="s">
        <v>183</v>
      </c>
      <c r="H8" s="184" t="s">
        <v>184</v>
      </c>
      <c r="I8" s="183" t="s">
        <v>185</v>
      </c>
      <c r="J8" s="183" t="s">
        <v>183</v>
      </c>
      <c r="K8" s="184" t="s">
        <v>186</v>
      </c>
      <c r="L8" s="183" t="s">
        <v>84</v>
      </c>
      <c r="M8" s="69" t="s">
        <v>187</v>
      </c>
      <c r="N8" s="67" t="s">
        <v>188</v>
      </c>
      <c r="O8" s="67" t="s">
        <v>189</v>
      </c>
      <c r="P8" s="67" t="s">
        <v>190</v>
      </c>
      <c r="Q8" s="67" t="s">
        <v>191</v>
      </c>
      <c r="R8" s="67" t="s">
        <v>192</v>
      </c>
    </row>
    <row r="9" spans="1:23">
      <c r="A9" s="185">
        <f t="shared" ref="A9:A27" si="0">ROW()-8</f>
        <v>1</v>
      </c>
      <c r="B9" s="335" t="s">
        <v>193</v>
      </c>
      <c r="C9" s="330" t="s">
        <v>194</v>
      </c>
      <c r="D9" s="333" t="s">
        <v>195</v>
      </c>
      <c r="E9" s="139" t="s">
        <v>196</v>
      </c>
      <c r="F9" s="71" t="s">
        <v>197</v>
      </c>
      <c r="G9" s="72">
        <v>45034</v>
      </c>
      <c r="H9" s="73" t="s">
        <v>161</v>
      </c>
      <c r="I9" s="71"/>
      <c r="J9" s="72"/>
      <c r="K9" s="73"/>
      <c r="L9" s="71" t="s">
        <v>197</v>
      </c>
      <c r="M9" s="86"/>
      <c r="N9" s="74"/>
      <c r="O9" s="72">
        <v>45033</v>
      </c>
      <c r="P9" s="73" t="s">
        <v>161</v>
      </c>
      <c r="Q9" s="79" t="s">
        <v>198</v>
      </c>
      <c r="R9" s="93" t="s">
        <v>199</v>
      </c>
    </row>
    <row r="10" spans="1:23">
      <c r="A10" s="185">
        <v>2</v>
      </c>
      <c r="B10" s="336"/>
      <c r="C10" s="331"/>
      <c r="D10" s="334"/>
      <c r="E10" s="139" t="s">
        <v>200</v>
      </c>
      <c r="F10" s="71" t="s">
        <v>197</v>
      </c>
      <c r="G10" s="72">
        <v>45034</v>
      </c>
      <c r="H10" s="73" t="s">
        <v>161</v>
      </c>
      <c r="I10" s="71"/>
      <c r="J10" s="72"/>
      <c r="K10" s="73"/>
      <c r="L10" s="71" t="s">
        <v>197</v>
      </c>
      <c r="M10" s="86"/>
      <c r="N10" s="74"/>
      <c r="O10" s="72"/>
      <c r="P10" s="73"/>
      <c r="Q10" s="79"/>
      <c r="R10" s="93"/>
    </row>
    <row r="11" spans="1:23">
      <c r="A11" s="185">
        <f t="shared" si="0"/>
        <v>3</v>
      </c>
      <c r="B11" s="336"/>
      <c r="C11" s="331"/>
      <c r="D11" s="334"/>
      <c r="E11" s="139" t="s">
        <v>201</v>
      </c>
      <c r="F11" s="71"/>
      <c r="G11" s="72"/>
      <c r="H11" s="73"/>
      <c r="I11" s="71"/>
      <c r="J11" s="72"/>
      <c r="K11" s="73"/>
      <c r="L11" s="71" t="s">
        <v>197</v>
      </c>
      <c r="M11" s="86"/>
      <c r="N11" s="74"/>
      <c r="O11" s="72"/>
      <c r="P11" s="73"/>
      <c r="Q11" s="79"/>
      <c r="R11" s="93"/>
    </row>
    <row r="12" spans="1:23">
      <c r="A12" s="185">
        <f t="shared" si="0"/>
        <v>4</v>
      </c>
      <c r="B12" s="336"/>
      <c r="C12" s="331"/>
      <c r="D12" s="334"/>
      <c r="E12" s="139" t="s">
        <v>202</v>
      </c>
      <c r="F12" s="71"/>
      <c r="G12" s="72"/>
      <c r="H12" s="73"/>
      <c r="I12" s="71"/>
      <c r="J12" s="72"/>
      <c r="K12" s="73"/>
      <c r="L12" s="71" t="s">
        <v>197</v>
      </c>
      <c r="M12" s="86"/>
      <c r="N12" s="74"/>
      <c r="O12" s="72"/>
      <c r="P12" s="73"/>
      <c r="Q12" s="79"/>
      <c r="R12" s="93"/>
    </row>
    <row r="13" spans="1:23">
      <c r="A13" s="185">
        <f t="shared" si="0"/>
        <v>5</v>
      </c>
      <c r="B13" s="336"/>
      <c r="C13" s="332"/>
      <c r="D13" s="334"/>
      <c r="E13" s="139" t="s">
        <v>203</v>
      </c>
      <c r="F13" s="71"/>
      <c r="G13" s="72"/>
      <c r="H13" s="73"/>
      <c r="I13" s="71"/>
      <c r="J13" s="72"/>
      <c r="K13" s="73"/>
      <c r="L13" s="71" t="s">
        <v>197</v>
      </c>
      <c r="M13" s="86"/>
      <c r="N13" s="74"/>
      <c r="O13" s="72"/>
      <c r="P13" s="73"/>
      <c r="Q13" s="79"/>
      <c r="R13" s="93"/>
    </row>
    <row r="14" spans="1:23">
      <c r="A14" s="185">
        <f t="shared" si="0"/>
        <v>6</v>
      </c>
      <c r="B14" s="336"/>
      <c r="C14" s="339" t="s">
        <v>204</v>
      </c>
      <c r="D14" s="337" t="s">
        <v>205</v>
      </c>
      <c r="E14" s="263" t="s">
        <v>206</v>
      </c>
      <c r="F14" s="71"/>
      <c r="G14" s="72"/>
      <c r="H14" s="73"/>
      <c r="I14" s="71"/>
      <c r="J14" s="72"/>
      <c r="K14" s="73"/>
      <c r="L14" s="71" t="s">
        <v>197</v>
      </c>
      <c r="M14" s="86"/>
      <c r="N14" s="74"/>
      <c r="O14" s="72"/>
      <c r="P14" s="73"/>
      <c r="Q14" s="79"/>
      <c r="R14" s="93"/>
    </row>
    <row r="15" spans="1:23">
      <c r="A15" s="185">
        <f t="shared" si="0"/>
        <v>7</v>
      </c>
      <c r="B15" s="336"/>
      <c r="C15" s="340"/>
      <c r="D15" s="337"/>
      <c r="E15" s="263" t="s">
        <v>207</v>
      </c>
      <c r="F15" s="71"/>
      <c r="G15" s="72"/>
      <c r="H15" s="73"/>
      <c r="I15" s="71"/>
      <c r="J15" s="72"/>
      <c r="K15" s="73"/>
      <c r="L15" s="71" t="s">
        <v>197</v>
      </c>
      <c r="M15" s="86"/>
      <c r="N15" s="74"/>
      <c r="O15" s="76"/>
      <c r="P15" s="75"/>
      <c r="Q15" s="79"/>
      <c r="R15" s="93"/>
      <c r="T15" s="325"/>
      <c r="U15" s="325"/>
      <c r="V15" s="325"/>
      <c r="W15" s="325"/>
    </row>
    <row r="16" spans="1:23">
      <c r="A16" s="185">
        <f t="shared" si="0"/>
        <v>8</v>
      </c>
      <c r="B16" s="336"/>
      <c r="C16" s="340"/>
      <c r="D16" s="337"/>
      <c r="E16" s="263" t="s">
        <v>208</v>
      </c>
      <c r="F16" s="71"/>
      <c r="G16" s="72"/>
      <c r="H16" s="73"/>
      <c r="I16" s="71"/>
      <c r="J16" s="72"/>
      <c r="K16" s="73"/>
      <c r="L16" s="71" t="s">
        <v>197</v>
      </c>
      <c r="M16" s="86"/>
      <c r="N16" s="74"/>
      <c r="O16" s="76"/>
      <c r="P16" s="75"/>
      <c r="Q16" s="79"/>
      <c r="R16" s="93"/>
      <c r="T16" s="186" t="s">
        <v>209</v>
      </c>
    </row>
    <row r="17" spans="1:25" ht="24">
      <c r="A17" s="185">
        <f>ROW()-8</f>
        <v>9</v>
      </c>
      <c r="B17" s="336"/>
      <c r="C17" s="340"/>
      <c r="D17" s="261" t="s">
        <v>210</v>
      </c>
      <c r="E17" s="139" t="s">
        <v>211</v>
      </c>
      <c r="F17" s="71"/>
      <c r="G17" s="72"/>
      <c r="H17" s="73"/>
      <c r="I17" s="71"/>
      <c r="J17" s="72"/>
      <c r="K17" s="73"/>
      <c r="L17" s="71" t="s">
        <v>197</v>
      </c>
      <c r="M17" s="86"/>
      <c r="N17" s="74"/>
      <c r="O17" s="76"/>
      <c r="P17" s="75"/>
      <c r="Q17" s="79"/>
      <c r="R17" s="93"/>
      <c r="T17" s="192" t="s">
        <v>212</v>
      </c>
    </row>
    <row r="18" spans="1:25">
      <c r="A18" s="185">
        <f>ROW()-8</f>
        <v>10</v>
      </c>
      <c r="B18" s="336"/>
      <c r="C18" s="340"/>
      <c r="D18" s="261" t="s">
        <v>213</v>
      </c>
      <c r="E18" s="139" t="s">
        <v>214</v>
      </c>
      <c r="F18" s="71"/>
      <c r="G18" s="72"/>
      <c r="H18" s="73"/>
      <c r="I18" s="71"/>
      <c r="J18" s="72"/>
      <c r="K18" s="73"/>
      <c r="L18" s="71" t="s">
        <v>62</v>
      </c>
      <c r="M18" s="86"/>
      <c r="N18" s="74"/>
      <c r="O18" s="76"/>
      <c r="P18" s="75"/>
      <c r="Q18" s="79"/>
      <c r="R18" s="93"/>
      <c r="Y18" s="193"/>
    </row>
    <row r="19" spans="1:25">
      <c r="A19" s="185">
        <f t="shared" si="0"/>
        <v>11</v>
      </c>
      <c r="B19" s="336"/>
      <c r="C19" s="340"/>
      <c r="D19" s="337" t="s">
        <v>215</v>
      </c>
      <c r="E19" s="263" t="s">
        <v>216</v>
      </c>
      <c r="F19" s="71"/>
      <c r="G19" s="72"/>
      <c r="H19" s="73"/>
      <c r="I19" s="71"/>
      <c r="J19" s="72"/>
      <c r="K19" s="73"/>
      <c r="L19" s="71" t="s">
        <v>197</v>
      </c>
      <c r="M19" s="86"/>
      <c r="N19" s="74"/>
      <c r="O19" s="76"/>
      <c r="P19" s="75"/>
      <c r="Q19" s="79"/>
      <c r="R19" s="93"/>
    </row>
    <row r="20" spans="1:25">
      <c r="A20" s="185">
        <f>ROW()-8</f>
        <v>12</v>
      </c>
      <c r="B20" s="336"/>
      <c r="C20" s="340"/>
      <c r="D20" s="337"/>
      <c r="E20" s="263" t="s">
        <v>217</v>
      </c>
      <c r="F20" s="71"/>
      <c r="G20" s="72"/>
      <c r="H20" s="73"/>
      <c r="I20" s="71"/>
      <c r="J20" s="72"/>
      <c r="K20" s="73"/>
      <c r="L20" s="71" t="s">
        <v>197</v>
      </c>
      <c r="M20" s="86"/>
      <c r="N20" s="74"/>
      <c r="O20" s="76"/>
      <c r="P20" s="75"/>
      <c r="Q20" s="79"/>
      <c r="R20" s="93"/>
    </row>
    <row r="21" spans="1:25" ht="36">
      <c r="A21" s="185">
        <f>ROW()-8</f>
        <v>13</v>
      </c>
      <c r="B21" s="336"/>
      <c r="C21" s="340"/>
      <c r="D21" s="261" t="s">
        <v>218</v>
      </c>
      <c r="E21" s="139" t="s">
        <v>219</v>
      </c>
      <c r="F21" s="71"/>
      <c r="G21" s="72"/>
      <c r="H21" s="73"/>
      <c r="I21" s="71"/>
      <c r="J21" s="72"/>
      <c r="K21" s="73"/>
      <c r="L21" s="71" t="s">
        <v>197</v>
      </c>
      <c r="M21" s="86"/>
      <c r="N21" s="74"/>
      <c r="O21" s="76"/>
      <c r="P21" s="75"/>
      <c r="Q21" s="79"/>
      <c r="R21" s="93"/>
    </row>
    <row r="22" spans="1:25" ht="16.5" customHeight="1">
      <c r="A22" s="185">
        <f>ROW()-8</f>
        <v>14</v>
      </c>
      <c r="B22" s="336"/>
      <c r="C22" s="340"/>
      <c r="D22" s="337" t="s">
        <v>220</v>
      </c>
      <c r="E22" s="263" t="s">
        <v>221</v>
      </c>
      <c r="F22" s="71"/>
      <c r="G22" s="72"/>
      <c r="H22" s="73"/>
      <c r="I22" s="71"/>
      <c r="J22" s="72"/>
      <c r="K22" s="73"/>
      <c r="L22" s="71" t="s">
        <v>197</v>
      </c>
      <c r="M22" s="86"/>
      <c r="N22" s="74"/>
      <c r="O22" s="76"/>
      <c r="P22" s="75"/>
      <c r="Q22" s="79"/>
      <c r="R22" s="93"/>
    </row>
    <row r="23" spans="1:25">
      <c r="A23" s="185">
        <f>ROW()-8</f>
        <v>15</v>
      </c>
      <c r="B23" s="336"/>
      <c r="C23" s="340"/>
      <c r="D23" s="337"/>
      <c r="E23" s="263" t="s">
        <v>222</v>
      </c>
      <c r="F23" s="71"/>
      <c r="G23" s="72"/>
      <c r="H23" s="73"/>
      <c r="I23" s="71"/>
      <c r="J23" s="72"/>
      <c r="K23" s="73"/>
      <c r="L23" s="71" t="s">
        <v>197</v>
      </c>
      <c r="M23" s="86"/>
      <c r="N23" s="74"/>
      <c r="O23" s="76"/>
      <c r="P23" s="75"/>
      <c r="Q23" s="79"/>
      <c r="R23" s="93"/>
    </row>
    <row r="24" spans="1:25">
      <c r="A24" s="185">
        <f>ROW()-8</f>
        <v>16</v>
      </c>
      <c r="B24" s="336"/>
      <c r="C24" s="341"/>
      <c r="D24" s="337"/>
      <c r="E24" s="263" t="s">
        <v>223</v>
      </c>
      <c r="F24" s="71"/>
      <c r="G24" s="72"/>
      <c r="H24" s="73"/>
      <c r="I24" s="71"/>
      <c r="J24" s="72"/>
      <c r="K24" s="73"/>
      <c r="L24" s="71" t="s">
        <v>197</v>
      </c>
      <c r="M24" s="86"/>
      <c r="N24" s="74"/>
      <c r="O24" s="76"/>
      <c r="P24" s="75"/>
      <c r="Q24" s="79"/>
      <c r="R24" s="93"/>
    </row>
    <row r="25" spans="1:25" ht="24">
      <c r="A25" s="185">
        <f t="shared" si="0"/>
        <v>17</v>
      </c>
      <c r="B25" s="336"/>
      <c r="C25" s="335" t="s">
        <v>224</v>
      </c>
      <c r="D25" s="145" t="s">
        <v>225</v>
      </c>
      <c r="E25" s="138" t="s">
        <v>226</v>
      </c>
      <c r="F25" s="71"/>
      <c r="G25" s="72"/>
      <c r="H25" s="73"/>
      <c r="I25" s="71"/>
      <c r="J25" s="72"/>
      <c r="K25" s="73"/>
      <c r="L25" s="71" t="s">
        <v>197</v>
      </c>
      <c r="M25" s="86"/>
      <c r="N25" s="74"/>
      <c r="O25" s="76"/>
      <c r="P25" s="75"/>
      <c r="Q25" s="79"/>
      <c r="R25" s="93"/>
    </row>
    <row r="26" spans="1:25" ht="24">
      <c r="A26" s="185">
        <f t="shared" si="0"/>
        <v>18</v>
      </c>
      <c r="B26" s="336"/>
      <c r="C26" s="336"/>
      <c r="D26" s="145" t="s">
        <v>227</v>
      </c>
      <c r="E26" s="138" t="s">
        <v>228</v>
      </c>
      <c r="F26" s="71"/>
      <c r="G26" s="72"/>
      <c r="H26" s="73"/>
      <c r="I26" s="71"/>
      <c r="J26" s="72"/>
      <c r="K26" s="73"/>
      <c r="L26" s="71" t="s">
        <v>197</v>
      </c>
      <c r="M26" s="86"/>
      <c r="N26" s="74"/>
      <c r="O26" s="76"/>
      <c r="P26" s="75"/>
      <c r="Q26" s="79"/>
      <c r="R26" s="93"/>
      <c r="U26" s="191"/>
    </row>
    <row r="27" spans="1:25">
      <c r="A27" s="185">
        <f t="shared" si="0"/>
        <v>19</v>
      </c>
      <c r="B27" s="146"/>
      <c r="C27" s="338"/>
      <c r="D27" s="145"/>
      <c r="E27" s="138" t="s">
        <v>229</v>
      </c>
      <c r="F27" s="71"/>
      <c r="G27" s="72"/>
      <c r="H27" s="73"/>
      <c r="I27" s="71"/>
      <c r="J27" s="72"/>
      <c r="K27" s="73"/>
      <c r="L27" s="71" t="s">
        <v>197</v>
      </c>
      <c r="M27" s="86"/>
      <c r="N27" s="74"/>
      <c r="O27" s="76"/>
      <c r="P27" s="75"/>
      <c r="Q27" s="79"/>
      <c r="R27" s="93"/>
    </row>
    <row r="28" spans="1:25">
      <c r="A28" s="185"/>
      <c r="B28" s="145"/>
      <c r="C28" s="145"/>
      <c r="D28" s="145"/>
      <c r="E28" s="128"/>
      <c r="F28" s="71"/>
      <c r="G28" s="72"/>
      <c r="H28" s="73"/>
      <c r="I28" s="71"/>
      <c r="J28" s="72"/>
      <c r="K28" s="73"/>
      <c r="L28" s="71"/>
      <c r="M28" s="86"/>
      <c r="N28" s="74"/>
      <c r="O28" s="76"/>
      <c r="P28" s="75"/>
      <c r="Q28" s="79"/>
      <c r="R28" s="93"/>
    </row>
    <row r="29" spans="1:25" s="186" customFormat="1">
      <c r="A29" s="187"/>
      <c r="B29" s="187"/>
      <c r="C29" s="187"/>
      <c r="D29" s="187"/>
      <c r="E29" s="188"/>
      <c r="F29" s="189"/>
      <c r="G29" s="189"/>
      <c r="H29" s="189"/>
      <c r="I29" s="189"/>
      <c r="J29" s="189"/>
      <c r="K29" s="189"/>
      <c r="L29" s="189"/>
      <c r="M29" s="188"/>
      <c r="O29" s="190"/>
      <c r="P29" s="190"/>
      <c r="Q29" s="190"/>
      <c r="R29" s="190"/>
    </row>
    <row r="30" spans="1:25" s="186" customFormat="1">
      <c r="A30" s="187"/>
      <c r="B30" s="187"/>
      <c r="C30" s="187"/>
      <c r="D30" s="187"/>
      <c r="E30" s="188"/>
      <c r="F30" s="189"/>
      <c r="G30" s="189"/>
      <c r="H30" s="189"/>
      <c r="I30" s="189"/>
      <c r="J30" s="189"/>
      <c r="K30" s="189"/>
      <c r="L30" s="189"/>
      <c r="M30" s="188"/>
      <c r="O30" s="190"/>
      <c r="P30" s="190"/>
      <c r="Q30" s="190"/>
      <c r="R30" s="190"/>
    </row>
    <row r="31" spans="1:25" s="186" customFormat="1">
      <c r="A31" s="187"/>
      <c r="B31" s="187"/>
      <c r="C31" s="187"/>
      <c r="D31" s="187"/>
      <c r="E31" s="188"/>
      <c r="F31" s="189"/>
      <c r="G31" s="189"/>
      <c r="H31" s="189"/>
      <c r="I31" s="189"/>
      <c r="J31" s="189"/>
      <c r="K31" s="189"/>
      <c r="L31" s="189"/>
      <c r="M31" s="188"/>
      <c r="O31" s="190"/>
      <c r="P31" s="190"/>
      <c r="Q31" s="190"/>
      <c r="R31" s="190"/>
    </row>
    <row r="32" spans="1:25" s="186" customFormat="1">
      <c r="A32" s="187"/>
      <c r="B32" s="187"/>
      <c r="C32" s="187"/>
      <c r="D32" s="187"/>
      <c r="E32" s="188"/>
      <c r="F32" s="189"/>
      <c r="G32" s="189"/>
      <c r="H32" s="189"/>
      <c r="I32" s="189"/>
      <c r="J32" s="189"/>
      <c r="K32" s="189"/>
      <c r="L32" s="189"/>
      <c r="M32" s="188"/>
      <c r="O32" s="190"/>
      <c r="P32" s="190"/>
      <c r="Q32" s="190"/>
      <c r="R32" s="190"/>
    </row>
    <row r="33" spans="1:18" s="186" customFormat="1">
      <c r="A33" s="187"/>
      <c r="B33" s="187"/>
      <c r="C33" s="187"/>
      <c r="D33" s="187"/>
      <c r="E33" s="188"/>
      <c r="F33" s="189"/>
      <c r="G33" s="189"/>
      <c r="H33" s="189"/>
      <c r="I33" s="189"/>
      <c r="J33" s="189"/>
      <c r="K33" s="189"/>
      <c r="L33" s="189"/>
      <c r="M33" s="188"/>
      <c r="O33" s="190"/>
      <c r="P33" s="190"/>
      <c r="Q33" s="190"/>
      <c r="R33" s="190"/>
    </row>
    <row r="34" spans="1:18" s="186" customFormat="1">
      <c r="A34" s="187"/>
      <c r="B34" s="187"/>
      <c r="C34" s="187"/>
      <c r="D34" s="187"/>
      <c r="E34" s="188"/>
      <c r="F34" s="189"/>
      <c r="G34" s="189"/>
      <c r="H34" s="189"/>
      <c r="I34" s="189"/>
      <c r="J34" s="189"/>
      <c r="K34" s="189"/>
      <c r="L34" s="189"/>
      <c r="M34" s="188"/>
      <c r="O34" s="190"/>
      <c r="P34" s="190"/>
      <c r="Q34" s="190"/>
      <c r="R34" s="190"/>
    </row>
    <row r="35" spans="1:18" s="186" customFormat="1">
      <c r="A35" s="187"/>
      <c r="B35" s="187"/>
      <c r="C35" s="187"/>
      <c r="D35" s="187"/>
      <c r="E35" s="188"/>
      <c r="F35" s="189"/>
      <c r="G35" s="189"/>
      <c r="H35" s="189"/>
      <c r="I35" s="189"/>
      <c r="J35" s="189"/>
      <c r="K35" s="189"/>
      <c r="L35" s="189"/>
      <c r="M35" s="188"/>
      <c r="O35" s="190"/>
      <c r="P35" s="190"/>
      <c r="Q35" s="190"/>
      <c r="R35" s="190"/>
    </row>
    <row r="36" spans="1:18" s="186" customFormat="1">
      <c r="A36" s="187"/>
      <c r="B36" s="187"/>
      <c r="C36" s="187"/>
      <c r="D36" s="187"/>
      <c r="E36" s="188"/>
      <c r="F36" s="189"/>
      <c r="G36" s="189"/>
      <c r="H36" s="189"/>
      <c r="I36" s="189"/>
      <c r="J36" s="189"/>
      <c r="K36" s="189"/>
      <c r="L36" s="189"/>
      <c r="M36" s="188"/>
      <c r="O36" s="190"/>
      <c r="P36" s="190"/>
      <c r="Q36" s="190"/>
      <c r="R36" s="190"/>
    </row>
    <row r="37" spans="1:18" s="186" customFormat="1">
      <c r="A37" s="187"/>
      <c r="B37" s="187"/>
      <c r="C37" s="187"/>
      <c r="D37" s="187"/>
      <c r="E37" s="188"/>
      <c r="F37" s="189"/>
      <c r="G37" s="189"/>
      <c r="H37" s="189"/>
      <c r="I37" s="189"/>
      <c r="J37" s="189"/>
      <c r="K37" s="189"/>
      <c r="L37" s="189"/>
      <c r="M37" s="188"/>
      <c r="O37" s="190"/>
      <c r="P37" s="190"/>
      <c r="Q37" s="190"/>
      <c r="R37" s="190"/>
    </row>
    <row r="38" spans="1:18" s="186" customFormat="1">
      <c r="A38" s="187"/>
      <c r="B38" s="187"/>
      <c r="C38" s="187"/>
      <c r="D38" s="187"/>
      <c r="E38" s="188"/>
      <c r="F38" s="189"/>
      <c r="G38" s="189"/>
      <c r="H38" s="189"/>
      <c r="I38" s="189"/>
      <c r="J38" s="189"/>
      <c r="K38" s="189"/>
      <c r="L38" s="189"/>
      <c r="M38" s="188"/>
      <c r="O38" s="190"/>
      <c r="P38" s="190"/>
      <c r="Q38" s="190"/>
      <c r="R38" s="190"/>
    </row>
    <row r="39" spans="1:18" s="186" customFormat="1">
      <c r="A39" s="187"/>
      <c r="B39" s="187"/>
      <c r="C39" s="187"/>
      <c r="D39" s="187"/>
      <c r="E39" s="188"/>
      <c r="F39" s="189"/>
      <c r="G39" s="189"/>
      <c r="H39" s="189"/>
      <c r="I39" s="189"/>
      <c r="J39" s="189"/>
      <c r="K39" s="189"/>
      <c r="L39" s="189"/>
      <c r="M39" s="188"/>
      <c r="O39" s="190"/>
      <c r="P39" s="190"/>
      <c r="Q39" s="190"/>
      <c r="R39" s="190"/>
    </row>
    <row r="40" spans="1:18" s="186" customFormat="1">
      <c r="A40" s="187"/>
      <c r="B40" s="187"/>
      <c r="C40" s="187"/>
      <c r="D40" s="187"/>
      <c r="E40" s="188"/>
      <c r="F40" s="189"/>
      <c r="G40" s="189"/>
      <c r="H40" s="189"/>
      <c r="I40" s="189"/>
      <c r="J40" s="189"/>
      <c r="K40" s="189"/>
      <c r="L40" s="189"/>
      <c r="M40" s="188"/>
      <c r="O40" s="190"/>
      <c r="P40" s="190"/>
      <c r="Q40" s="190"/>
      <c r="R40" s="190"/>
    </row>
    <row r="41" spans="1:18" s="186" customFormat="1">
      <c r="A41" s="187"/>
      <c r="B41" s="187"/>
      <c r="C41" s="187"/>
      <c r="D41" s="187"/>
      <c r="E41" s="188"/>
      <c r="F41" s="189"/>
      <c r="G41" s="189"/>
      <c r="H41" s="189"/>
      <c r="I41" s="189"/>
      <c r="J41" s="189"/>
      <c r="K41" s="189"/>
      <c r="L41" s="189"/>
      <c r="M41" s="188"/>
      <c r="O41" s="190"/>
      <c r="P41" s="190"/>
      <c r="Q41" s="190"/>
      <c r="R41" s="190"/>
    </row>
    <row r="42" spans="1:18" s="186" customFormat="1">
      <c r="A42" s="187"/>
      <c r="B42" s="187"/>
      <c r="C42" s="187"/>
      <c r="D42" s="187"/>
      <c r="E42" s="188"/>
      <c r="F42" s="189"/>
      <c r="G42" s="189"/>
      <c r="H42" s="189"/>
      <c r="I42" s="189"/>
      <c r="J42" s="189"/>
      <c r="K42" s="189"/>
      <c r="L42" s="189"/>
      <c r="M42" s="188"/>
      <c r="O42" s="190"/>
      <c r="P42" s="190"/>
      <c r="Q42" s="190"/>
      <c r="R42" s="190"/>
    </row>
    <row r="43" spans="1:18" s="186" customFormat="1">
      <c r="A43" s="187"/>
      <c r="B43" s="187"/>
      <c r="C43" s="187"/>
      <c r="D43" s="187"/>
      <c r="E43" s="188"/>
      <c r="F43" s="189"/>
      <c r="G43" s="189"/>
      <c r="H43" s="189"/>
      <c r="I43" s="189"/>
      <c r="J43" s="189"/>
      <c r="K43" s="189"/>
      <c r="L43" s="189"/>
      <c r="M43" s="188"/>
      <c r="O43" s="190"/>
      <c r="P43" s="190"/>
      <c r="Q43" s="190"/>
      <c r="R43" s="190"/>
    </row>
    <row r="44" spans="1:18" s="186" customFormat="1">
      <c r="A44" s="187"/>
      <c r="B44" s="187"/>
      <c r="C44" s="187"/>
      <c r="D44" s="187"/>
      <c r="E44" s="188"/>
      <c r="F44" s="189"/>
      <c r="G44" s="189"/>
      <c r="H44" s="189"/>
      <c r="I44" s="189"/>
      <c r="J44" s="189"/>
      <c r="K44" s="189"/>
      <c r="L44" s="189"/>
      <c r="M44" s="188"/>
      <c r="O44" s="190"/>
      <c r="P44" s="190"/>
      <c r="Q44" s="190"/>
      <c r="R44" s="190"/>
    </row>
    <row r="45" spans="1:18" s="186" customFormat="1">
      <c r="A45" s="187"/>
      <c r="B45" s="187"/>
      <c r="C45" s="187"/>
      <c r="D45" s="187"/>
      <c r="E45" s="188"/>
      <c r="F45" s="189"/>
      <c r="G45" s="189"/>
      <c r="H45" s="189"/>
      <c r="I45" s="189"/>
      <c r="J45" s="189"/>
      <c r="K45" s="189"/>
      <c r="L45" s="189"/>
      <c r="M45" s="188"/>
      <c r="O45" s="190"/>
      <c r="P45" s="190"/>
      <c r="Q45" s="190"/>
      <c r="R45" s="190"/>
    </row>
    <row r="46" spans="1:18" s="186" customFormat="1">
      <c r="A46" s="187"/>
      <c r="B46" s="187"/>
      <c r="C46" s="187"/>
      <c r="D46" s="187"/>
      <c r="E46" s="188"/>
      <c r="F46" s="189"/>
      <c r="G46" s="189"/>
      <c r="H46" s="189"/>
      <c r="I46" s="189"/>
      <c r="J46" s="189"/>
      <c r="K46" s="189"/>
      <c r="L46" s="189"/>
      <c r="M46" s="188"/>
      <c r="O46" s="190"/>
      <c r="P46" s="190"/>
      <c r="Q46" s="190"/>
      <c r="R46" s="190"/>
    </row>
    <row r="47" spans="1:18" s="186" customFormat="1">
      <c r="A47" s="187"/>
      <c r="B47" s="187"/>
      <c r="C47" s="187"/>
      <c r="D47" s="187"/>
      <c r="E47" s="188"/>
      <c r="F47" s="189"/>
      <c r="G47" s="189"/>
      <c r="H47" s="189"/>
      <c r="I47" s="189"/>
      <c r="J47" s="189"/>
      <c r="K47" s="189"/>
      <c r="L47" s="189"/>
      <c r="M47" s="188"/>
      <c r="O47" s="190"/>
      <c r="P47" s="190"/>
      <c r="Q47" s="190"/>
      <c r="R47" s="190"/>
    </row>
    <row r="48" spans="1:18" s="186" customFormat="1">
      <c r="A48" s="187"/>
      <c r="B48" s="187"/>
      <c r="C48" s="187"/>
      <c r="D48" s="187"/>
      <c r="E48" s="188"/>
      <c r="F48" s="189"/>
      <c r="G48" s="189"/>
      <c r="H48" s="189"/>
      <c r="I48" s="189"/>
      <c r="J48" s="189"/>
      <c r="K48" s="189"/>
      <c r="L48" s="189"/>
      <c r="M48" s="188"/>
      <c r="O48" s="190"/>
      <c r="P48" s="190"/>
      <c r="Q48" s="190"/>
      <c r="R48" s="190"/>
    </row>
    <row r="49" spans="1:18" s="186" customFormat="1">
      <c r="A49" s="187"/>
      <c r="B49" s="187"/>
      <c r="C49" s="187"/>
      <c r="D49" s="187"/>
      <c r="E49" s="188"/>
      <c r="F49" s="189"/>
      <c r="G49" s="189"/>
      <c r="H49" s="189"/>
      <c r="I49" s="189"/>
      <c r="J49" s="189"/>
      <c r="K49" s="189"/>
      <c r="L49" s="189"/>
      <c r="M49" s="188"/>
      <c r="O49" s="190"/>
      <c r="P49" s="190"/>
      <c r="Q49" s="190"/>
      <c r="R49" s="190"/>
    </row>
    <row r="50" spans="1:18" s="186" customFormat="1">
      <c r="A50" s="187"/>
      <c r="B50" s="187"/>
      <c r="C50" s="187"/>
      <c r="D50" s="187"/>
      <c r="E50" s="188"/>
      <c r="F50" s="189"/>
      <c r="G50" s="189"/>
      <c r="H50" s="189"/>
      <c r="I50" s="189"/>
      <c r="J50" s="189"/>
      <c r="K50" s="189"/>
      <c r="L50" s="189"/>
      <c r="M50" s="188"/>
      <c r="O50" s="190"/>
      <c r="P50" s="190"/>
      <c r="Q50" s="190"/>
      <c r="R50" s="190"/>
    </row>
    <row r="51" spans="1:18" s="186" customFormat="1">
      <c r="A51" s="187"/>
      <c r="B51" s="187"/>
      <c r="C51" s="187"/>
      <c r="D51" s="187"/>
      <c r="E51" s="188"/>
      <c r="F51" s="189"/>
      <c r="G51" s="189"/>
      <c r="H51" s="189"/>
      <c r="I51" s="189"/>
      <c r="J51" s="189"/>
      <c r="K51" s="189"/>
      <c r="L51" s="189"/>
      <c r="M51" s="188"/>
      <c r="O51" s="190"/>
      <c r="P51" s="190"/>
      <c r="Q51" s="190"/>
      <c r="R51" s="190"/>
    </row>
  </sheetData>
  <mergeCells count="12">
    <mergeCell ref="T15:W15"/>
    <mergeCell ref="A1:D1"/>
    <mergeCell ref="E1:R1"/>
    <mergeCell ref="E2:R6"/>
    <mergeCell ref="C9:C13"/>
    <mergeCell ref="D9:D13"/>
    <mergeCell ref="B9:B26"/>
    <mergeCell ref="D22:D24"/>
    <mergeCell ref="C25:C27"/>
    <mergeCell ref="D19:D20"/>
    <mergeCell ref="D14:D16"/>
    <mergeCell ref="C14:C24"/>
  </mergeCells>
  <phoneticPr fontId="1" type="noConversion"/>
  <conditionalFormatting sqref="B3">
    <cfRule type="cellIs" dxfId="120" priority="16" operator="greaterThanOrEqual">
      <formula>1</formula>
    </cfRule>
  </conditionalFormatting>
  <conditionalFormatting sqref="B4">
    <cfRule type="expression" dxfId="119" priority="22">
      <formula>IF($B$4&lt;50%,TRUE,FALSE)</formula>
    </cfRule>
    <cfRule type="expression" dxfId="118" priority="28">
      <formula>IF($B$4&lt;50%,TRUE,FALSE)</formula>
    </cfRule>
    <cfRule type="expression" dxfId="117" priority="29">
      <formula>IF($B$4&lt;75%,TRUE,FALSE)</formula>
    </cfRule>
    <cfRule type="expression" dxfId="116" priority="30">
      <formula>IF($B$4&gt;=75%,TRUE,FALSE)</formula>
    </cfRule>
  </conditionalFormatting>
  <conditionalFormatting sqref="F8:G8 I8:I28 L8:L28 F9:F28">
    <cfRule type="containsText" dxfId="115" priority="23" operator="containsText" text="Pass">
      <formula>NOT(ISERROR(SEARCH("Pass",F8)))</formula>
    </cfRule>
    <cfRule type="containsText" dxfId="114" priority="24" operator="containsText" text="Next Event">
      <formula>NOT(ISERROR(SEARCH("Next Event",F8)))</formula>
    </cfRule>
    <cfRule type="containsText" dxfId="113" priority="25" operator="containsText" text="Not Available">
      <formula>NOT(ISERROR(SEARCH("Not Available",F8)))</formula>
    </cfRule>
    <cfRule type="containsText" dxfId="112" priority="26" operator="containsText" text="Not Tested">
      <formula>NOT(ISERROR(SEARCH("Not Tested",F8)))</formula>
    </cfRule>
    <cfRule type="containsText" dxfId="111" priority="27" operator="containsText" text="Fail">
      <formula>NOT(ISERROR(SEARCH("Fail",F8)))</formula>
    </cfRule>
  </conditionalFormatting>
  <conditionalFormatting sqref="J8">
    <cfRule type="containsText" dxfId="110" priority="17" operator="containsText" text="Pass">
      <formula>NOT(ISERROR(SEARCH("Pass",J8)))</formula>
    </cfRule>
    <cfRule type="containsText" dxfId="109" priority="18" operator="containsText" text="Next Event">
      <formula>NOT(ISERROR(SEARCH("Next Event",J8)))</formula>
    </cfRule>
    <cfRule type="containsText" dxfId="108" priority="19" operator="containsText" text="Not Available">
      <formula>NOT(ISERROR(SEARCH("Not Available",J8)))</formula>
    </cfRule>
    <cfRule type="containsText" dxfId="107" priority="20" operator="containsText" text="Not Tested">
      <formula>NOT(ISERROR(SEARCH("Not Tested",J8)))</formula>
    </cfRule>
    <cfRule type="containsText" dxfId="106" priority="21" operator="containsText" text="Fail">
      <formula>NOT(ISERROR(SEARCH("Fail",J8)))</formula>
    </cfRule>
  </conditionalFormatting>
  <dataValidations count="1">
    <dataValidation type="list" allowBlank="1" showInputMessage="1" showErrorMessage="1" sqref="F9:F28 I9:I28 L9:L28" xr:uid="{C71ACB3B-C0FB-44B0-BB02-45CE3A951264}">
      <formula1>"Pass,Fail,Not Available,Not Tested,Next Event,-"</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528A0-74EE-4AA6-B628-C58B1BD9DC50}">
  <sheetPr codeName="Sheet7"/>
  <dimension ref="A1:S935"/>
  <sheetViews>
    <sheetView showGridLines="0" zoomScaleNormal="100" workbookViewId="0">
      <pane ySplit="8" topLeftCell="A15" activePane="bottomLeft" state="frozen"/>
      <selection activeCell="B9" sqref="B9:R370"/>
      <selection pane="bottomLeft" activeCell="F29" sqref="F29"/>
    </sheetView>
  </sheetViews>
  <sheetFormatPr defaultColWidth="9" defaultRowHeight="16.5"/>
  <cols>
    <col min="1" max="1" width="14.625" style="70" customWidth="1"/>
    <col min="2" max="3" width="14.625" style="143" customWidth="1"/>
    <col min="4" max="4" width="17" style="234" customWidth="1"/>
    <col min="5" max="5" width="18.75" style="231" bestFit="1" customWidth="1"/>
    <col min="6" max="6" width="68.375" style="45" bestFit="1" customWidth="1"/>
    <col min="7" max="7" width="11.375" style="84" customWidth="1"/>
    <col min="8" max="8" width="9.75" style="84" customWidth="1"/>
    <col min="9" max="9" width="6" style="84" customWidth="1"/>
    <col min="10" max="10" width="11.375" style="84" customWidth="1"/>
    <col min="11" max="11" width="9.75" style="84" customWidth="1"/>
    <col min="12" max="12" width="6" style="84" customWidth="1"/>
    <col min="13" max="13" width="11.375" style="84" customWidth="1"/>
    <col min="14" max="14" width="14.75" style="84" bestFit="1" customWidth="1"/>
    <col min="15" max="15" width="49.5" style="57" customWidth="1"/>
    <col min="16" max="16" width="9.75" style="19" customWidth="1"/>
    <col min="17" max="17" width="6" style="19" customWidth="1"/>
    <col min="18" max="18" width="7.5" style="19" bestFit="1" customWidth="1"/>
    <col min="19" max="19" width="15" style="19" bestFit="1" customWidth="1"/>
    <col min="20" max="20" width="9" style="57"/>
    <col min="21" max="21" width="11.25" style="57" bestFit="1" customWidth="1"/>
    <col min="22" max="16384" width="9" style="57"/>
  </cols>
  <sheetData>
    <row r="1" spans="1:19">
      <c r="A1" s="326" t="s">
        <v>166</v>
      </c>
      <c r="B1" s="326"/>
      <c r="C1" s="326"/>
      <c r="D1" s="326"/>
      <c r="E1" s="327" t="s">
        <v>167</v>
      </c>
      <c r="F1" s="327"/>
      <c r="G1" s="327"/>
      <c r="H1" s="327"/>
      <c r="I1" s="327"/>
      <c r="J1" s="327"/>
      <c r="K1" s="327"/>
      <c r="L1" s="327"/>
      <c r="M1" s="327"/>
      <c r="N1" s="327"/>
      <c r="O1" s="327"/>
      <c r="P1" s="327"/>
      <c r="Q1" s="327"/>
      <c r="R1" s="327"/>
      <c r="S1" s="327"/>
    </row>
    <row r="2" spans="1:19" ht="16.5" customHeight="1">
      <c r="A2" s="48" t="s">
        <v>168</v>
      </c>
      <c r="B2" s="44">
        <f>COUNTA(A:A)-COUNTA(A1:A8)</f>
        <v>926</v>
      </c>
      <c r="C2" s="49" t="s">
        <v>169</v>
      </c>
      <c r="D2" s="58">
        <f>COUNTIF(M:M,C2)</f>
        <v>0</v>
      </c>
      <c r="E2" s="329" t="s">
        <v>230</v>
      </c>
      <c r="F2" s="329"/>
      <c r="G2" s="329"/>
      <c r="H2" s="329"/>
      <c r="I2" s="329"/>
      <c r="J2" s="329"/>
      <c r="K2" s="329"/>
      <c r="L2" s="329"/>
      <c r="M2" s="329"/>
      <c r="N2" s="329"/>
      <c r="O2" s="329"/>
      <c r="P2" s="329"/>
      <c r="Q2" s="329"/>
      <c r="R2" s="329"/>
      <c r="S2" s="57"/>
    </row>
    <row r="3" spans="1:19">
      <c r="A3" s="49" t="s">
        <v>170</v>
      </c>
      <c r="B3" s="44">
        <f>B2-D2-D5</f>
        <v>926</v>
      </c>
      <c r="C3" s="49" t="s">
        <v>171</v>
      </c>
      <c r="D3" s="59">
        <f>COUNTIF(M:M,C3)</f>
        <v>0</v>
      </c>
      <c r="E3" s="329"/>
      <c r="F3" s="329"/>
      <c r="G3" s="329"/>
      <c r="H3" s="329"/>
      <c r="I3" s="329"/>
      <c r="J3" s="329"/>
      <c r="K3" s="329"/>
      <c r="L3" s="329"/>
      <c r="M3" s="329"/>
      <c r="N3" s="329"/>
      <c r="O3" s="329"/>
      <c r="P3" s="329"/>
      <c r="Q3" s="329"/>
      <c r="R3" s="329"/>
      <c r="S3" s="57"/>
    </row>
    <row r="4" spans="1:19">
      <c r="A4" s="49" t="s">
        <v>172</v>
      </c>
      <c r="B4" s="46">
        <f>IF(B2=0,0,D2/B2)</f>
        <v>0</v>
      </c>
      <c r="C4" s="49" t="s">
        <v>173</v>
      </c>
      <c r="D4" s="60">
        <f>COUNTIF(M:M,C4)</f>
        <v>0</v>
      </c>
      <c r="E4" s="329"/>
      <c r="F4" s="329"/>
      <c r="G4" s="329"/>
      <c r="H4" s="329"/>
      <c r="I4" s="329"/>
      <c r="J4" s="329"/>
      <c r="K4" s="329"/>
      <c r="L4" s="329"/>
      <c r="M4" s="329"/>
      <c r="N4" s="329"/>
      <c r="O4" s="329"/>
      <c r="P4" s="329"/>
      <c r="Q4" s="329"/>
      <c r="R4" s="329"/>
      <c r="S4" s="57"/>
    </row>
    <row r="5" spans="1:19">
      <c r="A5" s="49" t="s">
        <v>174</v>
      </c>
      <c r="B5" s="141"/>
      <c r="C5" s="49" t="s">
        <v>175</v>
      </c>
      <c r="D5" s="61">
        <f>COUNTIF(M:M,C5)</f>
        <v>0</v>
      </c>
      <c r="E5" s="329"/>
      <c r="F5" s="329"/>
      <c r="G5" s="329"/>
      <c r="H5" s="329"/>
      <c r="I5" s="329"/>
      <c r="J5" s="329"/>
      <c r="K5" s="329"/>
      <c r="L5" s="329"/>
      <c r="M5" s="329"/>
      <c r="N5" s="329"/>
      <c r="O5" s="329"/>
      <c r="P5" s="329"/>
      <c r="Q5" s="329"/>
      <c r="R5" s="329"/>
      <c r="S5" s="57"/>
    </row>
    <row r="6" spans="1:19">
      <c r="A6" s="62" t="s">
        <v>176</v>
      </c>
      <c r="B6" s="142"/>
      <c r="C6" s="62" t="s">
        <v>177</v>
      </c>
      <c r="D6" s="64">
        <f>COUNTIF(M:M,C6)</f>
        <v>0</v>
      </c>
      <c r="E6" s="329"/>
      <c r="F6" s="329"/>
      <c r="G6" s="329"/>
      <c r="H6" s="329"/>
      <c r="I6" s="329"/>
      <c r="J6" s="329"/>
      <c r="K6" s="329"/>
      <c r="L6" s="329"/>
      <c r="M6" s="329"/>
      <c r="N6" s="329"/>
      <c r="O6" s="329"/>
      <c r="P6" s="329"/>
      <c r="Q6" s="329"/>
      <c r="R6" s="329"/>
      <c r="S6" s="57"/>
    </row>
    <row r="7" spans="1:19">
      <c r="A7" s="63"/>
      <c r="B7" s="142"/>
      <c r="C7" s="142"/>
      <c r="D7" s="232"/>
      <c r="E7" s="65"/>
      <c r="F7" s="1"/>
      <c r="G7" s="66"/>
      <c r="H7" s="66"/>
      <c r="I7" s="66"/>
      <c r="J7" s="66"/>
      <c r="K7" s="66"/>
      <c r="L7" s="66"/>
      <c r="M7" s="66"/>
      <c r="N7" s="66"/>
      <c r="O7" s="66"/>
      <c r="P7" s="66"/>
      <c r="Q7" s="66"/>
      <c r="R7" s="66"/>
      <c r="S7" s="66"/>
    </row>
    <row r="8" spans="1:19">
      <c r="A8" s="67" t="s">
        <v>178</v>
      </c>
      <c r="B8" s="67" t="s">
        <v>179</v>
      </c>
      <c r="C8" s="67" t="s">
        <v>180</v>
      </c>
      <c r="D8" s="67" t="s">
        <v>181</v>
      </c>
      <c r="E8" s="67" t="s">
        <v>231</v>
      </c>
      <c r="F8" s="68" t="s">
        <v>182</v>
      </c>
      <c r="G8" s="51" t="s">
        <v>149</v>
      </c>
      <c r="H8" s="51" t="s">
        <v>183</v>
      </c>
      <c r="I8" s="50" t="s">
        <v>184</v>
      </c>
      <c r="J8" s="51" t="s">
        <v>185</v>
      </c>
      <c r="K8" s="51" t="s">
        <v>183</v>
      </c>
      <c r="L8" s="50" t="s">
        <v>186</v>
      </c>
      <c r="M8" s="51" t="s">
        <v>84</v>
      </c>
      <c r="N8" s="69" t="s">
        <v>187</v>
      </c>
      <c r="O8" s="67" t="s">
        <v>188</v>
      </c>
      <c r="P8" s="67" t="s">
        <v>189</v>
      </c>
      <c r="Q8" s="67" t="s">
        <v>190</v>
      </c>
      <c r="R8" s="67" t="s">
        <v>191</v>
      </c>
      <c r="S8" s="67" t="s">
        <v>192</v>
      </c>
    </row>
    <row r="9" spans="1:19">
      <c r="A9" s="112">
        <f t="shared" ref="A9:A73" si="0">ROW()-8</f>
        <v>1</v>
      </c>
      <c r="B9" s="359" t="s">
        <v>230</v>
      </c>
      <c r="C9" s="335"/>
      <c r="D9" s="360" t="s">
        <v>232</v>
      </c>
      <c r="E9" s="335" t="s">
        <v>233</v>
      </c>
      <c r="F9" s="180" t="s">
        <v>234</v>
      </c>
      <c r="G9" s="71"/>
      <c r="H9" s="72"/>
      <c r="I9" s="73"/>
      <c r="J9" s="71"/>
      <c r="K9" s="72"/>
      <c r="L9" s="73"/>
      <c r="M9" s="71"/>
      <c r="N9" s="175"/>
      <c r="O9" s="74"/>
      <c r="P9" s="76">
        <v>45030</v>
      </c>
      <c r="Q9" s="75" t="s">
        <v>235</v>
      </c>
      <c r="R9" s="79" t="s">
        <v>198</v>
      </c>
      <c r="S9" s="93" t="s">
        <v>236</v>
      </c>
    </row>
    <row r="10" spans="1:19">
      <c r="A10" s="112">
        <f t="shared" si="0"/>
        <v>2</v>
      </c>
      <c r="B10" s="359"/>
      <c r="C10" s="335"/>
      <c r="D10" s="360"/>
      <c r="E10" s="335"/>
      <c r="F10" s="180" t="s">
        <v>237</v>
      </c>
      <c r="G10" s="71"/>
      <c r="H10" s="72"/>
      <c r="I10" s="73"/>
      <c r="J10" s="71"/>
      <c r="K10" s="72"/>
      <c r="L10" s="73"/>
      <c r="M10" s="71"/>
      <c r="N10" s="175"/>
      <c r="O10" s="74"/>
      <c r="P10" s="76">
        <v>45030</v>
      </c>
      <c r="Q10" s="75" t="s">
        <v>235</v>
      </c>
      <c r="R10" s="79" t="s">
        <v>198</v>
      </c>
      <c r="S10" s="93" t="s">
        <v>236</v>
      </c>
    </row>
    <row r="11" spans="1:19">
      <c r="A11" s="112">
        <f t="shared" si="0"/>
        <v>3</v>
      </c>
      <c r="B11" s="359"/>
      <c r="C11" s="335"/>
      <c r="D11" s="360"/>
      <c r="E11" s="335"/>
      <c r="F11" s="180" t="s">
        <v>238</v>
      </c>
      <c r="G11" s="71"/>
      <c r="H11" s="72"/>
      <c r="I11" s="73"/>
      <c r="J11" s="71"/>
      <c r="K11" s="72"/>
      <c r="L11" s="73"/>
      <c r="M11" s="71"/>
      <c r="N11" s="175"/>
      <c r="O11" s="74"/>
      <c r="P11" s="76">
        <v>45030</v>
      </c>
      <c r="Q11" s="75" t="s">
        <v>235</v>
      </c>
      <c r="R11" s="79" t="s">
        <v>198</v>
      </c>
      <c r="S11" s="93" t="s">
        <v>236</v>
      </c>
    </row>
    <row r="12" spans="1:19">
      <c r="A12" s="112">
        <f t="shared" si="0"/>
        <v>4</v>
      </c>
      <c r="B12" s="359"/>
      <c r="C12" s="335"/>
      <c r="D12" s="360"/>
      <c r="E12" s="360" t="s">
        <v>239</v>
      </c>
      <c r="F12" s="140" t="s">
        <v>240</v>
      </c>
      <c r="G12" s="71"/>
      <c r="H12" s="72"/>
      <c r="I12" s="73"/>
      <c r="J12" s="71"/>
      <c r="K12" s="72"/>
      <c r="L12" s="73"/>
      <c r="M12" s="71"/>
      <c r="N12" s="175"/>
      <c r="O12" s="74"/>
      <c r="P12" s="76">
        <v>45030</v>
      </c>
      <c r="Q12" s="75" t="s">
        <v>235</v>
      </c>
      <c r="R12" s="79" t="s">
        <v>198</v>
      </c>
      <c r="S12" s="93" t="s">
        <v>236</v>
      </c>
    </row>
    <row r="13" spans="1:19">
      <c r="A13" s="112">
        <f t="shared" si="0"/>
        <v>5</v>
      </c>
      <c r="B13" s="359"/>
      <c r="C13" s="335"/>
      <c r="D13" s="360"/>
      <c r="E13" s="360"/>
      <c r="F13" s="140" t="s">
        <v>241</v>
      </c>
      <c r="G13" s="71"/>
      <c r="H13" s="72"/>
      <c r="I13" s="73"/>
      <c r="J13" s="71"/>
      <c r="K13" s="72"/>
      <c r="L13" s="73"/>
      <c r="M13" s="71"/>
      <c r="N13" s="175"/>
      <c r="O13" s="74"/>
      <c r="P13" s="76">
        <v>45030</v>
      </c>
      <c r="Q13" s="75" t="s">
        <v>235</v>
      </c>
      <c r="R13" s="79" t="s">
        <v>198</v>
      </c>
      <c r="S13" s="93" t="s">
        <v>236</v>
      </c>
    </row>
    <row r="14" spans="1:19">
      <c r="A14" s="112">
        <f t="shared" si="0"/>
        <v>6</v>
      </c>
      <c r="B14" s="359"/>
      <c r="C14" s="335"/>
      <c r="D14" s="360"/>
      <c r="E14" s="360"/>
      <c r="F14" s="140" t="s">
        <v>242</v>
      </c>
      <c r="G14" s="71"/>
      <c r="H14" s="72"/>
      <c r="I14" s="73"/>
      <c r="J14" s="71"/>
      <c r="K14" s="72"/>
      <c r="L14" s="73"/>
      <c r="M14" s="71"/>
      <c r="N14" s="175"/>
      <c r="O14" s="74"/>
      <c r="P14" s="76">
        <v>45030</v>
      </c>
      <c r="Q14" s="75" t="s">
        <v>235</v>
      </c>
      <c r="R14" s="79" t="s">
        <v>198</v>
      </c>
      <c r="S14" s="93" t="s">
        <v>236</v>
      </c>
    </row>
    <row r="15" spans="1:19">
      <c r="A15" s="112">
        <f t="shared" si="0"/>
        <v>7</v>
      </c>
      <c r="B15" s="359"/>
      <c r="C15" s="335"/>
      <c r="D15" s="360"/>
      <c r="E15" s="360"/>
      <c r="F15" s="140" t="s">
        <v>243</v>
      </c>
      <c r="G15" s="71"/>
      <c r="H15" s="72"/>
      <c r="I15" s="73"/>
      <c r="J15" s="71"/>
      <c r="K15" s="72"/>
      <c r="L15" s="73"/>
      <c r="M15" s="71"/>
      <c r="N15" s="175"/>
      <c r="O15" s="74"/>
      <c r="P15" s="76">
        <v>45030</v>
      </c>
      <c r="Q15" s="75" t="s">
        <v>235</v>
      </c>
      <c r="R15" s="79" t="s">
        <v>198</v>
      </c>
      <c r="S15" s="93" t="s">
        <v>236</v>
      </c>
    </row>
    <row r="16" spans="1:19">
      <c r="A16" s="112">
        <f t="shared" si="0"/>
        <v>8</v>
      </c>
      <c r="B16" s="359"/>
      <c r="C16" s="335"/>
      <c r="D16" s="360"/>
      <c r="E16" s="360"/>
      <c r="F16" s="140" t="s">
        <v>244</v>
      </c>
      <c r="G16" s="71"/>
      <c r="H16" s="72"/>
      <c r="I16" s="73"/>
      <c r="J16" s="71"/>
      <c r="K16" s="72"/>
      <c r="L16" s="73"/>
      <c r="M16" s="71"/>
      <c r="N16" s="175"/>
      <c r="O16" s="74"/>
      <c r="P16" s="76">
        <v>45030</v>
      </c>
      <c r="Q16" s="75" t="s">
        <v>235</v>
      </c>
      <c r="R16" s="79" t="s">
        <v>198</v>
      </c>
      <c r="S16" s="93" t="s">
        <v>236</v>
      </c>
    </row>
    <row r="17" spans="1:19">
      <c r="A17" s="112">
        <f t="shared" si="0"/>
        <v>9</v>
      </c>
      <c r="B17" s="359"/>
      <c r="C17" s="335"/>
      <c r="D17" s="360"/>
      <c r="E17" s="360"/>
      <c r="F17" s="140" t="s">
        <v>245</v>
      </c>
      <c r="G17" s="71"/>
      <c r="H17" s="72"/>
      <c r="I17" s="73"/>
      <c r="J17" s="71"/>
      <c r="K17" s="72"/>
      <c r="L17" s="73"/>
      <c r="M17" s="71"/>
      <c r="N17" s="175"/>
      <c r="O17" s="74"/>
      <c r="P17" s="76">
        <v>45030</v>
      </c>
      <c r="Q17" s="75" t="s">
        <v>235</v>
      </c>
      <c r="R17" s="79" t="s">
        <v>198</v>
      </c>
      <c r="S17" s="93" t="s">
        <v>236</v>
      </c>
    </row>
    <row r="18" spans="1:19">
      <c r="A18" s="112">
        <f t="shared" si="0"/>
        <v>10</v>
      </c>
      <c r="B18" s="359"/>
      <c r="C18" s="335"/>
      <c r="D18" s="360"/>
      <c r="E18" s="360"/>
      <c r="F18" s="140" t="s">
        <v>246</v>
      </c>
      <c r="G18" s="71"/>
      <c r="H18" s="72"/>
      <c r="I18" s="73"/>
      <c r="J18" s="71"/>
      <c r="K18" s="72"/>
      <c r="L18" s="73"/>
      <c r="M18" s="71"/>
      <c r="N18" s="175"/>
      <c r="O18" s="74"/>
      <c r="P18" s="76">
        <v>45030</v>
      </c>
      <c r="Q18" s="75" t="s">
        <v>235</v>
      </c>
      <c r="R18" s="79" t="s">
        <v>198</v>
      </c>
      <c r="S18" s="93" t="s">
        <v>236</v>
      </c>
    </row>
    <row r="19" spans="1:19">
      <c r="A19" s="112">
        <f t="shared" si="0"/>
        <v>11</v>
      </c>
      <c r="B19" s="359"/>
      <c r="C19" s="335"/>
      <c r="D19" s="360"/>
      <c r="E19" s="360"/>
      <c r="F19" s="140" t="s">
        <v>247</v>
      </c>
      <c r="G19" s="71"/>
      <c r="H19" s="72"/>
      <c r="I19" s="73"/>
      <c r="J19" s="71"/>
      <c r="K19" s="72"/>
      <c r="L19" s="73"/>
      <c r="M19" s="71"/>
      <c r="N19" s="175"/>
      <c r="O19" s="74"/>
      <c r="P19" s="76">
        <v>45030</v>
      </c>
      <c r="Q19" s="75" t="s">
        <v>235</v>
      </c>
      <c r="R19" s="79" t="s">
        <v>198</v>
      </c>
      <c r="S19" s="93" t="s">
        <v>236</v>
      </c>
    </row>
    <row r="20" spans="1:19">
      <c r="A20" s="112">
        <f t="shared" si="0"/>
        <v>12</v>
      </c>
      <c r="B20" s="359"/>
      <c r="C20" s="335"/>
      <c r="D20" s="360"/>
      <c r="E20" s="360"/>
      <c r="F20" s="140" t="s">
        <v>248</v>
      </c>
      <c r="G20" s="71"/>
      <c r="H20" s="72"/>
      <c r="I20" s="73"/>
      <c r="J20" s="71"/>
      <c r="K20" s="72"/>
      <c r="L20" s="73"/>
      <c r="M20" s="71"/>
      <c r="N20" s="175"/>
      <c r="O20" s="74"/>
      <c r="P20" s="76">
        <v>45030</v>
      </c>
      <c r="Q20" s="75" t="s">
        <v>235</v>
      </c>
      <c r="R20" s="79" t="s">
        <v>198</v>
      </c>
      <c r="S20" s="93" t="s">
        <v>236</v>
      </c>
    </row>
    <row r="21" spans="1:19">
      <c r="A21" s="112">
        <f t="shared" si="0"/>
        <v>13</v>
      </c>
      <c r="B21" s="359"/>
      <c r="C21" s="335"/>
      <c r="D21" s="360"/>
      <c r="E21" s="360"/>
      <c r="F21" s="140" t="s">
        <v>249</v>
      </c>
      <c r="G21" s="71"/>
      <c r="H21" s="72"/>
      <c r="I21" s="73"/>
      <c r="J21" s="71"/>
      <c r="K21" s="72"/>
      <c r="L21" s="73"/>
      <c r="M21" s="71"/>
      <c r="N21" s="175"/>
      <c r="O21" s="74"/>
      <c r="P21" s="76">
        <v>45030</v>
      </c>
      <c r="Q21" s="75" t="s">
        <v>235</v>
      </c>
      <c r="R21" s="79" t="s">
        <v>198</v>
      </c>
      <c r="S21" s="93" t="s">
        <v>236</v>
      </c>
    </row>
    <row r="22" spans="1:19" ht="84">
      <c r="A22" s="112">
        <f t="shared" si="0"/>
        <v>14</v>
      </c>
      <c r="B22" s="359"/>
      <c r="C22" s="335"/>
      <c r="D22" s="360"/>
      <c r="E22" s="360"/>
      <c r="F22" s="140" t="s">
        <v>250</v>
      </c>
      <c r="G22" s="71"/>
      <c r="H22" s="72"/>
      <c r="I22" s="73"/>
      <c r="J22" s="71"/>
      <c r="K22" s="72"/>
      <c r="L22" s="73"/>
      <c r="M22" s="71"/>
      <c r="N22" s="175"/>
      <c r="O22" s="74" t="s">
        <v>251</v>
      </c>
      <c r="P22" s="76">
        <v>45030</v>
      </c>
      <c r="Q22" s="75" t="s">
        <v>235</v>
      </c>
      <c r="R22" s="79" t="s">
        <v>198</v>
      </c>
      <c r="S22" s="93" t="s">
        <v>236</v>
      </c>
    </row>
    <row r="23" spans="1:19">
      <c r="A23" s="112">
        <f t="shared" si="0"/>
        <v>15</v>
      </c>
      <c r="B23" s="359"/>
      <c r="C23" s="335"/>
      <c r="D23" s="360"/>
      <c r="E23" s="360"/>
      <c r="F23" s="140" t="s">
        <v>252</v>
      </c>
      <c r="G23" s="71"/>
      <c r="H23" s="72"/>
      <c r="I23" s="73"/>
      <c r="J23" s="71"/>
      <c r="K23" s="72"/>
      <c r="L23" s="73"/>
      <c r="M23" s="71"/>
      <c r="N23" s="175"/>
      <c r="O23" s="74"/>
      <c r="P23" s="76">
        <v>45030</v>
      </c>
      <c r="Q23" s="75" t="s">
        <v>235</v>
      </c>
      <c r="R23" s="79" t="s">
        <v>198</v>
      </c>
      <c r="S23" s="93" t="s">
        <v>236</v>
      </c>
    </row>
    <row r="24" spans="1:19">
      <c r="A24" s="112">
        <f t="shared" si="0"/>
        <v>16</v>
      </c>
      <c r="B24" s="359"/>
      <c r="C24" s="335"/>
      <c r="D24" s="360"/>
      <c r="E24" s="360"/>
      <c r="F24" s="140" t="s">
        <v>253</v>
      </c>
      <c r="G24" s="71"/>
      <c r="H24" s="72"/>
      <c r="I24" s="73"/>
      <c r="J24" s="71"/>
      <c r="K24" s="72"/>
      <c r="L24" s="73"/>
      <c r="M24" s="71"/>
      <c r="N24" s="175"/>
      <c r="O24" s="74"/>
      <c r="P24" s="76">
        <v>45030</v>
      </c>
      <c r="Q24" s="75" t="s">
        <v>235</v>
      </c>
      <c r="R24" s="79" t="s">
        <v>198</v>
      </c>
      <c r="S24" s="93" t="s">
        <v>236</v>
      </c>
    </row>
    <row r="25" spans="1:19">
      <c r="A25" s="112">
        <f t="shared" si="0"/>
        <v>17</v>
      </c>
      <c r="B25" s="359"/>
      <c r="C25" s="335"/>
      <c r="D25" s="335" t="s">
        <v>254</v>
      </c>
      <c r="E25" s="335" t="s">
        <v>255</v>
      </c>
      <c r="F25" s="140" t="s">
        <v>256</v>
      </c>
      <c r="G25" s="71"/>
      <c r="H25" s="72"/>
      <c r="I25" s="73"/>
      <c r="J25" s="71"/>
      <c r="K25" s="72"/>
      <c r="L25" s="73"/>
      <c r="M25" s="71"/>
      <c r="N25" s="175"/>
      <c r="O25" s="74"/>
      <c r="P25" s="76">
        <v>45036</v>
      </c>
      <c r="Q25" s="75" t="s">
        <v>162</v>
      </c>
      <c r="R25" s="79" t="s">
        <v>198</v>
      </c>
      <c r="S25" s="93" t="s">
        <v>236</v>
      </c>
    </row>
    <row r="26" spans="1:19">
      <c r="A26" s="112">
        <f t="shared" si="0"/>
        <v>18</v>
      </c>
      <c r="B26" s="359"/>
      <c r="C26" s="335"/>
      <c r="D26" s="335"/>
      <c r="E26" s="335"/>
      <c r="F26" s="140" t="s">
        <v>257</v>
      </c>
      <c r="G26" s="71"/>
      <c r="H26" s="72"/>
      <c r="I26" s="73"/>
      <c r="J26" s="71"/>
      <c r="K26" s="72"/>
      <c r="L26" s="73"/>
      <c r="M26" s="71"/>
      <c r="N26" s="175"/>
      <c r="O26" s="74"/>
      <c r="P26" s="76">
        <v>45036</v>
      </c>
      <c r="Q26" s="75" t="s">
        <v>162</v>
      </c>
      <c r="R26" s="79" t="s">
        <v>198</v>
      </c>
      <c r="S26" s="93" t="s">
        <v>236</v>
      </c>
    </row>
    <row r="27" spans="1:19" ht="24">
      <c r="A27" s="112">
        <f t="shared" si="0"/>
        <v>19</v>
      </c>
      <c r="B27" s="359"/>
      <c r="C27" s="335"/>
      <c r="D27" s="335" t="s">
        <v>88</v>
      </c>
      <c r="E27" s="335" t="s">
        <v>258</v>
      </c>
      <c r="F27" s="128" t="s">
        <v>259</v>
      </c>
      <c r="G27" s="71"/>
      <c r="H27" s="72"/>
      <c r="I27" s="73"/>
      <c r="J27" s="71"/>
      <c r="K27" s="72"/>
      <c r="L27" s="73"/>
      <c r="M27" s="71"/>
      <c r="N27" s="175" t="s">
        <v>260</v>
      </c>
      <c r="O27" s="74" t="s">
        <v>261</v>
      </c>
      <c r="P27" s="76">
        <v>45036</v>
      </c>
      <c r="Q27" s="75" t="s">
        <v>162</v>
      </c>
      <c r="R27" s="79" t="s">
        <v>198</v>
      </c>
      <c r="S27" s="93" t="s">
        <v>236</v>
      </c>
    </row>
    <row r="28" spans="1:19">
      <c r="A28" s="112">
        <f t="shared" si="0"/>
        <v>20</v>
      </c>
      <c r="B28" s="359"/>
      <c r="C28" s="335"/>
      <c r="D28" s="335"/>
      <c r="E28" s="335"/>
      <c r="F28" s="128" t="s">
        <v>262</v>
      </c>
      <c r="G28" s="71"/>
      <c r="H28" s="72"/>
      <c r="I28" s="73"/>
      <c r="J28" s="71"/>
      <c r="K28" s="72"/>
      <c r="L28" s="73"/>
      <c r="M28" s="71"/>
      <c r="N28" s="175" t="s">
        <v>263</v>
      </c>
      <c r="O28" s="74"/>
      <c r="P28" s="76">
        <v>45036</v>
      </c>
      <c r="Q28" s="75" t="s">
        <v>162</v>
      </c>
      <c r="R28" s="79" t="s">
        <v>198</v>
      </c>
      <c r="S28" s="93" t="s">
        <v>236</v>
      </c>
    </row>
    <row r="29" spans="1:19" ht="24">
      <c r="A29" s="112">
        <f t="shared" si="0"/>
        <v>21</v>
      </c>
      <c r="B29" s="359"/>
      <c r="C29" s="335"/>
      <c r="D29" s="335"/>
      <c r="E29" s="335"/>
      <c r="F29" s="128" t="s">
        <v>264</v>
      </c>
      <c r="G29" s="71"/>
      <c r="H29" s="72"/>
      <c r="I29" s="73"/>
      <c r="J29" s="71"/>
      <c r="K29" s="72"/>
      <c r="L29" s="73"/>
      <c r="M29" s="71"/>
      <c r="N29" s="177" t="s">
        <v>265</v>
      </c>
      <c r="O29" s="74"/>
      <c r="P29" s="72">
        <v>45036</v>
      </c>
      <c r="Q29" s="73" t="s">
        <v>165</v>
      </c>
      <c r="R29" s="79" t="s">
        <v>198</v>
      </c>
      <c r="S29" s="93" t="s">
        <v>236</v>
      </c>
    </row>
    <row r="30" spans="1:19">
      <c r="A30" s="112">
        <f t="shared" si="0"/>
        <v>22</v>
      </c>
      <c r="B30" s="359"/>
      <c r="C30" s="335"/>
      <c r="D30" s="335"/>
      <c r="E30" s="335"/>
      <c r="F30" s="128" t="s">
        <v>266</v>
      </c>
      <c r="G30" s="71"/>
      <c r="H30" s="72"/>
      <c r="I30" s="73"/>
      <c r="J30" s="71"/>
      <c r="K30" s="72"/>
      <c r="L30" s="73"/>
      <c r="M30" s="71"/>
      <c r="N30" s="175" t="s">
        <v>267</v>
      </c>
      <c r="O30" s="74"/>
      <c r="P30" s="72">
        <v>45036</v>
      </c>
      <c r="Q30" s="73" t="s">
        <v>165</v>
      </c>
      <c r="R30" s="79" t="s">
        <v>198</v>
      </c>
      <c r="S30" s="93" t="s">
        <v>236</v>
      </c>
    </row>
    <row r="31" spans="1:19">
      <c r="A31" s="112">
        <f t="shared" si="0"/>
        <v>23</v>
      </c>
      <c r="B31" s="359"/>
      <c r="C31" s="335"/>
      <c r="D31" s="335"/>
      <c r="E31" s="335"/>
      <c r="F31" s="138" t="s">
        <v>268</v>
      </c>
      <c r="G31" s="71"/>
      <c r="H31" s="72"/>
      <c r="I31" s="73"/>
      <c r="J31" s="71"/>
      <c r="K31" s="72"/>
      <c r="L31" s="73"/>
      <c r="M31" s="71"/>
      <c r="N31" s="175" t="s">
        <v>269</v>
      </c>
      <c r="O31" s="74"/>
      <c r="P31" s="72">
        <v>45036</v>
      </c>
      <c r="Q31" s="73" t="s">
        <v>165</v>
      </c>
      <c r="R31" s="79" t="s">
        <v>198</v>
      </c>
      <c r="S31" s="93" t="s">
        <v>236</v>
      </c>
    </row>
    <row r="32" spans="1:19">
      <c r="A32" s="112">
        <f t="shared" si="0"/>
        <v>24</v>
      </c>
      <c r="B32" s="359"/>
      <c r="C32" s="335"/>
      <c r="D32" s="335"/>
      <c r="E32" s="335"/>
      <c r="F32" s="138" t="s">
        <v>270</v>
      </c>
      <c r="G32" s="71"/>
      <c r="H32" s="72"/>
      <c r="I32" s="73"/>
      <c r="J32" s="71"/>
      <c r="K32" s="72"/>
      <c r="L32" s="73"/>
      <c r="M32" s="71"/>
      <c r="N32" s="175" t="s">
        <v>271</v>
      </c>
      <c r="O32" s="74"/>
      <c r="P32" s="72">
        <v>45036</v>
      </c>
      <c r="Q32" s="73" t="s">
        <v>162</v>
      </c>
      <c r="R32" s="79" t="s">
        <v>198</v>
      </c>
      <c r="S32" s="93" t="s">
        <v>236</v>
      </c>
    </row>
    <row r="33" spans="1:19">
      <c r="A33" s="112">
        <f t="shared" si="0"/>
        <v>25</v>
      </c>
      <c r="B33" s="359"/>
      <c r="C33" s="335"/>
      <c r="D33" s="335"/>
      <c r="E33" s="335"/>
      <c r="F33" s="138" t="s">
        <v>272</v>
      </c>
      <c r="G33" s="71"/>
      <c r="H33" s="72"/>
      <c r="I33" s="73"/>
      <c r="J33" s="71"/>
      <c r="K33" s="72"/>
      <c r="L33" s="73"/>
      <c r="M33" s="71"/>
      <c r="N33" s="175" t="s">
        <v>273</v>
      </c>
      <c r="O33" s="74"/>
      <c r="P33" s="72">
        <v>45037</v>
      </c>
      <c r="Q33" s="73" t="s">
        <v>162</v>
      </c>
      <c r="R33" s="79" t="s">
        <v>198</v>
      </c>
      <c r="S33" s="93" t="s">
        <v>236</v>
      </c>
    </row>
    <row r="34" spans="1:19">
      <c r="A34" s="112">
        <f t="shared" si="0"/>
        <v>26</v>
      </c>
      <c r="B34" s="359"/>
      <c r="C34" s="335"/>
      <c r="D34" s="335"/>
      <c r="E34" s="335"/>
      <c r="F34" s="138" t="s">
        <v>274</v>
      </c>
      <c r="G34" s="71"/>
      <c r="H34" s="72"/>
      <c r="I34" s="73"/>
      <c r="J34" s="71"/>
      <c r="K34" s="72"/>
      <c r="L34" s="73"/>
      <c r="M34" s="71"/>
      <c r="N34" s="175" t="s">
        <v>275</v>
      </c>
      <c r="O34" s="74"/>
      <c r="P34" s="72">
        <v>45037</v>
      </c>
      <c r="Q34" s="73" t="s">
        <v>164</v>
      </c>
      <c r="R34" s="79" t="s">
        <v>198</v>
      </c>
      <c r="S34" s="93" t="s">
        <v>236</v>
      </c>
    </row>
    <row r="35" spans="1:19" ht="24">
      <c r="A35" s="112">
        <f t="shared" si="0"/>
        <v>27</v>
      </c>
      <c r="B35" s="359"/>
      <c r="C35" s="335"/>
      <c r="D35" s="335"/>
      <c r="E35" s="335"/>
      <c r="F35" s="138" t="s">
        <v>276</v>
      </c>
      <c r="G35" s="71"/>
      <c r="H35" s="72"/>
      <c r="I35" s="73"/>
      <c r="J35" s="71"/>
      <c r="K35" s="72"/>
      <c r="L35" s="73"/>
      <c r="M35" s="71"/>
      <c r="N35" s="175" t="s">
        <v>277</v>
      </c>
      <c r="O35" s="74" t="s">
        <v>278</v>
      </c>
      <c r="P35" s="72">
        <v>45037</v>
      </c>
      <c r="Q35" s="73" t="s">
        <v>162</v>
      </c>
      <c r="R35" s="79" t="s">
        <v>198</v>
      </c>
      <c r="S35" s="93" t="s">
        <v>236</v>
      </c>
    </row>
    <row r="36" spans="1:19">
      <c r="A36" s="112">
        <f t="shared" si="0"/>
        <v>28</v>
      </c>
      <c r="B36" s="359"/>
      <c r="C36" s="335"/>
      <c r="D36" s="335"/>
      <c r="E36" s="335" t="s">
        <v>279</v>
      </c>
      <c r="F36" s="138" t="s">
        <v>280</v>
      </c>
      <c r="G36" s="71"/>
      <c r="H36" s="72"/>
      <c r="I36" s="73"/>
      <c r="J36" s="71"/>
      <c r="K36" s="72"/>
      <c r="L36" s="73"/>
      <c r="M36" s="71"/>
      <c r="N36" s="175" t="s">
        <v>281</v>
      </c>
      <c r="O36" s="74"/>
      <c r="P36" s="72">
        <v>45036</v>
      </c>
      <c r="Q36" s="73" t="s">
        <v>162</v>
      </c>
      <c r="R36" s="79" t="s">
        <v>198</v>
      </c>
      <c r="S36" s="93" t="s">
        <v>236</v>
      </c>
    </row>
    <row r="37" spans="1:19">
      <c r="A37" s="112">
        <f t="shared" si="0"/>
        <v>29</v>
      </c>
      <c r="B37" s="359"/>
      <c r="C37" s="335"/>
      <c r="D37" s="335"/>
      <c r="E37" s="335"/>
      <c r="F37" s="138" t="s">
        <v>282</v>
      </c>
      <c r="G37" s="71"/>
      <c r="H37" s="72"/>
      <c r="I37" s="73"/>
      <c r="J37" s="71"/>
      <c r="K37" s="72"/>
      <c r="L37" s="73"/>
      <c r="M37" s="71"/>
      <c r="N37" s="175" t="s">
        <v>283</v>
      </c>
      <c r="O37" s="74"/>
      <c r="P37" s="72">
        <v>45036</v>
      </c>
      <c r="Q37" s="73" t="s">
        <v>162</v>
      </c>
      <c r="R37" s="79" t="s">
        <v>198</v>
      </c>
      <c r="S37" s="93" t="s">
        <v>236</v>
      </c>
    </row>
    <row r="38" spans="1:19">
      <c r="A38" s="112">
        <f t="shared" si="0"/>
        <v>30</v>
      </c>
      <c r="B38" s="359"/>
      <c r="C38" s="335"/>
      <c r="D38" s="359" t="s">
        <v>284</v>
      </c>
      <c r="E38" s="359" t="s">
        <v>285</v>
      </c>
      <c r="F38" s="179" t="s">
        <v>286</v>
      </c>
      <c r="G38" s="149"/>
      <c r="H38" s="72"/>
      <c r="I38" s="73"/>
      <c r="J38" s="71"/>
      <c r="K38" s="72"/>
      <c r="L38" s="73"/>
      <c r="M38" s="149"/>
      <c r="N38" s="175"/>
      <c r="O38" s="74"/>
      <c r="P38" s="72">
        <v>45036</v>
      </c>
      <c r="Q38" s="73" t="s">
        <v>287</v>
      </c>
      <c r="R38" s="79" t="s">
        <v>198</v>
      </c>
      <c r="S38" s="93" t="s">
        <v>236</v>
      </c>
    </row>
    <row r="39" spans="1:19">
      <c r="A39" s="112">
        <f t="shared" si="0"/>
        <v>31</v>
      </c>
      <c r="B39" s="359"/>
      <c r="C39" s="335"/>
      <c r="D39" s="359"/>
      <c r="E39" s="359"/>
      <c r="F39" s="179" t="s">
        <v>288</v>
      </c>
      <c r="G39" s="149"/>
      <c r="H39" s="72"/>
      <c r="I39" s="73"/>
      <c r="J39" s="71"/>
      <c r="K39" s="72"/>
      <c r="L39" s="73"/>
      <c r="M39" s="149"/>
      <c r="N39" s="175"/>
      <c r="O39" s="74"/>
      <c r="P39" s="72">
        <v>45036</v>
      </c>
      <c r="Q39" s="73" t="s">
        <v>287</v>
      </c>
      <c r="R39" s="79" t="s">
        <v>198</v>
      </c>
      <c r="S39" s="93" t="s">
        <v>236</v>
      </c>
    </row>
    <row r="40" spans="1:19">
      <c r="A40" s="112">
        <f t="shared" si="0"/>
        <v>32</v>
      </c>
      <c r="B40" s="359"/>
      <c r="C40" s="335"/>
      <c r="D40" s="359"/>
      <c r="E40" s="359"/>
      <c r="F40" s="179" t="s">
        <v>289</v>
      </c>
      <c r="G40" s="149"/>
      <c r="H40" s="72"/>
      <c r="I40" s="73"/>
      <c r="J40" s="71"/>
      <c r="K40" s="72"/>
      <c r="L40" s="73"/>
      <c r="M40" s="149"/>
      <c r="N40" s="175"/>
      <c r="O40" s="74"/>
      <c r="P40" s="72">
        <v>45036</v>
      </c>
      <c r="Q40" s="73" t="s">
        <v>287</v>
      </c>
      <c r="R40" s="79" t="s">
        <v>198</v>
      </c>
      <c r="S40" s="93" t="s">
        <v>236</v>
      </c>
    </row>
    <row r="41" spans="1:19">
      <c r="A41" s="112">
        <f t="shared" si="0"/>
        <v>33</v>
      </c>
      <c r="B41" s="359"/>
      <c r="C41" s="335"/>
      <c r="D41" s="359"/>
      <c r="E41" s="359"/>
      <c r="F41" s="179" t="s">
        <v>290</v>
      </c>
      <c r="G41" s="149"/>
      <c r="H41" s="72"/>
      <c r="I41" s="73"/>
      <c r="J41" s="71"/>
      <c r="K41" s="72"/>
      <c r="L41" s="73"/>
      <c r="M41" s="149"/>
      <c r="N41" s="175"/>
      <c r="O41" s="74"/>
      <c r="P41" s="72">
        <v>45036</v>
      </c>
      <c r="Q41" s="73" t="s">
        <v>287</v>
      </c>
      <c r="R41" s="79" t="s">
        <v>198</v>
      </c>
      <c r="S41" s="93" t="s">
        <v>236</v>
      </c>
    </row>
    <row r="42" spans="1:19">
      <c r="A42" s="112">
        <f t="shared" si="0"/>
        <v>34</v>
      </c>
      <c r="B42" s="359"/>
      <c r="C42" s="335"/>
      <c r="D42" s="359"/>
      <c r="E42" s="359"/>
      <c r="F42" s="178" t="s">
        <v>291</v>
      </c>
      <c r="G42" s="149"/>
      <c r="H42" s="72"/>
      <c r="I42" s="73"/>
      <c r="J42" s="71"/>
      <c r="K42" s="72"/>
      <c r="L42" s="73"/>
      <c r="M42" s="149"/>
      <c r="N42" s="175"/>
      <c r="O42" s="74"/>
      <c r="P42" s="72">
        <v>45036</v>
      </c>
      <c r="Q42" s="73" t="s">
        <v>287</v>
      </c>
      <c r="R42" s="79" t="s">
        <v>198</v>
      </c>
      <c r="S42" s="93" t="s">
        <v>236</v>
      </c>
    </row>
    <row r="43" spans="1:19">
      <c r="A43" s="112">
        <f t="shared" si="0"/>
        <v>35</v>
      </c>
      <c r="B43" s="359"/>
      <c r="C43" s="335"/>
      <c r="D43" s="359"/>
      <c r="E43" s="359"/>
      <c r="F43" s="179" t="s">
        <v>292</v>
      </c>
      <c r="G43" s="149"/>
      <c r="H43" s="72"/>
      <c r="I43" s="73"/>
      <c r="J43" s="71"/>
      <c r="K43" s="72"/>
      <c r="L43" s="73"/>
      <c r="M43" s="149"/>
      <c r="N43" s="175"/>
      <c r="O43" s="74"/>
      <c r="P43" s="72">
        <v>45036</v>
      </c>
      <c r="Q43" s="73" t="s">
        <v>287</v>
      </c>
      <c r="R43" s="79" t="s">
        <v>198</v>
      </c>
      <c r="S43" s="93" t="s">
        <v>236</v>
      </c>
    </row>
    <row r="44" spans="1:19">
      <c r="A44" s="112">
        <f t="shared" si="0"/>
        <v>36</v>
      </c>
      <c r="B44" s="359"/>
      <c r="C44" s="335"/>
      <c r="D44" s="359"/>
      <c r="E44" s="359"/>
      <c r="F44" s="179" t="s">
        <v>293</v>
      </c>
      <c r="G44" s="149"/>
      <c r="H44" s="72"/>
      <c r="I44" s="73"/>
      <c r="J44" s="71"/>
      <c r="K44" s="72"/>
      <c r="L44" s="73"/>
      <c r="M44" s="149"/>
      <c r="N44" s="175"/>
      <c r="O44" s="74"/>
      <c r="P44" s="72">
        <v>45036</v>
      </c>
      <c r="Q44" s="73" t="s">
        <v>287</v>
      </c>
      <c r="R44" s="79" t="s">
        <v>198</v>
      </c>
      <c r="S44" s="93" t="s">
        <v>236</v>
      </c>
    </row>
    <row r="45" spans="1:19">
      <c r="A45" s="112">
        <f t="shared" si="0"/>
        <v>37</v>
      </c>
      <c r="B45" s="359"/>
      <c r="C45" s="335"/>
      <c r="D45" s="359"/>
      <c r="E45" s="359"/>
      <c r="F45" s="179" t="s">
        <v>294</v>
      </c>
      <c r="G45" s="149"/>
      <c r="H45" s="72"/>
      <c r="I45" s="73"/>
      <c r="J45" s="71"/>
      <c r="K45" s="72"/>
      <c r="L45" s="73"/>
      <c r="M45" s="149"/>
      <c r="N45" s="175"/>
      <c r="O45" s="74"/>
      <c r="P45" s="72">
        <v>45036</v>
      </c>
      <c r="Q45" s="73" t="s">
        <v>287</v>
      </c>
      <c r="R45" s="79" t="s">
        <v>198</v>
      </c>
      <c r="S45" s="93" t="s">
        <v>236</v>
      </c>
    </row>
    <row r="46" spans="1:19">
      <c r="A46" s="112">
        <f t="shared" si="0"/>
        <v>38</v>
      </c>
      <c r="B46" s="359"/>
      <c r="C46" s="335"/>
      <c r="D46" s="359"/>
      <c r="E46" s="359"/>
      <c r="F46" s="179" t="s">
        <v>295</v>
      </c>
      <c r="G46" s="149"/>
      <c r="H46" s="72"/>
      <c r="I46" s="73"/>
      <c r="J46" s="71"/>
      <c r="K46" s="72"/>
      <c r="L46" s="73"/>
      <c r="M46" s="149"/>
      <c r="N46" s="175"/>
      <c r="O46" s="74"/>
      <c r="P46" s="76">
        <v>45036</v>
      </c>
      <c r="Q46" s="75" t="s">
        <v>235</v>
      </c>
      <c r="R46" s="79" t="s">
        <v>198</v>
      </c>
      <c r="S46" s="93" t="s">
        <v>236</v>
      </c>
    </row>
    <row r="47" spans="1:19">
      <c r="A47" s="112">
        <f t="shared" si="0"/>
        <v>39</v>
      </c>
      <c r="B47" s="359"/>
      <c r="C47" s="335"/>
      <c r="D47" s="359"/>
      <c r="E47" s="359"/>
      <c r="F47" s="179" t="s">
        <v>296</v>
      </c>
      <c r="G47" s="149"/>
      <c r="H47" s="72"/>
      <c r="I47" s="73"/>
      <c r="J47" s="71"/>
      <c r="K47" s="72"/>
      <c r="L47" s="73"/>
      <c r="M47" s="149"/>
      <c r="N47" s="175"/>
      <c r="O47" s="74"/>
      <c r="P47" s="76">
        <v>45036</v>
      </c>
      <c r="Q47" s="75" t="s">
        <v>235</v>
      </c>
      <c r="R47" s="79" t="s">
        <v>198</v>
      </c>
      <c r="S47" s="93" t="s">
        <v>236</v>
      </c>
    </row>
    <row r="48" spans="1:19">
      <c r="A48" s="112">
        <f t="shared" si="0"/>
        <v>40</v>
      </c>
      <c r="B48" s="359"/>
      <c r="C48" s="335"/>
      <c r="D48" s="359"/>
      <c r="E48" s="359"/>
      <c r="F48" s="179" t="s">
        <v>297</v>
      </c>
      <c r="G48" s="149"/>
      <c r="H48" s="72"/>
      <c r="I48" s="73"/>
      <c r="J48" s="71"/>
      <c r="K48" s="72"/>
      <c r="L48" s="73"/>
      <c r="M48" s="149"/>
      <c r="N48" s="175"/>
      <c r="O48" s="74"/>
      <c r="P48" s="76">
        <v>45036</v>
      </c>
      <c r="Q48" s="75" t="s">
        <v>235</v>
      </c>
      <c r="R48" s="79" t="s">
        <v>198</v>
      </c>
      <c r="S48" s="93" t="s">
        <v>236</v>
      </c>
    </row>
    <row r="49" spans="1:19">
      <c r="A49" s="112">
        <f t="shared" si="0"/>
        <v>41</v>
      </c>
      <c r="B49" s="359"/>
      <c r="C49" s="335"/>
      <c r="D49" s="359"/>
      <c r="E49" s="359"/>
      <c r="F49" s="179" t="s">
        <v>298</v>
      </c>
      <c r="G49" s="149"/>
      <c r="H49" s="72"/>
      <c r="I49" s="73"/>
      <c r="J49" s="71"/>
      <c r="K49" s="72"/>
      <c r="L49" s="73"/>
      <c r="M49" s="149"/>
      <c r="N49" s="175"/>
      <c r="O49" s="74"/>
      <c r="P49" s="76">
        <v>45036</v>
      </c>
      <c r="Q49" s="75" t="s">
        <v>235</v>
      </c>
      <c r="R49" s="79" t="s">
        <v>198</v>
      </c>
      <c r="S49" s="93" t="s">
        <v>236</v>
      </c>
    </row>
    <row r="50" spans="1:19">
      <c r="A50" s="112">
        <f t="shared" si="0"/>
        <v>42</v>
      </c>
      <c r="B50" s="359"/>
      <c r="C50" s="335"/>
      <c r="D50" s="359"/>
      <c r="E50" s="359"/>
      <c r="F50" s="179" t="s">
        <v>299</v>
      </c>
      <c r="G50" s="71"/>
      <c r="H50" s="72"/>
      <c r="I50" s="73"/>
      <c r="J50" s="71"/>
      <c r="K50" s="72"/>
      <c r="L50" s="73"/>
      <c r="M50" s="71"/>
      <c r="N50" s="175"/>
      <c r="O50" s="74"/>
      <c r="P50" s="72">
        <v>45037</v>
      </c>
      <c r="Q50" s="73" t="s">
        <v>162</v>
      </c>
      <c r="R50" s="79" t="s">
        <v>198</v>
      </c>
      <c r="S50" s="93" t="s">
        <v>236</v>
      </c>
    </row>
    <row r="51" spans="1:19">
      <c r="A51" s="112">
        <f t="shared" si="0"/>
        <v>43</v>
      </c>
      <c r="B51" s="359"/>
      <c r="C51" s="335"/>
      <c r="D51" s="359"/>
      <c r="E51" s="359"/>
      <c r="F51" s="179" t="s">
        <v>300</v>
      </c>
      <c r="G51" s="71"/>
      <c r="H51" s="72"/>
      <c r="I51" s="73"/>
      <c r="J51" s="71"/>
      <c r="K51" s="72"/>
      <c r="L51" s="73"/>
      <c r="M51" s="71"/>
      <c r="N51" s="175"/>
      <c r="O51" s="74"/>
      <c r="P51" s="72">
        <v>45037</v>
      </c>
      <c r="Q51" s="73" t="s">
        <v>162</v>
      </c>
      <c r="R51" s="79" t="s">
        <v>198</v>
      </c>
      <c r="S51" s="93" t="s">
        <v>236</v>
      </c>
    </row>
    <row r="52" spans="1:19">
      <c r="A52" s="112">
        <f t="shared" si="0"/>
        <v>44</v>
      </c>
      <c r="B52" s="358" t="s">
        <v>301</v>
      </c>
      <c r="C52" s="361" t="s">
        <v>302</v>
      </c>
      <c r="D52" s="363" t="s">
        <v>303</v>
      </c>
      <c r="E52" s="203" t="s">
        <v>304</v>
      </c>
      <c r="F52" s="204" t="s">
        <v>305</v>
      </c>
      <c r="G52" s="71"/>
      <c r="H52" s="72"/>
      <c r="I52" s="73"/>
      <c r="J52" s="71"/>
      <c r="K52" s="72"/>
      <c r="L52" s="73"/>
      <c r="M52" s="71"/>
      <c r="N52" s="175"/>
      <c r="O52" s="74"/>
      <c r="P52" s="76">
        <v>45033</v>
      </c>
      <c r="Q52" s="75" t="s">
        <v>165</v>
      </c>
      <c r="R52" s="79" t="s">
        <v>198</v>
      </c>
      <c r="S52" s="93" t="s">
        <v>236</v>
      </c>
    </row>
    <row r="53" spans="1:19">
      <c r="A53" s="112">
        <f t="shared" si="0"/>
        <v>45</v>
      </c>
      <c r="B53" s="358"/>
      <c r="C53" s="361"/>
      <c r="D53" s="363"/>
      <c r="E53" s="155" t="s">
        <v>306</v>
      </c>
      <c r="F53" s="156"/>
      <c r="G53" s="71"/>
      <c r="H53" s="72"/>
      <c r="I53" s="73"/>
      <c r="J53" s="71"/>
      <c r="K53" s="72"/>
      <c r="L53" s="73"/>
      <c r="M53" s="71"/>
      <c r="N53" s="175"/>
      <c r="O53" s="74"/>
      <c r="P53" s="76">
        <v>45033</v>
      </c>
      <c r="Q53" s="75" t="s">
        <v>165</v>
      </c>
      <c r="R53" s="79" t="s">
        <v>198</v>
      </c>
      <c r="S53" s="93" t="s">
        <v>236</v>
      </c>
    </row>
    <row r="54" spans="1:19">
      <c r="A54" s="112">
        <f t="shared" si="0"/>
        <v>46</v>
      </c>
      <c r="B54" s="358"/>
      <c r="C54" s="361"/>
      <c r="D54" s="363"/>
      <c r="E54" s="155" t="s">
        <v>49</v>
      </c>
      <c r="F54" s="157"/>
      <c r="G54" s="71"/>
      <c r="H54" s="72"/>
      <c r="I54" s="73"/>
      <c r="J54" s="71"/>
      <c r="K54" s="72"/>
      <c r="L54" s="73"/>
      <c r="M54" s="71"/>
      <c r="N54" s="175"/>
      <c r="O54" s="74"/>
      <c r="P54" s="76">
        <v>45033</v>
      </c>
      <c r="Q54" s="75" t="s">
        <v>165</v>
      </c>
      <c r="R54" s="79" t="s">
        <v>198</v>
      </c>
      <c r="S54" s="93" t="s">
        <v>236</v>
      </c>
    </row>
    <row r="55" spans="1:19">
      <c r="A55" s="112">
        <f t="shared" si="0"/>
        <v>47</v>
      </c>
      <c r="B55" s="358"/>
      <c r="C55" s="361"/>
      <c r="D55" s="363"/>
      <c r="E55" s="158" t="s">
        <v>307</v>
      </c>
      <c r="F55" s="156" t="s">
        <v>308</v>
      </c>
      <c r="G55" s="71"/>
      <c r="H55" s="72"/>
      <c r="I55" s="73"/>
      <c r="J55" s="71"/>
      <c r="K55" s="72"/>
      <c r="L55" s="73"/>
      <c r="M55" s="71"/>
      <c r="N55" s="175"/>
      <c r="O55" s="74"/>
      <c r="P55" s="76">
        <v>45033</v>
      </c>
      <c r="Q55" s="75" t="s">
        <v>165</v>
      </c>
      <c r="R55" s="79" t="s">
        <v>198</v>
      </c>
      <c r="S55" s="93" t="s">
        <v>236</v>
      </c>
    </row>
    <row r="56" spans="1:19">
      <c r="A56" s="112">
        <f t="shared" si="0"/>
        <v>48</v>
      </c>
      <c r="B56" s="358"/>
      <c r="C56" s="361"/>
      <c r="D56" s="363"/>
      <c r="E56" s="158" t="s">
        <v>309</v>
      </c>
      <c r="F56" s="156" t="s">
        <v>308</v>
      </c>
      <c r="G56" s="71"/>
      <c r="H56" s="72"/>
      <c r="I56" s="73"/>
      <c r="J56" s="71"/>
      <c r="K56" s="72"/>
      <c r="L56" s="73"/>
      <c r="M56" s="71"/>
      <c r="N56" s="175"/>
      <c r="O56" s="74"/>
      <c r="P56" s="76">
        <v>45033</v>
      </c>
      <c r="Q56" s="75" t="s">
        <v>165</v>
      </c>
      <c r="R56" s="79" t="s">
        <v>198</v>
      </c>
      <c r="S56" s="93" t="s">
        <v>236</v>
      </c>
    </row>
    <row r="57" spans="1:19">
      <c r="A57" s="112">
        <f t="shared" si="0"/>
        <v>49</v>
      </c>
      <c r="B57" s="358"/>
      <c r="C57" s="361"/>
      <c r="D57" s="363"/>
      <c r="E57" s="158" t="s">
        <v>310</v>
      </c>
      <c r="F57" s="156" t="s">
        <v>308</v>
      </c>
      <c r="G57" s="71"/>
      <c r="H57" s="72"/>
      <c r="I57" s="73"/>
      <c r="J57" s="71"/>
      <c r="K57" s="72"/>
      <c r="L57" s="73"/>
      <c r="M57" s="71"/>
      <c r="N57" s="175"/>
      <c r="O57" s="74"/>
      <c r="P57" s="76">
        <v>45033</v>
      </c>
      <c r="Q57" s="75" t="s">
        <v>165</v>
      </c>
      <c r="R57" s="79" t="s">
        <v>198</v>
      </c>
      <c r="S57" s="93" t="s">
        <v>236</v>
      </c>
    </row>
    <row r="58" spans="1:19">
      <c r="A58" s="112">
        <f t="shared" si="0"/>
        <v>50</v>
      </c>
      <c r="B58" s="358"/>
      <c r="C58" s="361"/>
      <c r="D58" s="363"/>
      <c r="E58" s="158" t="s">
        <v>311</v>
      </c>
      <c r="F58" s="156">
        <v>5</v>
      </c>
      <c r="G58" s="71"/>
      <c r="H58" s="72"/>
      <c r="I58" s="73"/>
      <c r="J58" s="71"/>
      <c r="K58" s="72"/>
      <c r="L58" s="73"/>
      <c r="M58" s="71"/>
      <c r="N58" s="175"/>
      <c r="O58" s="74"/>
      <c r="P58" s="76">
        <v>45033</v>
      </c>
      <c r="Q58" s="75" t="s">
        <v>165</v>
      </c>
      <c r="R58" s="79" t="s">
        <v>198</v>
      </c>
      <c r="S58" s="93" t="s">
        <v>236</v>
      </c>
    </row>
    <row r="59" spans="1:19">
      <c r="A59" s="112">
        <f t="shared" si="0"/>
        <v>51</v>
      </c>
      <c r="B59" s="358"/>
      <c r="C59" s="361"/>
      <c r="D59" s="363"/>
      <c r="E59" s="158" t="s">
        <v>312</v>
      </c>
      <c r="F59" s="156"/>
      <c r="G59" s="71"/>
      <c r="H59" s="72"/>
      <c r="I59" s="73"/>
      <c r="J59" s="71"/>
      <c r="K59" s="72"/>
      <c r="L59" s="73"/>
      <c r="M59" s="71"/>
      <c r="N59" s="175"/>
      <c r="O59" s="74"/>
      <c r="P59" s="76">
        <v>45033</v>
      </c>
      <c r="Q59" s="75" t="s">
        <v>165</v>
      </c>
      <c r="R59" s="79" t="s">
        <v>198</v>
      </c>
      <c r="S59" s="93" t="s">
        <v>236</v>
      </c>
    </row>
    <row r="60" spans="1:19">
      <c r="A60" s="112">
        <f t="shared" si="0"/>
        <v>52</v>
      </c>
      <c r="B60" s="358"/>
      <c r="C60" s="361"/>
      <c r="D60" s="363"/>
      <c r="E60" s="158" t="s">
        <v>313</v>
      </c>
      <c r="F60" s="156">
        <v>0</v>
      </c>
      <c r="G60" s="71"/>
      <c r="H60" s="72"/>
      <c r="I60" s="73"/>
      <c r="J60" s="71"/>
      <c r="K60" s="72"/>
      <c r="L60" s="73"/>
      <c r="M60" s="71"/>
      <c r="N60" s="175"/>
      <c r="O60" s="74"/>
      <c r="P60" s="76">
        <v>45033</v>
      </c>
      <c r="Q60" s="75" t="s">
        <v>165</v>
      </c>
      <c r="R60" s="79" t="s">
        <v>198</v>
      </c>
      <c r="S60" s="93" t="s">
        <v>236</v>
      </c>
    </row>
    <row r="61" spans="1:19">
      <c r="A61" s="112">
        <f t="shared" si="0"/>
        <v>53</v>
      </c>
      <c r="B61" s="358"/>
      <c r="C61" s="361"/>
      <c r="D61" s="363"/>
      <c r="E61" s="158" t="s">
        <v>314</v>
      </c>
      <c r="F61" s="156" t="s">
        <v>315</v>
      </c>
      <c r="G61" s="71"/>
      <c r="H61" s="72"/>
      <c r="I61" s="73"/>
      <c r="J61" s="71"/>
      <c r="K61" s="72"/>
      <c r="L61" s="73"/>
      <c r="M61" s="71"/>
      <c r="N61" s="175"/>
      <c r="O61" s="74"/>
      <c r="P61" s="76">
        <v>45033</v>
      </c>
      <c r="Q61" s="75" t="s">
        <v>165</v>
      </c>
      <c r="R61" s="79" t="s">
        <v>198</v>
      </c>
      <c r="S61" s="93" t="s">
        <v>236</v>
      </c>
    </row>
    <row r="62" spans="1:19">
      <c r="A62" s="112">
        <f>ROW()-8</f>
        <v>54</v>
      </c>
      <c r="B62" s="358"/>
      <c r="C62" s="361"/>
      <c r="D62" s="363"/>
      <c r="E62" s="158" t="s">
        <v>316</v>
      </c>
      <c r="F62" s="156"/>
      <c r="G62" s="71"/>
      <c r="H62" s="72"/>
      <c r="I62" s="73"/>
      <c r="J62" s="71"/>
      <c r="K62" s="72"/>
      <c r="L62" s="73"/>
      <c r="M62" s="71"/>
      <c r="N62" s="175"/>
      <c r="O62" s="74"/>
      <c r="P62" s="76">
        <v>45033</v>
      </c>
      <c r="Q62" s="75" t="s">
        <v>165</v>
      </c>
      <c r="R62" s="79" t="s">
        <v>198</v>
      </c>
      <c r="S62" s="93" t="s">
        <v>236</v>
      </c>
    </row>
    <row r="63" spans="1:19">
      <c r="A63" s="112">
        <f t="shared" si="0"/>
        <v>55</v>
      </c>
      <c r="B63" s="358"/>
      <c r="C63" s="361"/>
      <c r="D63" s="363"/>
      <c r="E63" s="158" t="s">
        <v>317</v>
      </c>
      <c r="F63" s="156">
        <v>300</v>
      </c>
      <c r="G63" s="71"/>
      <c r="H63" s="72"/>
      <c r="I63" s="73"/>
      <c r="J63" s="71"/>
      <c r="K63" s="72"/>
      <c r="L63" s="73"/>
      <c r="M63" s="71"/>
      <c r="N63" s="175"/>
      <c r="O63" s="74"/>
      <c r="P63" s="76">
        <v>45033</v>
      </c>
      <c r="Q63" s="75" t="s">
        <v>165</v>
      </c>
      <c r="R63" s="79" t="s">
        <v>198</v>
      </c>
      <c r="S63" s="93" t="s">
        <v>236</v>
      </c>
    </row>
    <row r="64" spans="1:19">
      <c r="A64" s="112">
        <f t="shared" si="0"/>
        <v>56</v>
      </c>
      <c r="B64" s="358"/>
      <c r="C64" s="361"/>
      <c r="D64" s="363" t="s">
        <v>318</v>
      </c>
      <c r="E64" s="158" t="s">
        <v>319</v>
      </c>
      <c r="F64" s="159"/>
      <c r="G64" s="71"/>
      <c r="H64" s="72"/>
      <c r="I64" s="73"/>
      <c r="J64" s="71"/>
      <c r="K64" s="72"/>
      <c r="L64" s="73"/>
      <c r="M64" s="71"/>
      <c r="N64" s="175"/>
      <c r="O64" s="74"/>
      <c r="P64" s="76">
        <v>45033</v>
      </c>
      <c r="Q64" s="75" t="s">
        <v>165</v>
      </c>
      <c r="R64" s="79" t="s">
        <v>198</v>
      </c>
      <c r="S64" s="93" t="s">
        <v>236</v>
      </c>
    </row>
    <row r="65" spans="1:19">
      <c r="A65" s="112">
        <f t="shared" si="0"/>
        <v>57</v>
      </c>
      <c r="B65" s="358"/>
      <c r="C65" s="361"/>
      <c r="D65" s="363"/>
      <c r="E65" s="158" t="s">
        <v>320</v>
      </c>
      <c r="F65" s="159"/>
      <c r="G65" s="71"/>
      <c r="H65" s="72"/>
      <c r="I65" s="73"/>
      <c r="J65" s="71"/>
      <c r="K65" s="72"/>
      <c r="L65" s="73"/>
      <c r="M65" s="71"/>
      <c r="N65" s="175"/>
      <c r="O65" s="74"/>
      <c r="P65" s="76">
        <v>45033</v>
      </c>
      <c r="Q65" s="75" t="s">
        <v>165</v>
      </c>
      <c r="R65" s="79" t="s">
        <v>198</v>
      </c>
      <c r="S65" s="93" t="s">
        <v>236</v>
      </c>
    </row>
    <row r="66" spans="1:19">
      <c r="A66" s="112">
        <f t="shared" si="0"/>
        <v>58</v>
      </c>
      <c r="B66" s="358"/>
      <c r="C66" s="361"/>
      <c r="D66" s="363"/>
      <c r="E66" s="158" t="s">
        <v>321</v>
      </c>
      <c r="F66" s="159"/>
      <c r="G66" s="71"/>
      <c r="H66" s="72"/>
      <c r="I66" s="73"/>
      <c r="J66" s="71"/>
      <c r="K66" s="72"/>
      <c r="L66" s="73"/>
      <c r="M66" s="71"/>
      <c r="N66" s="175"/>
      <c r="O66" s="74"/>
      <c r="P66" s="76">
        <v>45033</v>
      </c>
      <c r="Q66" s="75" t="s">
        <v>165</v>
      </c>
      <c r="R66" s="79" t="s">
        <v>198</v>
      </c>
      <c r="S66" s="93" t="s">
        <v>236</v>
      </c>
    </row>
    <row r="67" spans="1:19">
      <c r="A67" s="112">
        <f t="shared" si="0"/>
        <v>59</v>
      </c>
      <c r="B67" s="358"/>
      <c r="C67" s="361"/>
      <c r="D67" s="363"/>
      <c r="E67" s="158" t="s">
        <v>322</v>
      </c>
      <c r="F67" s="159"/>
      <c r="G67" s="71"/>
      <c r="H67" s="72"/>
      <c r="I67" s="73"/>
      <c r="J67" s="71"/>
      <c r="K67" s="72"/>
      <c r="L67" s="73"/>
      <c r="M67" s="71"/>
      <c r="N67" s="175"/>
      <c r="O67" s="74"/>
      <c r="P67" s="76">
        <v>45033</v>
      </c>
      <c r="Q67" s="75" t="s">
        <v>165</v>
      </c>
      <c r="R67" s="79" t="s">
        <v>198</v>
      </c>
      <c r="S67" s="93" t="s">
        <v>236</v>
      </c>
    </row>
    <row r="68" spans="1:19">
      <c r="A68" s="112">
        <f t="shared" si="0"/>
        <v>60</v>
      </c>
      <c r="B68" s="358"/>
      <c r="C68" s="361"/>
      <c r="D68" s="363"/>
      <c r="E68" s="158" t="s">
        <v>323</v>
      </c>
      <c r="F68" s="159"/>
      <c r="G68" s="71"/>
      <c r="H68" s="72"/>
      <c r="I68" s="73"/>
      <c r="J68" s="71"/>
      <c r="K68" s="72"/>
      <c r="L68" s="73"/>
      <c r="M68" s="71"/>
      <c r="N68" s="175"/>
      <c r="O68" s="74"/>
      <c r="P68" s="76">
        <v>45033</v>
      </c>
      <c r="Q68" s="75" t="s">
        <v>165</v>
      </c>
      <c r="R68" s="79" t="s">
        <v>198</v>
      </c>
      <c r="S68" s="93" t="s">
        <v>236</v>
      </c>
    </row>
    <row r="69" spans="1:19">
      <c r="A69" s="112">
        <f t="shared" si="0"/>
        <v>61</v>
      </c>
      <c r="B69" s="358"/>
      <c r="C69" s="361"/>
      <c r="D69" s="363"/>
      <c r="E69" s="158" t="s">
        <v>324</v>
      </c>
      <c r="F69" s="159"/>
      <c r="G69" s="71"/>
      <c r="H69" s="72"/>
      <c r="I69" s="73"/>
      <c r="J69" s="71"/>
      <c r="K69" s="72"/>
      <c r="L69" s="73"/>
      <c r="M69" s="71"/>
      <c r="N69" s="175"/>
      <c r="O69" s="74"/>
      <c r="P69" s="76">
        <v>45033</v>
      </c>
      <c r="Q69" s="75" t="s">
        <v>165</v>
      </c>
      <c r="R69" s="79" t="s">
        <v>198</v>
      </c>
      <c r="S69" s="93" t="s">
        <v>236</v>
      </c>
    </row>
    <row r="70" spans="1:19">
      <c r="A70" s="112">
        <f t="shared" si="0"/>
        <v>62</v>
      </c>
      <c r="B70" s="358"/>
      <c r="C70" s="361"/>
      <c r="D70" s="363"/>
      <c r="E70" s="158" t="s">
        <v>325</v>
      </c>
      <c r="F70" s="159"/>
      <c r="G70" s="71"/>
      <c r="H70" s="72"/>
      <c r="I70" s="73"/>
      <c r="J70" s="71"/>
      <c r="K70" s="72"/>
      <c r="L70" s="73"/>
      <c r="M70" s="71"/>
      <c r="N70" s="175"/>
      <c r="O70" s="74"/>
      <c r="P70" s="76">
        <v>45033</v>
      </c>
      <c r="Q70" s="75" t="s">
        <v>165</v>
      </c>
      <c r="R70" s="79" t="s">
        <v>198</v>
      </c>
      <c r="S70" s="93" t="s">
        <v>236</v>
      </c>
    </row>
    <row r="71" spans="1:19">
      <c r="A71" s="112">
        <f t="shared" si="0"/>
        <v>63</v>
      </c>
      <c r="B71" s="358"/>
      <c r="C71" s="361"/>
      <c r="D71" s="363"/>
      <c r="E71" s="158" t="s">
        <v>326</v>
      </c>
      <c r="F71" s="159"/>
      <c r="G71" s="71"/>
      <c r="H71" s="72"/>
      <c r="I71" s="73"/>
      <c r="J71" s="71"/>
      <c r="K71" s="72"/>
      <c r="L71" s="73"/>
      <c r="M71" s="71"/>
      <c r="N71" s="175"/>
      <c r="O71" s="74"/>
      <c r="P71" s="76">
        <v>45033</v>
      </c>
      <c r="Q71" s="75" t="s">
        <v>165</v>
      </c>
      <c r="R71" s="79" t="s">
        <v>198</v>
      </c>
      <c r="S71" s="93" t="s">
        <v>236</v>
      </c>
    </row>
    <row r="72" spans="1:19">
      <c r="A72" s="112">
        <f t="shared" si="0"/>
        <v>64</v>
      </c>
      <c r="B72" s="358"/>
      <c r="C72" s="361"/>
      <c r="D72" s="363"/>
      <c r="E72" s="158" t="s">
        <v>327</v>
      </c>
      <c r="F72" s="159"/>
      <c r="G72" s="71"/>
      <c r="H72" s="72"/>
      <c r="I72" s="73"/>
      <c r="J72" s="71"/>
      <c r="K72" s="72"/>
      <c r="L72" s="73"/>
      <c r="M72" s="71"/>
      <c r="N72" s="175"/>
      <c r="O72" s="74"/>
      <c r="P72" s="76">
        <v>45033</v>
      </c>
      <c r="Q72" s="75" t="s">
        <v>165</v>
      </c>
      <c r="R72" s="79" t="s">
        <v>198</v>
      </c>
      <c r="S72" s="93" t="s">
        <v>236</v>
      </c>
    </row>
    <row r="73" spans="1:19">
      <c r="A73" s="112">
        <f t="shared" si="0"/>
        <v>65</v>
      </c>
      <c r="B73" s="358"/>
      <c r="C73" s="361"/>
      <c r="D73" s="363"/>
      <c r="E73" s="158" t="s">
        <v>328</v>
      </c>
      <c r="F73" s="159"/>
      <c r="G73" s="71"/>
      <c r="H73" s="72"/>
      <c r="I73" s="73"/>
      <c r="J73" s="71"/>
      <c r="K73" s="72"/>
      <c r="L73" s="73"/>
      <c r="M73" s="71"/>
      <c r="N73" s="175"/>
      <c r="O73" s="74"/>
      <c r="P73" s="76">
        <v>45033</v>
      </c>
      <c r="Q73" s="75" t="s">
        <v>165</v>
      </c>
      <c r="R73" s="79" t="s">
        <v>198</v>
      </c>
      <c r="S73" s="93" t="s">
        <v>236</v>
      </c>
    </row>
    <row r="74" spans="1:19">
      <c r="A74" s="112">
        <f t="shared" ref="A74:A137" si="1">ROW()-8</f>
        <v>66</v>
      </c>
      <c r="B74" s="358"/>
      <c r="C74" s="361" t="s">
        <v>329</v>
      </c>
      <c r="D74" s="351" t="s">
        <v>330</v>
      </c>
      <c r="E74" s="160" t="s">
        <v>331</v>
      </c>
      <c r="F74" s="161"/>
      <c r="G74" s="71"/>
      <c r="H74" s="72"/>
      <c r="I74" s="73"/>
      <c r="J74" s="71"/>
      <c r="K74" s="72"/>
      <c r="L74" s="73"/>
      <c r="M74" s="71"/>
      <c r="N74" s="175"/>
      <c r="O74" s="74"/>
      <c r="P74" s="76">
        <v>45033</v>
      </c>
      <c r="Q74" s="75" t="s">
        <v>165</v>
      </c>
      <c r="R74" s="79" t="s">
        <v>198</v>
      </c>
      <c r="S74" s="93" t="s">
        <v>236</v>
      </c>
    </row>
    <row r="75" spans="1:19">
      <c r="A75" s="112">
        <f t="shared" si="1"/>
        <v>67</v>
      </c>
      <c r="B75" s="358"/>
      <c r="C75" s="361"/>
      <c r="D75" s="351"/>
      <c r="E75" s="160" t="s">
        <v>332</v>
      </c>
      <c r="F75" s="162"/>
      <c r="G75" s="71"/>
      <c r="H75" s="72"/>
      <c r="I75" s="73"/>
      <c r="J75" s="71"/>
      <c r="K75" s="72"/>
      <c r="L75" s="73"/>
      <c r="M75" s="71"/>
      <c r="N75" s="175"/>
      <c r="O75" s="74"/>
      <c r="P75" s="76">
        <v>45033</v>
      </c>
      <c r="Q75" s="75" t="s">
        <v>165</v>
      </c>
      <c r="R75" s="79" t="s">
        <v>198</v>
      </c>
      <c r="S75" s="93" t="s">
        <v>236</v>
      </c>
    </row>
    <row r="76" spans="1:19">
      <c r="A76" s="112">
        <f t="shared" si="1"/>
        <v>68</v>
      </c>
      <c r="B76" s="358"/>
      <c r="C76" s="361"/>
      <c r="D76" s="351"/>
      <c r="E76" s="148" t="s">
        <v>333</v>
      </c>
      <c r="F76" s="161"/>
      <c r="G76" s="71"/>
      <c r="H76" s="72"/>
      <c r="I76" s="73"/>
      <c r="J76" s="71"/>
      <c r="K76" s="72"/>
      <c r="L76" s="73"/>
      <c r="M76" s="71"/>
      <c r="N76" s="175"/>
      <c r="O76" s="74"/>
      <c r="P76" s="76">
        <v>45033</v>
      </c>
      <c r="Q76" s="75" t="s">
        <v>165</v>
      </c>
      <c r="R76" s="79" t="s">
        <v>198</v>
      </c>
      <c r="S76" s="93" t="s">
        <v>236</v>
      </c>
    </row>
    <row r="77" spans="1:19">
      <c r="A77" s="112">
        <f t="shared" si="1"/>
        <v>69</v>
      </c>
      <c r="B77" s="358"/>
      <c r="C77" s="361"/>
      <c r="D77" s="351"/>
      <c r="E77" s="148" t="s">
        <v>334</v>
      </c>
      <c r="F77" s="161"/>
      <c r="G77" s="71"/>
      <c r="H77" s="72"/>
      <c r="I77" s="73"/>
      <c r="J77" s="71"/>
      <c r="K77" s="72"/>
      <c r="L77" s="73"/>
      <c r="M77" s="71"/>
      <c r="N77" s="175"/>
      <c r="O77" s="74"/>
      <c r="P77" s="76">
        <v>45033</v>
      </c>
      <c r="Q77" s="75" t="s">
        <v>165</v>
      </c>
      <c r="R77" s="79" t="s">
        <v>198</v>
      </c>
      <c r="S77" s="93" t="s">
        <v>236</v>
      </c>
    </row>
    <row r="78" spans="1:19">
      <c r="A78" s="112">
        <f t="shared" si="1"/>
        <v>70</v>
      </c>
      <c r="B78" s="358"/>
      <c r="C78" s="361"/>
      <c r="D78" s="351"/>
      <c r="E78" s="148" t="s">
        <v>335</v>
      </c>
      <c r="F78" s="161"/>
      <c r="G78" s="71"/>
      <c r="H78" s="72"/>
      <c r="I78" s="73"/>
      <c r="J78" s="71"/>
      <c r="K78" s="72"/>
      <c r="L78" s="73"/>
      <c r="M78" s="71"/>
      <c r="N78" s="175"/>
      <c r="O78" s="74"/>
      <c r="P78" s="76">
        <v>45033</v>
      </c>
      <c r="Q78" s="75" t="s">
        <v>165</v>
      </c>
      <c r="R78" s="79" t="s">
        <v>198</v>
      </c>
      <c r="S78" s="93" t="s">
        <v>236</v>
      </c>
    </row>
    <row r="79" spans="1:19">
      <c r="A79" s="112">
        <f t="shared" si="1"/>
        <v>71</v>
      </c>
      <c r="B79" s="358"/>
      <c r="C79" s="361"/>
      <c r="D79" s="351"/>
      <c r="E79" s="163" t="s">
        <v>336</v>
      </c>
      <c r="F79" s="161"/>
      <c r="G79" s="71"/>
      <c r="H79" s="72"/>
      <c r="I79" s="73"/>
      <c r="J79" s="71"/>
      <c r="K79" s="72"/>
      <c r="L79" s="73"/>
      <c r="M79" s="71"/>
      <c r="N79" s="175"/>
      <c r="O79" s="74"/>
      <c r="P79" s="76">
        <v>45033</v>
      </c>
      <c r="Q79" s="75" t="s">
        <v>165</v>
      </c>
      <c r="R79" s="79" t="s">
        <v>198</v>
      </c>
      <c r="S79" s="93" t="s">
        <v>236</v>
      </c>
    </row>
    <row r="80" spans="1:19">
      <c r="A80" s="112">
        <f t="shared" si="1"/>
        <v>72</v>
      </c>
      <c r="B80" s="358"/>
      <c r="C80" s="361"/>
      <c r="D80" s="351"/>
      <c r="E80" s="148" t="s">
        <v>337</v>
      </c>
      <c r="F80" s="161"/>
      <c r="G80" s="71"/>
      <c r="H80" s="72"/>
      <c r="I80" s="73"/>
      <c r="J80" s="71"/>
      <c r="K80" s="72"/>
      <c r="L80" s="73"/>
      <c r="M80" s="71"/>
      <c r="N80" s="175"/>
      <c r="O80" s="74"/>
      <c r="P80" s="76">
        <v>45033</v>
      </c>
      <c r="Q80" s="75" t="s">
        <v>165</v>
      </c>
      <c r="R80" s="79" t="s">
        <v>198</v>
      </c>
      <c r="S80" s="93" t="s">
        <v>236</v>
      </c>
    </row>
    <row r="81" spans="1:19">
      <c r="A81" s="112">
        <f t="shared" si="1"/>
        <v>73</v>
      </c>
      <c r="B81" s="358"/>
      <c r="C81" s="361"/>
      <c r="D81" s="351" t="s">
        <v>338</v>
      </c>
      <c r="E81" s="160" t="s">
        <v>331</v>
      </c>
      <c r="F81" s="161"/>
      <c r="G81" s="71"/>
      <c r="H81" s="72"/>
      <c r="I81" s="73"/>
      <c r="J81" s="71"/>
      <c r="K81" s="72"/>
      <c r="L81" s="73"/>
      <c r="M81" s="71"/>
      <c r="N81" s="175"/>
      <c r="O81" s="74"/>
      <c r="P81" s="76">
        <v>45033</v>
      </c>
      <c r="Q81" s="75" t="s">
        <v>165</v>
      </c>
      <c r="R81" s="79" t="s">
        <v>198</v>
      </c>
      <c r="S81" s="93" t="s">
        <v>236</v>
      </c>
    </row>
    <row r="82" spans="1:19">
      <c r="A82" s="112">
        <f t="shared" si="1"/>
        <v>74</v>
      </c>
      <c r="B82" s="358"/>
      <c r="C82" s="361"/>
      <c r="D82" s="351"/>
      <c r="E82" s="160" t="s">
        <v>332</v>
      </c>
      <c r="F82" s="162"/>
      <c r="G82" s="71"/>
      <c r="H82" s="72"/>
      <c r="I82" s="73"/>
      <c r="J82" s="71"/>
      <c r="K82" s="72"/>
      <c r="L82" s="73"/>
      <c r="M82" s="71"/>
      <c r="N82" s="175"/>
      <c r="O82" s="74"/>
      <c r="P82" s="76">
        <v>45033</v>
      </c>
      <c r="Q82" s="75" t="s">
        <v>165</v>
      </c>
      <c r="R82" s="79" t="s">
        <v>198</v>
      </c>
      <c r="S82" s="93" t="s">
        <v>236</v>
      </c>
    </row>
    <row r="83" spans="1:19">
      <c r="A83" s="112">
        <f t="shared" si="1"/>
        <v>75</v>
      </c>
      <c r="B83" s="358"/>
      <c r="C83" s="361"/>
      <c r="D83" s="351"/>
      <c r="E83" s="148" t="s">
        <v>333</v>
      </c>
      <c r="F83" s="161"/>
      <c r="G83" s="71"/>
      <c r="H83" s="72"/>
      <c r="I83" s="73"/>
      <c r="J83" s="71"/>
      <c r="K83" s="72"/>
      <c r="L83" s="73"/>
      <c r="M83" s="71"/>
      <c r="N83" s="175"/>
      <c r="O83" s="74"/>
      <c r="P83" s="76">
        <v>45033</v>
      </c>
      <c r="Q83" s="75" t="s">
        <v>165</v>
      </c>
      <c r="R83" s="79" t="s">
        <v>198</v>
      </c>
      <c r="S83" s="93" t="s">
        <v>236</v>
      </c>
    </row>
    <row r="84" spans="1:19">
      <c r="A84" s="112">
        <f t="shared" si="1"/>
        <v>76</v>
      </c>
      <c r="B84" s="358"/>
      <c r="C84" s="361"/>
      <c r="D84" s="351"/>
      <c r="E84" s="148" t="s">
        <v>334</v>
      </c>
      <c r="F84" s="161"/>
      <c r="G84" s="71"/>
      <c r="H84" s="72"/>
      <c r="I84" s="73"/>
      <c r="J84" s="71"/>
      <c r="K84" s="72"/>
      <c r="L84" s="73"/>
      <c r="M84" s="71"/>
      <c r="N84" s="175"/>
      <c r="O84" s="74"/>
      <c r="P84" s="76">
        <v>45033</v>
      </c>
      <c r="Q84" s="75" t="s">
        <v>165</v>
      </c>
      <c r="R84" s="79" t="s">
        <v>198</v>
      </c>
      <c r="S84" s="93" t="s">
        <v>236</v>
      </c>
    </row>
    <row r="85" spans="1:19">
      <c r="A85" s="112">
        <f t="shared" si="1"/>
        <v>77</v>
      </c>
      <c r="B85" s="358"/>
      <c r="C85" s="361"/>
      <c r="D85" s="351"/>
      <c r="E85" s="148" t="s">
        <v>335</v>
      </c>
      <c r="F85" s="161"/>
      <c r="G85" s="71"/>
      <c r="H85" s="72"/>
      <c r="I85" s="73"/>
      <c r="J85" s="71"/>
      <c r="K85" s="72"/>
      <c r="L85" s="73"/>
      <c r="M85" s="71"/>
      <c r="N85" s="175"/>
      <c r="O85" s="74"/>
      <c r="P85" s="76">
        <v>45033</v>
      </c>
      <c r="Q85" s="75" t="s">
        <v>165</v>
      </c>
      <c r="R85" s="79" t="s">
        <v>198</v>
      </c>
      <c r="S85" s="93" t="s">
        <v>236</v>
      </c>
    </row>
    <row r="86" spans="1:19">
      <c r="A86" s="112">
        <f t="shared" si="1"/>
        <v>78</v>
      </c>
      <c r="B86" s="358"/>
      <c r="C86" s="361"/>
      <c r="D86" s="351"/>
      <c r="E86" s="163" t="s">
        <v>336</v>
      </c>
      <c r="F86" s="161"/>
      <c r="G86" s="71"/>
      <c r="H86" s="72"/>
      <c r="I86" s="73"/>
      <c r="J86" s="71"/>
      <c r="K86" s="72"/>
      <c r="L86" s="73"/>
      <c r="M86" s="71"/>
      <c r="N86" s="175"/>
      <c r="O86" s="74"/>
      <c r="P86" s="76">
        <v>45033</v>
      </c>
      <c r="Q86" s="75" t="s">
        <v>165</v>
      </c>
      <c r="R86" s="79" t="s">
        <v>198</v>
      </c>
      <c r="S86" s="93" t="s">
        <v>236</v>
      </c>
    </row>
    <row r="87" spans="1:19">
      <c r="A87" s="112">
        <f t="shared" si="1"/>
        <v>79</v>
      </c>
      <c r="B87" s="358"/>
      <c r="C87" s="361"/>
      <c r="D87" s="351"/>
      <c r="E87" s="148" t="s">
        <v>337</v>
      </c>
      <c r="F87" s="161"/>
      <c r="G87" s="71"/>
      <c r="H87" s="72"/>
      <c r="I87" s="73"/>
      <c r="J87" s="71"/>
      <c r="K87" s="72"/>
      <c r="L87" s="73"/>
      <c r="M87" s="71"/>
      <c r="N87" s="175"/>
      <c r="O87" s="74"/>
      <c r="P87" s="76">
        <v>45033</v>
      </c>
      <c r="Q87" s="75" t="s">
        <v>165</v>
      </c>
      <c r="R87" s="79" t="s">
        <v>198</v>
      </c>
      <c r="S87" s="93" t="s">
        <v>236</v>
      </c>
    </row>
    <row r="88" spans="1:19">
      <c r="A88" s="112">
        <f t="shared" si="1"/>
        <v>80</v>
      </c>
      <c r="B88" s="358"/>
      <c r="C88" s="361"/>
      <c r="D88" s="351" t="s">
        <v>339</v>
      </c>
      <c r="E88" s="160" t="s">
        <v>331</v>
      </c>
      <c r="F88" s="161"/>
      <c r="G88" s="71"/>
      <c r="H88" s="72"/>
      <c r="I88" s="73"/>
      <c r="J88" s="71"/>
      <c r="K88" s="72"/>
      <c r="L88" s="73"/>
      <c r="M88" s="71"/>
      <c r="N88" s="175"/>
      <c r="O88" s="74"/>
      <c r="P88" s="76">
        <v>45033</v>
      </c>
      <c r="Q88" s="75" t="s">
        <v>165</v>
      </c>
      <c r="R88" s="79" t="s">
        <v>198</v>
      </c>
      <c r="S88" s="93" t="s">
        <v>236</v>
      </c>
    </row>
    <row r="89" spans="1:19">
      <c r="A89" s="112">
        <f t="shared" si="1"/>
        <v>81</v>
      </c>
      <c r="B89" s="358"/>
      <c r="C89" s="361"/>
      <c r="D89" s="351"/>
      <c r="E89" s="160" t="s">
        <v>332</v>
      </c>
      <c r="F89" s="162"/>
      <c r="G89" s="71"/>
      <c r="H89" s="72"/>
      <c r="I89" s="73"/>
      <c r="J89" s="71"/>
      <c r="K89" s="72"/>
      <c r="L89" s="73"/>
      <c r="M89" s="71"/>
      <c r="N89" s="175"/>
      <c r="O89" s="74"/>
      <c r="P89" s="76">
        <v>45033</v>
      </c>
      <c r="Q89" s="75" t="s">
        <v>165</v>
      </c>
      <c r="R89" s="79" t="s">
        <v>198</v>
      </c>
      <c r="S89" s="93" t="s">
        <v>236</v>
      </c>
    </row>
    <row r="90" spans="1:19">
      <c r="A90" s="112">
        <f t="shared" si="1"/>
        <v>82</v>
      </c>
      <c r="B90" s="358"/>
      <c r="C90" s="361"/>
      <c r="D90" s="351"/>
      <c r="E90" s="148" t="s">
        <v>333</v>
      </c>
      <c r="F90" s="161"/>
      <c r="G90" s="71"/>
      <c r="H90" s="72"/>
      <c r="I90" s="73"/>
      <c r="J90" s="71"/>
      <c r="K90" s="72"/>
      <c r="L90" s="73"/>
      <c r="M90" s="71"/>
      <c r="N90" s="175"/>
      <c r="O90" s="74"/>
      <c r="P90" s="76">
        <v>45033</v>
      </c>
      <c r="Q90" s="75" t="s">
        <v>165</v>
      </c>
      <c r="R90" s="79" t="s">
        <v>198</v>
      </c>
      <c r="S90" s="93" t="s">
        <v>236</v>
      </c>
    </row>
    <row r="91" spans="1:19">
      <c r="A91" s="112">
        <f t="shared" si="1"/>
        <v>83</v>
      </c>
      <c r="B91" s="358"/>
      <c r="C91" s="361"/>
      <c r="D91" s="351"/>
      <c r="E91" s="148" t="s">
        <v>334</v>
      </c>
      <c r="F91" s="161"/>
      <c r="G91" s="71"/>
      <c r="H91" s="72"/>
      <c r="I91" s="73"/>
      <c r="J91" s="71"/>
      <c r="K91" s="72"/>
      <c r="L91" s="73"/>
      <c r="M91" s="71"/>
      <c r="N91" s="175"/>
      <c r="O91" s="74"/>
      <c r="P91" s="76">
        <v>45033</v>
      </c>
      <c r="Q91" s="75" t="s">
        <v>165</v>
      </c>
      <c r="R91" s="79" t="s">
        <v>198</v>
      </c>
      <c r="S91" s="93" t="s">
        <v>236</v>
      </c>
    </row>
    <row r="92" spans="1:19">
      <c r="A92" s="112">
        <f t="shared" si="1"/>
        <v>84</v>
      </c>
      <c r="B92" s="358"/>
      <c r="C92" s="361"/>
      <c r="D92" s="351"/>
      <c r="E92" s="148" t="s">
        <v>335</v>
      </c>
      <c r="F92" s="161"/>
      <c r="G92" s="71"/>
      <c r="H92" s="72"/>
      <c r="I92" s="73"/>
      <c r="J92" s="71"/>
      <c r="K92" s="72"/>
      <c r="L92" s="73"/>
      <c r="M92" s="71"/>
      <c r="N92" s="175"/>
      <c r="O92" s="74"/>
      <c r="P92" s="76">
        <v>45033</v>
      </c>
      <c r="Q92" s="75" t="s">
        <v>165</v>
      </c>
      <c r="R92" s="79" t="s">
        <v>198</v>
      </c>
      <c r="S92" s="93" t="s">
        <v>236</v>
      </c>
    </row>
    <row r="93" spans="1:19">
      <c r="A93" s="112">
        <f t="shared" si="1"/>
        <v>85</v>
      </c>
      <c r="B93" s="358"/>
      <c r="C93" s="361"/>
      <c r="D93" s="351"/>
      <c r="E93" s="163" t="s">
        <v>336</v>
      </c>
      <c r="F93" s="161"/>
      <c r="G93" s="71"/>
      <c r="H93" s="72"/>
      <c r="I93" s="73"/>
      <c r="J93" s="71"/>
      <c r="K93" s="72"/>
      <c r="L93" s="73"/>
      <c r="M93" s="71"/>
      <c r="N93" s="175"/>
      <c r="O93" s="74"/>
      <c r="P93" s="76">
        <v>45033</v>
      </c>
      <c r="Q93" s="75" t="s">
        <v>165</v>
      </c>
      <c r="R93" s="79" t="s">
        <v>198</v>
      </c>
      <c r="S93" s="93" t="s">
        <v>236</v>
      </c>
    </row>
    <row r="94" spans="1:19">
      <c r="A94" s="112">
        <f t="shared" si="1"/>
        <v>86</v>
      </c>
      <c r="B94" s="358"/>
      <c r="C94" s="361"/>
      <c r="D94" s="351"/>
      <c r="E94" s="148" t="s">
        <v>337</v>
      </c>
      <c r="F94" s="161"/>
      <c r="G94" s="71"/>
      <c r="H94" s="72"/>
      <c r="I94" s="73"/>
      <c r="J94" s="71"/>
      <c r="K94" s="72"/>
      <c r="L94" s="73"/>
      <c r="M94" s="71"/>
      <c r="N94" s="175"/>
      <c r="O94" s="74"/>
      <c r="P94" s="76">
        <v>45033</v>
      </c>
      <c r="Q94" s="75" t="s">
        <v>165</v>
      </c>
      <c r="R94" s="79" t="s">
        <v>198</v>
      </c>
      <c r="S94" s="93" t="s">
        <v>236</v>
      </c>
    </row>
    <row r="95" spans="1:19">
      <c r="A95" s="112">
        <f t="shared" si="1"/>
        <v>87</v>
      </c>
      <c r="B95" s="358"/>
      <c r="C95" s="361"/>
      <c r="D95" s="351" t="s">
        <v>340</v>
      </c>
      <c r="E95" s="160" t="s">
        <v>331</v>
      </c>
      <c r="F95" s="161"/>
      <c r="G95" s="71"/>
      <c r="H95" s="72"/>
      <c r="I95" s="73"/>
      <c r="J95" s="71"/>
      <c r="K95" s="72"/>
      <c r="L95" s="73"/>
      <c r="M95" s="71"/>
      <c r="N95" s="175"/>
      <c r="O95" s="74"/>
      <c r="P95" s="76">
        <v>45033</v>
      </c>
      <c r="Q95" s="75" t="s">
        <v>165</v>
      </c>
      <c r="R95" s="79" t="s">
        <v>198</v>
      </c>
      <c r="S95" s="93" t="s">
        <v>236</v>
      </c>
    </row>
    <row r="96" spans="1:19">
      <c r="A96" s="112">
        <f t="shared" si="1"/>
        <v>88</v>
      </c>
      <c r="B96" s="358"/>
      <c r="C96" s="361"/>
      <c r="D96" s="351"/>
      <c r="E96" s="160" t="s">
        <v>332</v>
      </c>
      <c r="F96" s="162"/>
      <c r="G96" s="71"/>
      <c r="H96" s="72"/>
      <c r="I96" s="73"/>
      <c r="J96" s="71"/>
      <c r="K96" s="72"/>
      <c r="L96" s="73"/>
      <c r="M96" s="71"/>
      <c r="N96" s="175"/>
      <c r="O96" s="74"/>
      <c r="P96" s="76">
        <v>45033</v>
      </c>
      <c r="Q96" s="75" t="s">
        <v>165</v>
      </c>
      <c r="R96" s="79" t="s">
        <v>198</v>
      </c>
      <c r="S96" s="93" t="s">
        <v>236</v>
      </c>
    </row>
    <row r="97" spans="1:19">
      <c r="A97" s="112">
        <f t="shared" si="1"/>
        <v>89</v>
      </c>
      <c r="B97" s="358"/>
      <c r="C97" s="361"/>
      <c r="D97" s="351"/>
      <c r="E97" s="148" t="s">
        <v>333</v>
      </c>
      <c r="F97" s="161"/>
      <c r="G97" s="71"/>
      <c r="H97" s="72"/>
      <c r="I97" s="73"/>
      <c r="J97" s="71"/>
      <c r="K97" s="72"/>
      <c r="L97" s="73"/>
      <c r="M97" s="71"/>
      <c r="N97" s="211" t="s">
        <v>341</v>
      </c>
      <c r="O97" s="74"/>
      <c r="P97" s="76">
        <v>45033</v>
      </c>
      <c r="Q97" s="75" t="s">
        <v>165</v>
      </c>
      <c r="R97" s="79" t="s">
        <v>198</v>
      </c>
      <c r="S97" s="93" t="s">
        <v>236</v>
      </c>
    </row>
    <row r="98" spans="1:19">
      <c r="A98" s="112">
        <f t="shared" si="1"/>
        <v>90</v>
      </c>
      <c r="B98" s="358"/>
      <c r="C98" s="361"/>
      <c r="D98" s="351"/>
      <c r="E98" s="148" t="s">
        <v>334</v>
      </c>
      <c r="F98" s="161"/>
      <c r="G98" s="71"/>
      <c r="H98" s="72"/>
      <c r="I98" s="73"/>
      <c r="J98" s="71"/>
      <c r="K98" s="72"/>
      <c r="L98" s="73"/>
      <c r="M98" s="71"/>
      <c r="N98" s="175"/>
      <c r="O98" s="74"/>
      <c r="P98" s="76">
        <v>45033</v>
      </c>
      <c r="Q98" s="75" t="s">
        <v>165</v>
      </c>
      <c r="R98" s="79" t="s">
        <v>198</v>
      </c>
      <c r="S98" s="93" t="s">
        <v>236</v>
      </c>
    </row>
    <row r="99" spans="1:19">
      <c r="A99" s="112">
        <f t="shared" si="1"/>
        <v>91</v>
      </c>
      <c r="B99" s="358"/>
      <c r="C99" s="361"/>
      <c r="D99" s="351"/>
      <c r="E99" s="148" t="s">
        <v>335</v>
      </c>
      <c r="F99" s="161"/>
      <c r="G99" s="71"/>
      <c r="H99" s="72"/>
      <c r="I99" s="73"/>
      <c r="J99" s="71"/>
      <c r="K99" s="72"/>
      <c r="L99" s="73"/>
      <c r="M99" s="71"/>
      <c r="N99" s="175"/>
      <c r="O99" s="74"/>
      <c r="P99" s="76">
        <v>45033</v>
      </c>
      <c r="Q99" s="75" t="s">
        <v>165</v>
      </c>
      <c r="R99" s="79" t="s">
        <v>198</v>
      </c>
      <c r="S99" s="93" t="s">
        <v>236</v>
      </c>
    </row>
    <row r="100" spans="1:19">
      <c r="A100" s="112">
        <f t="shared" si="1"/>
        <v>92</v>
      </c>
      <c r="B100" s="358"/>
      <c r="C100" s="361"/>
      <c r="D100" s="351"/>
      <c r="E100" s="163" t="s">
        <v>336</v>
      </c>
      <c r="F100" s="161"/>
      <c r="G100" s="71"/>
      <c r="H100" s="72"/>
      <c r="I100" s="73"/>
      <c r="J100" s="71"/>
      <c r="K100" s="72"/>
      <c r="L100" s="73"/>
      <c r="M100" s="71"/>
      <c r="N100" s="175"/>
      <c r="O100" s="74"/>
      <c r="P100" s="76">
        <v>45033</v>
      </c>
      <c r="Q100" s="75" t="s">
        <v>165</v>
      </c>
      <c r="R100" s="79" t="s">
        <v>198</v>
      </c>
      <c r="S100" s="93" t="s">
        <v>236</v>
      </c>
    </row>
    <row r="101" spans="1:19">
      <c r="A101" s="112">
        <f t="shared" si="1"/>
        <v>93</v>
      </c>
      <c r="B101" s="358"/>
      <c r="C101" s="361"/>
      <c r="D101" s="351"/>
      <c r="E101" s="148" t="s">
        <v>337</v>
      </c>
      <c r="F101" s="161"/>
      <c r="G101" s="71"/>
      <c r="H101" s="72"/>
      <c r="I101" s="73"/>
      <c r="J101" s="71"/>
      <c r="K101" s="72"/>
      <c r="L101" s="73"/>
      <c r="M101" s="71"/>
      <c r="N101" s="175"/>
      <c r="O101" s="74"/>
      <c r="P101" s="76">
        <v>45033</v>
      </c>
      <c r="Q101" s="75" t="s">
        <v>165</v>
      </c>
      <c r="R101" s="79" t="s">
        <v>198</v>
      </c>
      <c r="S101" s="93" t="s">
        <v>236</v>
      </c>
    </row>
    <row r="102" spans="1:19">
      <c r="A102" s="112">
        <f t="shared" si="1"/>
        <v>94</v>
      </c>
      <c r="B102" s="358"/>
      <c r="C102" s="361"/>
      <c r="D102" s="207" t="s">
        <v>342</v>
      </c>
      <c r="E102" s="148" t="s">
        <v>343</v>
      </c>
      <c r="F102" s="161"/>
      <c r="G102" s="71"/>
      <c r="H102" s="72"/>
      <c r="I102" s="73"/>
      <c r="J102" s="71"/>
      <c r="K102" s="72"/>
      <c r="L102" s="73"/>
      <c r="M102" s="71"/>
      <c r="N102" s="175"/>
      <c r="O102" s="74"/>
      <c r="P102" s="72">
        <v>45033</v>
      </c>
      <c r="Q102" s="73" t="s">
        <v>165</v>
      </c>
      <c r="R102" s="79" t="s">
        <v>198</v>
      </c>
      <c r="S102" s="93" t="s">
        <v>236</v>
      </c>
    </row>
    <row r="103" spans="1:19" ht="48" customHeight="1">
      <c r="A103" s="112">
        <f t="shared" si="1"/>
        <v>95</v>
      </c>
      <c r="B103" s="357"/>
      <c r="C103" s="361" t="s">
        <v>302</v>
      </c>
      <c r="D103" s="363" t="s">
        <v>303</v>
      </c>
      <c r="E103" s="203" t="s">
        <v>304</v>
      </c>
      <c r="F103" s="205"/>
      <c r="G103" s="71"/>
      <c r="H103" s="72"/>
      <c r="I103" s="73"/>
      <c r="J103" s="71"/>
      <c r="K103" s="72"/>
      <c r="L103" s="73"/>
      <c r="M103" s="71"/>
      <c r="N103" s="175"/>
      <c r="O103" s="74"/>
      <c r="P103" s="76">
        <v>45033</v>
      </c>
      <c r="Q103" s="75" t="s">
        <v>165</v>
      </c>
      <c r="R103" s="79" t="s">
        <v>198</v>
      </c>
      <c r="S103" s="93" t="s">
        <v>236</v>
      </c>
    </row>
    <row r="104" spans="1:19">
      <c r="A104" s="112">
        <f t="shared" si="1"/>
        <v>96</v>
      </c>
      <c r="B104" s="357"/>
      <c r="C104" s="361"/>
      <c r="D104" s="363"/>
      <c r="E104" s="155" t="s">
        <v>306</v>
      </c>
      <c r="F104" s="156"/>
      <c r="G104" s="71"/>
      <c r="H104" s="72"/>
      <c r="I104" s="73"/>
      <c r="J104" s="71"/>
      <c r="K104" s="72"/>
      <c r="L104" s="73"/>
      <c r="M104" s="71"/>
      <c r="N104" s="175"/>
      <c r="O104" s="74"/>
      <c r="P104" s="76">
        <v>45033</v>
      </c>
      <c r="Q104" s="75" t="s">
        <v>165</v>
      </c>
      <c r="R104" s="79" t="s">
        <v>198</v>
      </c>
      <c r="S104" s="93" t="s">
        <v>236</v>
      </c>
    </row>
    <row r="105" spans="1:19">
      <c r="A105" s="112">
        <f t="shared" si="1"/>
        <v>97</v>
      </c>
      <c r="B105" s="357"/>
      <c r="C105" s="361"/>
      <c r="D105" s="363"/>
      <c r="E105" s="155" t="s">
        <v>49</v>
      </c>
      <c r="F105" s="157"/>
      <c r="G105" s="71"/>
      <c r="H105" s="72"/>
      <c r="I105" s="73"/>
      <c r="J105" s="71"/>
      <c r="K105" s="72"/>
      <c r="L105" s="73"/>
      <c r="M105" s="71"/>
      <c r="N105" s="175"/>
      <c r="O105" s="74"/>
      <c r="P105" s="76">
        <v>45033</v>
      </c>
      <c r="Q105" s="75" t="s">
        <v>165</v>
      </c>
      <c r="R105" s="79" t="s">
        <v>198</v>
      </c>
      <c r="S105" s="93" t="s">
        <v>236</v>
      </c>
    </row>
    <row r="106" spans="1:19">
      <c r="A106" s="112">
        <f t="shared" si="1"/>
        <v>98</v>
      </c>
      <c r="B106" s="357"/>
      <c r="C106" s="361"/>
      <c r="D106" s="363"/>
      <c r="E106" s="158" t="s">
        <v>307</v>
      </c>
      <c r="F106" s="156"/>
      <c r="G106" s="71"/>
      <c r="H106" s="72"/>
      <c r="I106" s="73"/>
      <c r="J106" s="71"/>
      <c r="K106" s="72"/>
      <c r="L106" s="73"/>
      <c r="M106" s="71"/>
      <c r="N106" s="175"/>
      <c r="O106" s="74"/>
      <c r="P106" s="76">
        <v>45033</v>
      </c>
      <c r="Q106" s="75" t="s">
        <v>165</v>
      </c>
      <c r="R106" s="79" t="s">
        <v>198</v>
      </c>
      <c r="S106" s="93" t="s">
        <v>236</v>
      </c>
    </row>
    <row r="107" spans="1:19">
      <c r="A107" s="112">
        <f t="shared" si="1"/>
        <v>99</v>
      </c>
      <c r="B107" s="357"/>
      <c r="C107" s="361"/>
      <c r="D107" s="363"/>
      <c r="E107" s="158" t="s">
        <v>309</v>
      </c>
      <c r="F107" s="156"/>
      <c r="G107" s="71"/>
      <c r="H107" s="72"/>
      <c r="I107" s="73"/>
      <c r="J107" s="71"/>
      <c r="K107" s="72"/>
      <c r="L107" s="73"/>
      <c r="M107" s="71"/>
      <c r="N107" s="175"/>
      <c r="O107" s="74"/>
      <c r="P107" s="76">
        <v>45033</v>
      </c>
      <c r="Q107" s="75" t="s">
        <v>165</v>
      </c>
      <c r="R107" s="79" t="s">
        <v>198</v>
      </c>
      <c r="S107" s="93" t="s">
        <v>236</v>
      </c>
    </row>
    <row r="108" spans="1:19">
      <c r="A108" s="112">
        <f t="shared" si="1"/>
        <v>100</v>
      </c>
      <c r="B108" s="357"/>
      <c r="C108" s="361"/>
      <c r="D108" s="363"/>
      <c r="E108" s="158" t="s">
        <v>310</v>
      </c>
      <c r="F108" s="156"/>
      <c r="G108" s="71"/>
      <c r="H108" s="72"/>
      <c r="I108" s="73"/>
      <c r="J108" s="71"/>
      <c r="K108" s="72"/>
      <c r="L108" s="73"/>
      <c r="M108" s="71"/>
      <c r="N108" s="175"/>
      <c r="O108" s="74"/>
      <c r="P108" s="76">
        <v>45033</v>
      </c>
      <c r="Q108" s="75" t="s">
        <v>165</v>
      </c>
      <c r="R108" s="79" t="s">
        <v>198</v>
      </c>
      <c r="S108" s="93" t="s">
        <v>236</v>
      </c>
    </row>
    <row r="109" spans="1:19">
      <c r="A109" s="112">
        <f t="shared" si="1"/>
        <v>101</v>
      </c>
      <c r="B109" s="357"/>
      <c r="C109" s="361"/>
      <c r="D109" s="363"/>
      <c r="E109" s="158" t="s">
        <v>311</v>
      </c>
      <c r="F109" s="156"/>
      <c r="G109" s="71"/>
      <c r="H109" s="72"/>
      <c r="I109" s="73"/>
      <c r="J109" s="71"/>
      <c r="K109" s="72"/>
      <c r="L109" s="73"/>
      <c r="M109" s="71"/>
      <c r="N109" s="175"/>
      <c r="O109" s="74"/>
      <c r="P109" s="76">
        <v>45033</v>
      </c>
      <c r="Q109" s="75" t="s">
        <v>165</v>
      </c>
      <c r="R109" s="79" t="s">
        <v>198</v>
      </c>
      <c r="S109" s="93" t="s">
        <v>236</v>
      </c>
    </row>
    <row r="110" spans="1:19">
      <c r="A110" s="112">
        <f t="shared" si="1"/>
        <v>102</v>
      </c>
      <c r="B110" s="357"/>
      <c r="C110" s="361"/>
      <c r="D110" s="363"/>
      <c r="E110" s="158" t="s">
        <v>312</v>
      </c>
      <c r="F110" s="156"/>
      <c r="G110" s="71"/>
      <c r="H110" s="72"/>
      <c r="I110" s="73"/>
      <c r="J110" s="71"/>
      <c r="K110" s="72"/>
      <c r="L110" s="73"/>
      <c r="M110" s="71"/>
      <c r="N110" s="175"/>
      <c r="O110" s="74"/>
      <c r="P110" s="76">
        <v>45033</v>
      </c>
      <c r="Q110" s="75" t="s">
        <v>165</v>
      </c>
      <c r="R110" s="79" t="s">
        <v>198</v>
      </c>
      <c r="S110" s="93" t="s">
        <v>236</v>
      </c>
    </row>
    <row r="111" spans="1:19">
      <c r="A111" s="112">
        <f t="shared" si="1"/>
        <v>103</v>
      </c>
      <c r="B111" s="357"/>
      <c r="C111" s="361"/>
      <c r="D111" s="363"/>
      <c r="E111" s="158" t="s">
        <v>313</v>
      </c>
      <c r="F111" s="156"/>
      <c r="G111" s="71"/>
      <c r="H111" s="72"/>
      <c r="I111" s="73"/>
      <c r="J111" s="71"/>
      <c r="K111" s="72"/>
      <c r="L111" s="73"/>
      <c r="M111" s="71"/>
      <c r="N111" s="175"/>
      <c r="O111" s="74"/>
      <c r="P111" s="76">
        <v>45033</v>
      </c>
      <c r="Q111" s="75" t="s">
        <v>165</v>
      </c>
      <c r="R111" s="79" t="s">
        <v>198</v>
      </c>
      <c r="S111" s="93" t="s">
        <v>236</v>
      </c>
    </row>
    <row r="112" spans="1:19">
      <c r="A112" s="112">
        <f t="shared" si="1"/>
        <v>104</v>
      </c>
      <c r="B112" s="357"/>
      <c r="C112" s="361"/>
      <c r="D112" s="363"/>
      <c r="E112" s="158" t="s">
        <v>314</v>
      </c>
      <c r="F112" s="156"/>
      <c r="G112" s="71"/>
      <c r="H112" s="72"/>
      <c r="I112" s="73"/>
      <c r="J112" s="71"/>
      <c r="K112" s="72"/>
      <c r="L112" s="73"/>
      <c r="M112" s="71"/>
      <c r="N112" s="175"/>
      <c r="O112" s="74"/>
      <c r="P112" s="76">
        <v>45033</v>
      </c>
      <c r="Q112" s="75" t="s">
        <v>165</v>
      </c>
      <c r="R112" s="79" t="s">
        <v>198</v>
      </c>
      <c r="S112" s="93" t="s">
        <v>236</v>
      </c>
    </row>
    <row r="113" spans="1:19">
      <c r="A113" s="112">
        <f t="shared" si="1"/>
        <v>105</v>
      </c>
      <c r="B113" s="357"/>
      <c r="C113" s="361"/>
      <c r="D113" s="363"/>
      <c r="E113" s="158" t="s">
        <v>316</v>
      </c>
      <c r="F113" s="156"/>
      <c r="G113" s="71"/>
      <c r="H113" s="72"/>
      <c r="I113" s="73"/>
      <c r="J113" s="71"/>
      <c r="K113" s="72"/>
      <c r="L113" s="73"/>
      <c r="M113" s="71"/>
      <c r="N113" s="175"/>
      <c r="O113" s="74"/>
      <c r="P113" s="76">
        <v>45033</v>
      </c>
      <c r="Q113" s="75" t="s">
        <v>165</v>
      </c>
      <c r="R113" s="79" t="s">
        <v>198</v>
      </c>
      <c r="S113" s="93" t="s">
        <v>236</v>
      </c>
    </row>
    <row r="114" spans="1:19">
      <c r="A114" s="112">
        <f t="shared" si="1"/>
        <v>106</v>
      </c>
      <c r="B114" s="357"/>
      <c r="C114" s="361"/>
      <c r="D114" s="363"/>
      <c r="E114" s="158" t="s">
        <v>317</v>
      </c>
      <c r="F114" s="156"/>
      <c r="G114" s="71"/>
      <c r="H114" s="72"/>
      <c r="I114" s="73"/>
      <c r="J114" s="71"/>
      <c r="K114" s="72"/>
      <c r="L114" s="73"/>
      <c r="M114" s="71"/>
      <c r="N114" s="175"/>
      <c r="O114" s="74"/>
      <c r="P114" s="76">
        <v>45033</v>
      </c>
      <c r="Q114" s="75" t="s">
        <v>165</v>
      </c>
      <c r="R114" s="79" t="s">
        <v>198</v>
      </c>
      <c r="S114" s="93" t="s">
        <v>236</v>
      </c>
    </row>
    <row r="115" spans="1:19">
      <c r="A115" s="112">
        <f t="shared" si="1"/>
        <v>107</v>
      </c>
      <c r="B115" s="357"/>
      <c r="C115" s="361"/>
      <c r="D115" s="363" t="s">
        <v>318</v>
      </c>
      <c r="E115" s="158" t="s">
        <v>319</v>
      </c>
      <c r="F115" s="159"/>
      <c r="G115" s="71"/>
      <c r="H115" s="72"/>
      <c r="I115" s="73"/>
      <c r="J115" s="71"/>
      <c r="K115" s="72"/>
      <c r="L115" s="73"/>
      <c r="M115" s="71"/>
      <c r="N115" s="175"/>
      <c r="O115" s="74"/>
      <c r="P115" s="76">
        <v>45033</v>
      </c>
      <c r="Q115" s="75" t="s">
        <v>165</v>
      </c>
      <c r="R115" s="79" t="s">
        <v>198</v>
      </c>
      <c r="S115" s="93" t="s">
        <v>236</v>
      </c>
    </row>
    <row r="116" spans="1:19">
      <c r="A116" s="112">
        <f t="shared" si="1"/>
        <v>108</v>
      </c>
      <c r="B116" s="357"/>
      <c r="C116" s="361"/>
      <c r="D116" s="363"/>
      <c r="E116" s="158" t="s">
        <v>320</v>
      </c>
      <c r="F116" s="159"/>
      <c r="G116" s="71"/>
      <c r="H116" s="72"/>
      <c r="I116" s="73"/>
      <c r="J116" s="71"/>
      <c r="K116" s="72"/>
      <c r="L116" s="73"/>
      <c r="M116" s="71"/>
      <c r="N116" s="175"/>
      <c r="O116" s="74"/>
      <c r="P116" s="76">
        <v>45033</v>
      </c>
      <c r="Q116" s="75" t="s">
        <v>165</v>
      </c>
      <c r="R116" s="79" t="s">
        <v>198</v>
      </c>
      <c r="S116" s="93" t="s">
        <v>236</v>
      </c>
    </row>
    <row r="117" spans="1:19">
      <c r="A117" s="112">
        <f t="shared" si="1"/>
        <v>109</v>
      </c>
      <c r="B117" s="357"/>
      <c r="C117" s="361"/>
      <c r="D117" s="363"/>
      <c r="E117" s="158" t="s">
        <v>321</v>
      </c>
      <c r="F117" s="159"/>
      <c r="G117" s="71"/>
      <c r="H117" s="72"/>
      <c r="I117" s="73"/>
      <c r="J117" s="71"/>
      <c r="K117" s="72"/>
      <c r="L117" s="73"/>
      <c r="M117" s="71"/>
      <c r="N117" s="175"/>
      <c r="O117" s="74"/>
      <c r="P117" s="76">
        <v>45033</v>
      </c>
      <c r="Q117" s="75" t="s">
        <v>165</v>
      </c>
      <c r="R117" s="79" t="s">
        <v>198</v>
      </c>
      <c r="S117" s="93" t="s">
        <v>236</v>
      </c>
    </row>
    <row r="118" spans="1:19">
      <c r="A118" s="112">
        <f t="shared" si="1"/>
        <v>110</v>
      </c>
      <c r="B118" s="357"/>
      <c r="C118" s="361"/>
      <c r="D118" s="363"/>
      <c r="E118" s="158" t="s">
        <v>322</v>
      </c>
      <c r="F118" s="159"/>
      <c r="G118" s="71"/>
      <c r="H118" s="72"/>
      <c r="I118" s="73"/>
      <c r="J118" s="71"/>
      <c r="K118" s="72"/>
      <c r="L118" s="73"/>
      <c r="M118" s="71"/>
      <c r="N118" s="175"/>
      <c r="O118" s="74"/>
      <c r="P118" s="76">
        <v>45033</v>
      </c>
      <c r="Q118" s="75" t="s">
        <v>165</v>
      </c>
      <c r="R118" s="79" t="s">
        <v>198</v>
      </c>
      <c r="S118" s="93" t="s">
        <v>236</v>
      </c>
    </row>
    <row r="119" spans="1:19">
      <c r="A119" s="112">
        <f t="shared" si="1"/>
        <v>111</v>
      </c>
      <c r="B119" s="357"/>
      <c r="C119" s="361"/>
      <c r="D119" s="363"/>
      <c r="E119" s="158" t="s">
        <v>323</v>
      </c>
      <c r="F119" s="159"/>
      <c r="G119" s="71"/>
      <c r="H119" s="72"/>
      <c r="I119" s="73"/>
      <c r="J119" s="71"/>
      <c r="K119" s="72"/>
      <c r="L119" s="73"/>
      <c r="M119" s="71"/>
      <c r="N119" s="175"/>
      <c r="O119" s="74"/>
      <c r="P119" s="76">
        <v>45033</v>
      </c>
      <c r="Q119" s="75" t="s">
        <v>165</v>
      </c>
      <c r="R119" s="79" t="s">
        <v>198</v>
      </c>
      <c r="S119" s="93" t="s">
        <v>236</v>
      </c>
    </row>
    <row r="120" spans="1:19">
      <c r="A120" s="112">
        <f t="shared" si="1"/>
        <v>112</v>
      </c>
      <c r="B120" s="357"/>
      <c r="C120" s="361"/>
      <c r="D120" s="363"/>
      <c r="E120" s="158" t="s">
        <v>324</v>
      </c>
      <c r="F120" s="159"/>
      <c r="G120" s="71"/>
      <c r="H120" s="72"/>
      <c r="I120" s="73"/>
      <c r="J120" s="71"/>
      <c r="K120" s="72"/>
      <c r="L120" s="73"/>
      <c r="M120" s="71"/>
      <c r="N120" s="175"/>
      <c r="O120" s="74"/>
      <c r="P120" s="76">
        <v>45033</v>
      </c>
      <c r="Q120" s="75" t="s">
        <v>165</v>
      </c>
      <c r="R120" s="79" t="s">
        <v>198</v>
      </c>
      <c r="S120" s="93" t="s">
        <v>236</v>
      </c>
    </row>
    <row r="121" spans="1:19">
      <c r="A121" s="112">
        <f t="shared" si="1"/>
        <v>113</v>
      </c>
      <c r="B121" s="357"/>
      <c r="C121" s="361"/>
      <c r="D121" s="363"/>
      <c r="E121" s="158" t="s">
        <v>325</v>
      </c>
      <c r="F121" s="159"/>
      <c r="G121" s="71"/>
      <c r="H121" s="72"/>
      <c r="I121" s="73"/>
      <c r="J121" s="71"/>
      <c r="K121" s="72"/>
      <c r="L121" s="73"/>
      <c r="M121" s="71"/>
      <c r="N121" s="175"/>
      <c r="O121" s="74"/>
      <c r="P121" s="76">
        <v>45033</v>
      </c>
      <c r="Q121" s="75" t="s">
        <v>165</v>
      </c>
      <c r="R121" s="79" t="s">
        <v>198</v>
      </c>
      <c r="S121" s="93" t="s">
        <v>236</v>
      </c>
    </row>
    <row r="122" spans="1:19">
      <c r="A122" s="112">
        <f t="shared" si="1"/>
        <v>114</v>
      </c>
      <c r="B122" s="357"/>
      <c r="C122" s="361"/>
      <c r="D122" s="363"/>
      <c r="E122" s="158" t="s">
        <v>326</v>
      </c>
      <c r="F122" s="159"/>
      <c r="G122" s="71"/>
      <c r="H122" s="72"/>
      <c r="I122" s="73"/>
      <c r="J122" s="71"/>
      <c r="K122" s="72"/>
      <c r="L122" s="73"/>
      <c r="M122" s="71"/>
      <c r="N122" s="175"/>
      <c r="O122" s="74"/>
      <c r="P122" s="76">
        <v>45033</v>
      </c>
      <c r="Q122" s="75" t="s">
        <v>165</v>
      </c>
      <c r="R122" s="79" t="s">
        <v>198</v>
      </c>
      <c r="S122" s="93" t="s">
        <v>236</v>
      </c>
    </row>
    <row r="123" spans="1:19">
      <c r="A123" s="112">
        <f t="shared" si="1"/>
        <v>115</v>
      </c>
      <c r="B123" s="357"/>
      <c r="C123" s="361"/>
      <c r="D123" s="363"/>
      <c r="E123" s="158" t="s">
        <v>327</v>
      </c>
      <c r="F123" s="159"/>
      <c r="G123" s="71"/>
      <c r="H123" s="72"/>
      <c r="I123" s="73"/>
      <c r="J123" s="71"/>
      <c r="K123" s="72"/>
      <c r="L123" s="73"/>
      <c r="M123" s="71"/>
      <c r="N123" s="175"/>
      <c r="O123" s="74"/>
      <c r="P123" s="76">
        <v>45033</v>
      </c>
      <c r="Q123" s="75" t="s">
        <v>165</v>
      </c>
      <c r="R123" s="79" t="s">
        <v>198</v>
      </c>
      <c r="S123" s="93" t="s">
        <v>236</v>
      </c>
    </row>
    <row r="124" spans="1:19">
      <c r="A124" s="112">
        <f t="shared" si="1"/>
        <v>116</v>
      </c>
      <c r="B124" s="357"/>
      <c r="C124" s="361"/>
      <c r="D124" s="363"/>
      <c r="E124" s="158" t="s">
        <v>328</v>
      </c>
      <c r="F124" s="159"/>
      <c r="G124" s="71"/>
      <c r="H124" s="72"/>
      <c r="I124" s="73"/>
      <c r="J124" s="71"/>
      <c r="K124" s="72"/>
      <c r="L124" s="73"/>
      <c r="M124" s="71"/>
      <c r="N124" s="175"/>
      <c r="O124" s="74"/>
      <c r="P124" s="76">
        <v>45033</v>
      </c>
      <c r="Q124" s="75" t="s">
        <v>165</v>
      </c>
      <c r="R124" s="79" t="s">
        <v>198</v>
      </c>
      <c r="S124" s="93" t="s">
        <v>236</v>
      </c>
    </row>
    <row r="125" spans="1:19">
      <c r="A125" s="112">
        <f t="shared" si="1"/>
        <v>117</v>
      </c>
      <c r="B125" s="357"/>
      <c r="C125" s="361" t="s">
        <v>329</v>
      </c>
      <c r="D125" s="351" t="s">
        <v>344</v>
      </c>
      <c r="E125" s="160" t="s">
        <v>331</v>
      </c>
      <c r="F125" s="161"/>
      <c r="G125" s="71"/>
      <c r="H125" s="72"/>
      <c r="I125" s="73"/>
      <c r="J125" s="71"/>
      <c r="K125" s="72"/>
      <c r="L125" s="73"/>
      <c r="M125" s="71"/>
      <c r="N125" s="175"/>
      <c r="O125" s="74"/>
      <c r="P125" s="76">
        <v>45033</v>
      </c>
      <c r="Q125" s="75" t="s">
        <v>165</v>
      </c>
      <c r="R125" s="79" t="s">
        <v>198</v>
      </c>
      <c r="S125" s="93" t="s">
        <v>236</v>
      </c>
    </row>
    <row r="126" spans="1:19">
      <c r="A126" s="112">
        <f t="shared" si="1"/>
        <v>118</v>
      </c>
      <c r="B126" s="357"/>
      <c r="C126" s="361"/>
      <c r="D126" s="351"/>
      <c r="E126" s="160" t="s">
        <v>332</v>
      </c>
      <c r="F126" s="162"/>
      <c r="G126" s="71"/>
      <c r="H126" s="72"/>
      <c r="I126" s="73"/>
      <c r="J126" s="71"/>
      <c r="K126" s="72"/>
      <c r="L126" s="73"/>
      <c r="M126" s="71"/>
      <c r="N126" s="175"/>
      <c r="O126" s="74"/>
      <c r="P126" s="76">
        <v>45033</v>
      </c>
      <c r="Q126" s="75" t="s">
        <v>165</v>
      </c>
      <c r="R126" s="79" t="s">
        <v>198</v>
      </c>
      <c r="S126" s="93" t="s">
        <v>236</v>
      </c>
    </row>
    <row r="127" spans="1:19">
      <c r="A127" s="112">
        <f t="shared" si="1"/>
        <v>119</v>
      </c>
      <c r="B127" s="357"/>
      <c r="C127" s="361"/>
      <c r="D127" s="351"/>
      <c r="E127" s="148" t="s">
        <v>333</v>
      </c>
      <c r="F127" s="161"/>
      <c r="G127" s="71"/>
      <c r="H127" s="72"/>
      <c r="I127" s="73"/>
      <c r="J127" s="71"/>
      <c r="K127" s="72"/>
      <c r="L127" s="73"/>
      <c r="M127" s="71"/>
      <c r="N127" s="175"/>
      <c r="O127" s="74"/>
      <c r="P127" s="76">
        <v>45033</v>
      </c>
      <c r="Q127" s="75" t="s">
        <v>165</v>
      </c>
      <c r="R127" s="79" t="s">
        <v>198</v>
      </c>
      <c r="S127" s="93" t="s">
        <v>236</v>
      </c>
    </row>
    <row r="128" spans="1:19">
      <c r="A128" s="112">
        <f t="shared" si="1"/>
        <v>120</v>
      </c>
      <c r="B128" s="357"/>
      <c r="C128" s="361"/>
      <c r="D128" s="351"/>
      <c r="E128" s="148" t="s">
        <v>334</v>
      </c>
      <c r="F128" s="161"/>
      <c r="G128" s="71"/>
      <c r="H128" s="72"/>
      <c r="I128" s="73"/>
      <c r="J128" s="71"/>
      <c r="K128" s="72"/>
      <c r="L128" s="73"/>
      <c r="M128" s="71"/>
      <c r="N128" s="175"/>
      <c r="O128" s="74"/>
      <c r="P128" s="76">
        <v>45033</v>
      </c>
      <c r="Q128" s="75" t="s">
        <v>165</v>
      </c>
      <c r="R128" s="79" t="s">
        <v>198</v>
      </c>
      <c r="S128" s="93" t="s">
        <v>236</v>
      </c>
    </row>
    <row r="129" spans="1:19">
      <c r="A129" s="112">
        <f t="shared" si="1"/>
        <v>121</v>
      </c>
      <c r="B129" s="357"/>
      <c r="C129" s="361"/>
      <c r="D129" s="351"/>
      <c r="E129" s="148" t="s">
        <v>335</v>
      </c>
      <c r="F129" s="161"/>
      <c r="G129" s="71"/>
      <c r="H129" s="72"/>
      <c r="I129" s="73"/>
      <c r="J129" s="71"/>
      <c r="K129" s="72"/>
      <c r="L129" s="73"/>
      <c r="M129" s="71"/>
      <c r="N129" s="175"/>
      <c r="O129" s="74"/>
      <c r="P129" s="76">
        <v>45033</v>
      </c>
      <c r="Q129" s="75" t="s">
        <v>165</v>
      </c>
      <c r="R129" s="79" t="s">
        <v>198</v>
      </c>
      <c r="S129" s="93" t="s">
        <v>236</v>
      </c>
    </row>
    <row r="130" spans="1:19">
      <c r="A130" s="112">
        <f t="shared" si="1"/>
        <v>122</v>
      </c>
      <c r="B130" s="357"/>
      <c r="C130" s="361"/>
      <c r="D130" s="351"/>
      <c r="E130" s="163" t="s">
        <v>336</v>
      </c>
      <c r="F130" s="161"/>
      <c r="G130" s="71"/>
      <c r="H130" s="72"/>
      <c r="I130" s="73"/>
      <c r="J130" s="71"/>
      <c r="K130" s="72"/>
      <c r="L130" s="73"/>
      <c r="M130" s="71"/>
      <c r="N130" s="175"/>
      <c r="O130" s="74"/>
      <c r="P130" s="76">
        <v>45033</v>
      </c>
      <c r="Q130" s="75" t="s">
        <v>165</v>
      </c>
      <c r="R130" s="79" t="s">
        <v>198</v>
      </c>
      <c r="S130" s="93" t="s">
        <v>236</v>
      </c>
    </row>
    <row r="131" spans="1:19">
      <c r="A131" s="112">
        <f t="shared" si="1"/>
        <v>123</v>
      </c>
      <c r="B131" s="357"/>
      <c r="C131" s="361"/>
      <c r="D131" s="351"/>
      <c r="E131" s="148" t="s">
        <v>337</v>
      </c>
      <c r="F131" s="161"/>
      <c r="G131" s="71"/>
      <c r="H131" s="72"/>
      <c r="I131" s="73"/>
      <c r="J131" s="71"/>
      <c r="K131" s="72"/>
      <c r="L131" s="73"/>
      <c r="M131" s="71"/>
      <c r="N131" s="175"/>
      <c r="O131" s="74"/>
      <c r="P131" s="76">
        <v>45033</v>
      </c>
      <c r="Q131" s="75" t="s">
        <v>165</v>
      </c>
      <c r="R131" s="79" t="s">
        <v>198</v>
      </c>
      <c r="S131" s="93" t="s">
        <v>236</v>
      </c>
    </row>
    <row r="132" spans="1:19">
      <c r="A132" s="112">
        <f t="shared" si="1"/>
        <v>124</v>
      </c>
      <c r="B132" s="357"/>
      <c r="C132" s="361"/>
      <c r="D132" s="351" t="s">
        <v>345</v>
      </c>
      <c r="E132" s="160" t="s">
        <v>331</v>
      </c>
      <c r="F132" s="161"/>
      <c r="G132" s="71"/>
      <c r="H132" s="72"/>
      <c r="I132" s="73"/>
      <c r="J132" s="71"/>
      <c r="K132" s="72"/>
      <c r="L132" s="73"/>
      <c r="M132" s="71"/>
      <c r="N132" s="175"/>
      <c r="O132" s="74"/>
      <c r="P132" s="76">
        <v>45033</v>
      </c>
      <c r="Q132" s="75" t="s">
        <v>165</v>
      </c>
      <c r="R132" s="79" t="s">
        <v>198</v>
      </c>
      <c r="S132" s="93" t="s">
        <v>236</v>
      </c>
    </row>
    <row r="133" spans="1:19">
      <c r="A133" s="112">
        <f t="shared" si="1"/>
        <v>125</v>
      </c>
      <c r="B133" s="357"/>
      <c r="C133" s="361"/>
      <c r="D133" s="351"/>
      <c r="E133" s="160" t="s">
        <v>332</v>
      </c>
      <c r="F133" s="162"/>
      <c r="G133" s="71"/>
      <c r="H133" s="72"/>
      <c r="I133" s="73"/>
      <c r="J133" s="71"/>
      <c r="K133" s="72"/>
      <c r="L133" s="73"/>
      <c r="M133" s="71"/>
      <c r="N133" s="175"/>
      <c r="O133" s="74"/>
      <c r="P133" s="76">
        <v>45033</v>
      </c>
      <c r="Q133" s="75" t="s">
        <v>165</v>
      </c>
      <c r="R133" s="79" t="s">
        <v>198</v>
      </c>
      <c r="S133" s="93" t="s">
        <v>236</v>
      </c>
    </row>
    <row r="134" spans="1:19">
      <c r="A134" s="112">
        <f t="shared" si="1"/>
        <v>126</v>
      </c>
      <c r="B134" s="357"/>
      <c r="C134" s="361"/>
      <c r="D134" s="351"/>
      <c r="E134" s="148" t="s">
        <v>333</v>
      </c>
      <c r="F134" s="161"/>
      <c r="G134" s="71"/>
      <c r="H134" s="72"/>
      <c r="I134" s="73"/>
      <c r="J134" s="71"/>
      <c r="K134" s="72"/>
      <c r="L134" s="73"/>
      <c r="M134" s="71"/>
      <c r="N134" s="175"/>
      <c r="O134" s="74"/>
      <c r="P134" s="76">
        <v>45033</v>
      </c>
      <c r="Q134" s="75" t="s">
        <v>165</v>
      </c>
      <c r="R134" s="79" t="s">
        <v>198</v>
      </c>
      <c r="S134" s="93" t="s">
        <v>236</v>
      </c>
    </row>
    <row r="135" spans="1:19">
      <c r="A135" s="112">
        <f t="shared" si="1"/>
        <v>127</v>
      </c>
      <c r="B135" s="357"/>
      <c r="C135" s="361"/>
      <c r="D135" s="351"/>
      <c r="E135" s="148" t="s">
        <v>334</v>
      </c>
      <c r="F135" s="161"/>
      <c r="G135" s="71"/>
      <c r="H135" s="72"/>
      <c r="I135" s="73"/>
      <c r="J135" s="71"/>
      <c r="K135" s="72"/>
      <c r="L135" s="73"/>
      <c r="M135" s="71"/>
      <c r="N135" s="175"/>
      <c r="O135" s="74"/>
      <c r="P135" s="76">
        <v>45033</v>
      </c>
      <c r="Q135" s="75" t="s">
        <v>165</v>
      </c>
      <c r="R135" s="79" t="s">
        <v>198</v>
      </c>
      <c r="S135" s="93" t="s">
        <v>236</v>
      </c>
    </row>
    <row r="136" spans="1:19">
      <c r="A136" s="112">
        <f t="shared" si="1"/>
        <v>128</v>
      </c>
      <c r="B136" s="357"/>
      <c r="C136" s="361"/>
      <c r="D136" s="351"/>
      <c r="E136" s="148" t="s">
        <v>335</v>
      </c>
      <c r="F136" s="161"/>
      <c r="G136" s="71"/>
      <c r="H136" s="72"/>
      <c r="I136" s="73"/>
      <c r="J136" s="71"/>
      <c r="K136" s="72"/>
      <c r="L136" s="73"/>
      <c r="M136" s="71"/>
      <c r="N136" s="175"/>
      <c r="O136" s="74"/>
      <c r="P136" s="76">
        <v>45033</v>
      </c>
      <c r="Q136" s="75" t="s">
        <v>165</v>
      </c>
      <c r="R136" s="79" t="s">
        <v>198</v>
      </c>
      <c r="S136" s="93" t="s">
        <v>236</v>
      </c>
    </row>
    <row r="137" spans="1:19">
      <c r="A137" s="112">
        <f t="shared" si="1"/>
        <v>129</v>
      </c>
      <c r="B137" s="357"/>
      <c r="C137" s="361"/>
      <c r="D137" s="351"/>
      <c r="E137" s="163" t="s">
        <v>336</v>
      </c>
      <c r="F137" s="161"/>
      <c r="G137" s="71"/>
      <c r="H137" s="72"/>
      <c r="I137" s="73"/>
      <c r="J137" s="71"/>
      <c r="K137" s="72"/>
      <c r="L137" s="73"/>
      <c r="M137" s="71"/>
      <c r="N137" s="175"/>
      <c r="O137" s="74"/>
      <c r="P137" s="76">
        <v>45033</v>
      </c>
      <c r="Q137" s="75" t="s">
        <v>165</v>
      </c>
      <c r="R137" s="79" t="s">
        <v>198</v>
      </c>
      <c r="S137" s="93" t="s">
        <v>236</v>
      </c>
    </row>
    <row r="138" spans="1:19">
      <c r="A138" s="112">
        <f t="shared" ref="A138:A201" si="2">ROW()-8</f>
        <v>130</v>
      </c>
      <c r="B138" s="357"/>
      <c r="C138" s="361"/>
      <c r="D138" s="351"/>
      <c r="E138" s="148" t="s">
        <v>337</v>
      </c>
      <c r="F138" s="161"/>
      <c r="G138" s="71"/>
      <c r="H138" s="72"/>
      <c r="I138" s="73"/>
      <c r="J138" s="71"/>
      <c r="K138" s="72"/>
      <c r="L138" s="73"/>
      <c r="M138" s="71"/>
      <c r="N138" s="175"/>
      <c r="O138" s="74"/>
      <c r="P138" s="76">
        <v>45033</v>
      </c>
      <c r="Q138" s="75" t="s">
        <v>165</v>
      </c>
      <c r="R138" s="79" t="s">
        <v>198</v>
      </c>
      <c r="S138" s="93" t="s">
        <v>236</v>
      </c>
    </row>
    <row r="139" spans="1:19">
      <c r="A139" s="112">
        <f t="shared" si="2"/>
        <v>131</v>
      </c>
      <c r="B139" s="357"/>
      <c r="C139" s="361"/>
      <c r="D139" s="351" t="s">
        <v>346</v>
      </c>
      <c r="E139" s="160" t="s">
        <v>331</v>
      </c>
      <c r="F139" s="161"/>
      <c r="G139" s="71"/>
      <c r="H139" s="72"/>
      <c r="I139" s="73"/>
      <c r="J139" s="71"/>
      <c r="K139" s="72"/>
      <c r="L139" s="73"/>
      <c r="M139" s="71"/>
      <c r="N139" s="175"/>
      <c r="O139" s="74"/>
      <c r="P139" s="76">
        <v>45033</v>
      </c>
      <c r="Q139" s="75" t="s">
        <v>165</v>
      </c>
      <c r="R139" s="79" t="s">
        <v>198</v>
      </c>
      <c r="S139" s="93" t="s">
        <v>236</v>
      </c>
    </row>
    <row r="140" spans="1:19">
      <c r="A140" s="112">
        <f t="shared" si="2"/>
        <v>132</v>
      </c>
      <c r="B140" s="357"/>
      <c r="C140" s="361"/>
      <c r="D140" s="351"/>
      <c r="E140" s="160" t="s">
        <v>332</v>
      </c>
      <c r="F140" s="162"/>
      <c r="G140" s="71"/>
      <c r="H140" s="72"/>
      <c r="I140" s="73"/>
      <c r="J140" s="71"/>
      <c r="K140" s="72"/>
      <c r="L140" s="73"/>
      <c r="M140" s="71"/>
      <c r="N140" s="175"/>
      <c r="O140" s="74"/>
      <c r="P140" s="76">
        <v>45033</v>
      </c>
      <c r="Q140" s="75" t="s">
        <v>165</v>
      </c>
      <c r="R140" s="79" t="s">
        <v>198</v>
      </c>
      <c r="S140" s="93" t="s">
        <v>236</v>
      </c>
    </row>
    <row r="141" spans="1:19">
      <c r="A141" s="112">
        <f t="shared" si="2"/>
        <v>133</v>
      </c>
      <c r="B141" s="357"/>
      <c r="C141" s="361"/>
      <c r="D141" s="351"/>
      <c r="E141" s="148" t="s">
        <v>333</v>
      </c>
      <c r="F141" s="161"/>
      <c r="G141" s="71"/>
      <c r="H141" s="72"/>
      <c r="I141" s="73"/>
      <c r="J141" s="71"/>
      <c r="K141" s="72"/>
      <c r="L141" s="73"/>
      <c r="M141" s="71"/>
      <c r="N141" s="175"/>
      <c r="O141" s="74"/>
      <c r="P141" s="76">
        <v>45033</v>
      </c>
      <c r="Q141" s="75" t="s">
        <v>165</v>
      </c>
      <c r="R141" s="79" t="s">
        <v>198</v>
      </c>
      <c r="S141" s="93" t="s">
        <v>236</v>
      </c>
    </row>
    <row r="142" spans="1:19">
      <c r="A142" s="112">
        <f t="shared" si="2"/>
        <v>134</v>
      </c>
      <c r="B142" s="357"/>
      <c r="C142" s="361"/>
      <c r="D142" s="351"/>
      <c r="E142" s="148" t="s">
        <v>334</v>
      </c>
      <c r="F142" s="161"/>
      <c r="G142" s="71"/>
      <c r="H142" s="72"/>
      <c r="I142" s="73"/>
      <c r="J142" s="71"/>
      <c r="K142" s="72"/>
      <c r="L142" s="73"/>
      <c r="M142" s="71"/>
      <c r="N142" s="175"/>
      <c r="O142" s="74"/>
      <c r="P142" s="76">
        <v>45033</v>
      </c>
      <c r="Q142" s="75" t="s">
        <v>165</v>
      </c>
      <c r="R142" s="79" t="s">
        <v>198</v>
      </c>
      <c r="S142" s="93" t="s">
        <v>236</v>
      </c>
    </row>
    <row r="143" spans="1:19">
      <c r="A143" s="112">
        <f t="shared" si="2"/>
        <v>135</v>
      </c>
      <c r="B143" s="357"/>
      <c r="C143" s="361"/>
      <c r="D143" s="351"/>
      <c r="E143" s="148" t="s">
        <v>335</v>
      </c>
      <c r="F143" s="161"/>
      <c r="G143" s="71"/>
      <c r="H143" s="72"/>
      <c r="I143" s="73"/>
      <c r="J143" s="71"/>
      <c r="K143" s="72"/>
      <c r="L143" s="73"/>
      <c r="M143" s="71"/>
      <c r="N143" s="175"/>
      <c r="O143" s="74"/>
      <c r="P143" s="76">
        <v>45033</v>
      </c>
      <c r="Q143" s="75" t="s">
        <v>165</v>
      </c>
      <c r="R143" s="79" t="s">
        <v>198</v>
      </c>
      <c r="S143" s="93" t="s">
        <v>236</v>
      </c>
    </row>
    <row r="144" spans="1:19">
      <c r="A144" s="112">
        <f t="shared" si="2"/>
        <v>136</v>
      </c>
      <c r="B144" s="357"/>
      <c r="C144" s="361"/>
      <c r="D144" s="351"/>
      <c r="E144" s="163" t="s">
        <v>336</v>
      </c>
      <c r="F144" s="161"/>
      <c r="G144" s="71"/>
      <c r="H144" s="72"/>
      <c r="I144" s="73"/>
      <c r="J144" s="71"/>
      <c r="K144" s="72"/>
      <c r="L144" s="73"/>
      <c r="M144" s="71"/>
      <c r="N144" s="175"/>
      <c r="O144" s="74"/>
      <c r="P144" s="76">
        <v>45033</v>
      </c>
      <c r="Q144" s="75" t="s">
        <v>165</v>
      </c>
      <c r="R144" s="79" t="s">
        <v>198</v>
      </c>
      <c r="S144" s="93" t="s">
        <v>236</v>
      </c>
    </row>
    <row r="145" spans="1:19">
      <c r="A145" s="112">
        <f t="shared" si="2"/>
        <v>137</v>
      </c>
      <c r="B145" s="357"/>
      <c r="C145" s="361"/>
      <c r="D145" s="351"/>
      <c r="E145" s="148" t="s">
        <v>337</v>
      </c>
      <c r="F145" s="161"/>
      <c r="G145" s="71"/>
      <c r="H145" s="72"/>
      <c r="I145" s="73"/>
      <c r="J145" s="71"/>
      <c r="K145" s="72"/>
      <c r="L145" s="73"/>
      <c r="M145" s="71"/>
      <c r="N145" s="175"/>
      <c r="O145" s="74"/>
      <c r="P145" s="76">
        <v>45033</v>
      </c>
      <c r="Q145" s="75" t="s">
        <v>165</v>
      </c>
      <c r="R145" s="79" t="s">
        <v>198</v>
      </c>
      <c r="S145" s="93" t="s">
        <v>236</v>
      </c>
    </row>
    <row r="146" spans="1:19">
      <c r="A146" s="112">
        <f t="shared" si="2"/>
        <v>138</v>
      </c>
      <c r="B146" s="357"/>
      <c r="C146" s="361"/>
      <c r="D146" s="351" t="s">
        <v>347</v>
      </c>
      <c r="E146" s="160" t="s">
        <v>331</v>
      </c>
      <c r="F146" s="161"/>
      <c r="G146" s="71"/>
      <c r="H146" s="72"/>
      <c r="I146" s="73"/>
      <c r="J146" s="71"/>
      <c r="K146" s="72"/>
      <c r="L146" s="73"/>
      <c r="M146" s="71"/>
      <c r="N146" s="175"/>
      <c r="O146" s="74"/>
      <c r="P146" s="76">
        <v>45033</v>
      </c>
      <c r="Q146" s="75" t="s">
        <v>165</v>
      </c>
      <c r="R146" s="79" t="s">
        <v>198</v>
      </c>
      <c r="S146" s="93" t="s">
        <v>236</v>
      </c>
    </row>
    <row r="147" spans="1:19">
      <c r="A147" s="112">
        <f t="shared" si="2"/>
        <v>139</v>
      </c>
      <c r="B147" s="357"/>
      <c r="C147" s="361"/>
      <c r="D147" s="351"/>
      <c r="E147" s="160" t="s">
        <v>332</v>
      </c>
      <c r="F147" s="162"/>
      <c r="G147" s="71"/>
      <c r="H147" s="72"/>
      <c r="I147" s="73"/>
      <c r="J147" s="71"/>
      <c r="K147" s="72"/>
      <c r="L147" s="73"/>
      <c r="M147" s="71"/>
      <c r="N147" s="175"/>
      <c r="O147" s="74"/>
      <c r="P147" s="76">
        <v>45033</v>
      </c>
      <c r="Q147" s="75" t="s">
        <v>165</v>
      </c>
      <c r="R147" s="79" t="s">
        <v>198</v>
      </c>
      <c r="S147" s="93" t="s">
        <v>236</v>
      </c>
    </row>
    <row r="148" spans="1:19">
      <c r="A148" s="112">
        <f t="shared" si="2"/>
        <v>140</v>
      </c>
      <c r="B148" s="357"/>
      <c r="C148" s="361"/>
      <c r="D148" s="351"/>
      <c r="E148" s="148" t="s">
        <v>333</v>
      </c>
      <c r="F148" s="161"/>
      <c r="G148" s="71"/>
      <c r="H148" s="72"/>
      <c r="I148" s="73"/>
      <c r="J148" s="71"/>
      <c r="K148" s="72"/>
      <c r="L148" s="73"/>
      <c r="M148" s="71"/>
      <c r="N148" s="175"/>
      <c r="O148" s="74"/>
      <c r="P148" s="76">
        <v>45033</v>
      </c>
      <c r="Q148" s="75" t="s">
        <v>165</v>
      </c>
      <c r="R148" s="79" t="s">
        <v>198</v>
      </c>
      <c r="S148" s="93" t="s">
        <v>236</v>
      </c>
    </row>
    <row r="149" spans="1:19">
      <c r="A149" s="112">
        <f t="shared" si="2"/>
        <v>141</v>
      </c>
      <c r="B149" s="357"/>
      <c r="C149" s="361"/>
      <c r="D149" s="351"/>
      <c r="E149" s="148" t="s">
        <v>334</v>
      </c>
      <c r="F149" s="161"/>
      <c r="G149" s="71"/>
      <c r="H149" s="72"/>
      <c r="I149" s="73"/>
      <c r="J149" s="71"/>
      <c r="K149" s="72"/>
      <c r="L149" s="73"/>
      <c r="M149" s="71"/>
      <c r="N149" s="175"/>
      <c r="O149" s="74"/>
      <c r="P149" s="76">
        <v>45033</v>
      </c>
      <c r="Q149" s="75" t="s">
        <v>165</v>
      </c>
      <c r="R149" s="79" t="s">
        <v>198</v>
      </c>
      <c r="S149" s="93" t="s">
        <v>236</v>
      </c>
    </row>
    <row r="150" spans="1:19">
      <c r="A150" s="112">
        <f t="shared" si="2"/>
        <v>142</v>
      </c>
      <c r="B150" s="357"/>
      <c r="C150" s="361"/>
      <c r="D150" s="351"/>
      <c r="E150" s="148" t="s">
        <v>335</v>
      </c>
      <c r="F150" s="161"/>
      <c r="G150" s="71"/>
      <c r="H150" s="72"/>
      <c r="I150" s="73"/>
      <c r="J150" s="71"/>
      <c r="K150" s="72"/>
      <c r="L150" s="73"/>
      <c r="M150" s="71"/>
      <c r="N150" s="175"/>
      <c r="O150" s="74"/>
      <c r="P150" s="76">
        <v>45033</v>
      </c>
      <c r="Q150" s="75" t="s">
        <v>165</v>
      </c>
      <c r="R150" s="79" t="s">
        <v>198</v>
      </c>
      <c r="S150" s="93" t="s">
        <v>236</v>
      </c>
    </row>
    <row r="151" spans="1:19">
      <c r="A151" s="112">
        <f t="shared" si="2"/>
        <v>143</v>
      </c>
      <c r="B151" s="357"/>
      <c r="C151" s="361"/>
      <c r="D151" s="351"/>
      <c r="E151" s="163" t="s">
        <v>336</v>
      </c>
      <c r="F151" s="161"/>
      <c r="G151" s="71"/>
      <c r="H151" s="72"/>
      <c r="I151" s="73"/>
      <c r="J151" s="71"/>
      <c r="K151" s="72"/>
      <c r="L151" s="73"/>
      <c r="M151" s="71"/>
      <c r="N151" s="175"/>
      <c r="O151" s="74"/>
      <c r="P151" s="76">
        <v>45033</v>
      </c>
      <c r="Q151" s="75" t="s">
        <v>165</v>
      </c>
      <c r="R151" s="79" t="s">
        <v>198</v>
      </c>
      <c r="S151" s="93" t="s">
        <v>236</v>
      </c>
    </row>
    <row r="152" spans="1:19">
      <c r="A152" s="112">
        <f t="shared" si="2"/>
        <v>144</v>
      </c>
      <c r="B152" s="357"/>
      <c r="C152" s="361"/>
      <c r="D152" s="351"/>
      <c r="E152" s="148" t="s">
        <v>337</v>
      </c>
      <c r="F152" s="161"/>
      <c r="G152" s="71"/>
      <c r="H152" s="72"/>
      <c r="I152" s="73"/>
      <c r="J152" s="71"/>
      <c r="K152" s="72"/>
      <c r="L152" s="73"/>
      <c r="M152" s="71"/>
      <c r="N152" s="175"/>
      <c r="O152" s="74"/>
      <c r="P152" s="76">
        <v>45033</v>
      </c>
      <c r="Q152" s="75" t="s">
        <v>165</v>
      </c>
      <c r="R152" s="79" t="s">
        <v>198</v>
      </c>
      <c r="S152" s="93" t="s">
        <v>236</v>
      </c>
    </row>
    <row r="153" spans="1:19">
      <c r="A153" s="112">
        <f t="shared" si="2"/>
        <v>145</v>
      </c>
      <c r="B153" s="357"/>
      <c r="C153" s="361"/>
      <c r="D153" s="207" t="s">
        <v>342</v>
      </c>
      <c r="E153" s="148" t="s">
        <v>343</v>
      </c>
      <c r="F153" s="161"/>
      <c r="G153" s="71"/>
      <c r="H153" s="72"/>
      <c r="I153" s="73"/>
      <c r="J153" s="71"/>
      <c r="K153" s="72"/>
      <c r="L153" s="73"/>
      <c r="M153" s="71"/>
      <c r="N153" s="175"/>
      <c r="O153" s="74"/>
      <c r="P153" s="76">
        <v>45033</v>
      </c>
      <c r="Q153" s="75" t="s">
        <v>165</v>
      </c>
      <c r="R153" s="79" t="s">
        <v>198</v>
      </c>
      <c r="S153" s="93" t="s">
        <v>236</v>
      </c>
    </row>
    <row r="154" spans="1:19">
      <c r="A154" s="112">
        <f t="shared" si="2"/>
        <v>146</v>
      </c>
      <c r="B154" s="358"/>
      <c r="C154" s="361" t="s">
        <v>302</v>
      </c>
      <c r="D154" s="363" t="s">
        <v>303</v>
      </c>
      <c r="E154" s="203" t="s">
        <v>304</v>
      </c>
      <c r="F154" s="204"/>
      <c r="G154" s="71"/>
      <c r="H154" s="72"/>
      <c r="I154" s="73"/>
      <c r="J154" s="71"/>
      <c r="K154" s="72"/>
      <c r="L154" s="73"/>
      <c r="M154" s="71"/>
      <c r="N154" s="175"/>
      <c r="O154" s="74"/>
      <c r="P154" s="76">
        <v>45033</v>
      </c>
      <c r="Q154" s="75" t="s">
        <v>165</v>
      </c>
      <c r="R154" s="79" t="s">
        <v>198</v>
      </c>
      <c r="S154" s="93" t="s">
        <v>236</v>
      </c>
    </row>
    <row r="155" spans="1:19">
      <c r="A155" s="112">
        <f t="shared" si="2"/>
        <v>147</v>
      </c>
      <c r="B155" s="358"/>
      <c r="C155" s="361"/>
      <c r="D155" s="363"/>
      <c r="E155" s="155" t="s">
        <v>306</v>
      </c>
      <c r="F155" s="156"/>
      <c r="G155" s="71"/>
      <c r="H155" s="72"/>
      <c r="I155" s="73"/>
      <c r="J155" s="71"/>
      <c r="K155" s="72"/>
      <c r="L155" s="73"/>
      <c r="M155" s="71"/>
      <c r="N155" s="175"/>
      <c r="O155" s="74"/>
      <c r="P155" s="76">
        <v>45033</v>
      </c>
      <c r="Q155" s="75" t="s">
        <v>165</v>
      </c>
      <c r="R155" s="79" t="s">
        <v>198</v>
      </c>
      <c r="S155" s="93" t="s">
        <v>236</v>
      </c>
    </row>
    <row r="156" spans="1:19">
      <c r="A156" s="112">
        <f t="shared" si="2"/>
        <v>148</v>
      </c>
      <c r="B156" s="358"/>
      <c r="C156" s="361"/>
      <c r="D156" s="363"/>
      <c r="E156" s="155" t="s">
        <v>49</v>
      </c>
      <c r="F156" s="157"/>
      <c r="G156" s="71"/>
      <c r="H156" s="72"/>
      <c r="I156" s="73"/>
      <c r="J156" s="71"/>
      <c r="K156" s="72"/>
      <c r="L156" s="73"/>
      <c r="M156" s="71"/>
      <c r="N156" s="175"/>
      <c r="O156" s="74"/>
      <c r="P156" s="76">
        <v>45033</v>
      </c>
      <c r="Q156" s="75" t="s">
        <v>165</v>
      </c>
      <c r="R156" s="79" t="s">
        <v>198</v>
      </c>
      <c r="S156" s="93" t="s">
        <v>236</v>
      </c>
    </row>
    <row r="157" spans="1:19">
      <c r="A157" s="112">
        <f t="shared" si="2"/>
        <v>149</v>
      </c>
      <c r="B157" s="358"/>
      <c r="C157" s="361"/>
      <c r="D157" s="363"/>
      <c r="E157" s="158" t="s">
        <v>307</v>
      </c>
      <c r="F157" s="156"/>
      <c r="G157" s="71"/>
      <c r="H157" s="72"/>
      <c r="I157" s="73"/>
      <c r="J157" s="71"/>
      <c r="K157" s="72"/>
      <c r="L157" s="73"/>
      <c r="M157" s="71"/>
      <c r="N157" s="175"/>
      <c r="O157" s="74"/>
      <c r="P157" s="76">
        <v>45033</v>
      </c>
      <c r="Q157" s="75" t="s">
        <v>165</v>
      </c>
      <c r="R157" s="79" t="s">
        <v>198</v>
      </c>
      <c r="S157" s="93" t="s">
        <v>236</v>
      </c>
    </row>
    <row r="158" spans="1:19">
      <c r="A158" s="112">
        <f t="shared" si="2"/>
        <v>150</v>
      </c>
      <c r="B158" s="358"/>
      <c r="C158" s="361"/>
      <c r="D158" s="363"/>
      <c r="E158" s="158" t="s">
        <v>309</v>
      </c>
      <c r="F158" s="156"/>
      <c r="G158" s="71"/>
      <c r="H158" s="72"/>
      <c r="I158" s="73"/>
      <c r="J158" s="71"/>
      <c r="K158" s="72"/>
      <c r="L158" s="73"/>
      <c r="M158" s="71"/>
      <c r="N158" s="175"/>
      <c r="O158" s="74"/>
      <c r="P158" s="76">
        <v>45033</v>
      </c>
      <c r="Q158" s="75" t="s">
        <v>165</v>
      </c>
      <c r="R158" s="79" t="s">
        <v>198</v>
      </c>
      <c r="S158" s="93" t="s">
        <v>236</v>
      </c>
    </row>
    <row r="159" spans="1:19">
      <c r="A159" s="112">
        <f t="shared" si="2"/>
        <v>151</v>
      </c>
      <c r="B159" s="358"/>
      <c r="C159" s="361"/>
      <c r="D159" s="363"/>
      <c r="E159" s="158" t="s">
        <v>310</v>
      </c>
      <c r="F159" s="156"/>
      <c r="G159" s="71"/>
      <c r="H159" s="72"/>
      <c r="I159" s="73"/>
      <c r="J159" s="71"/>
      <c r="K159" s="72"/>
      <c r="L159" s="73"/>
      <c r="M159" s="71"/>
      <c r="N159" s="175"/>
      <c r="O159" s="74"/>
      <c r="P159" s="76">
        <v>45033</v>
      </c>
      <c r="Q159" s="75" t="s">
        <v>165</v>
      </c>
      <c r="R159" s="79" t="s">
        <v>198</v>
      </c>
      <c r="S159" s="93" t="s">
        <v>236</v>
      </c>
    </row>
    <row r="160" spans="1:19">
      <c r="A160" s="112">
        <f t="shared" si="2"/>
        <v>152</v>
      </c>
      <c r="B160" s="358"/>
      <c r="C160" s="361"/>
      <c r="D160" s="363"/>
      <c r="E160" s="158" t="s">
        <v>311</v>
      </c>
      <c r="F160" s="156"/>
      <c r="G160" s="71"/>
      <c r="H160" s="72"/>
      <c r="I160" s="73"/>
      <c r="J160" s="71"/>
      <c r="K160" s="72"/>
      <c r="L160" s="73"/>
      <c r="M160" s="71"/>
      <c r="N160" s="175"/>
      <c r="O160" s="74"/>
      <c r="P160" s="76">
        <v>45033</v>
      </c>
      <c r="Q160" s="75" t="s">
        <v>165</v>
      </c>
      <c r="R160" s="79" t="s">
        <v>198</v>
      </c>
      <c r="S160" s="93" t="s">
        <v>236</v>
      </c>
    </row>
    <row r="161" spans="1:19">
      <c r="A161" s="112">
        <f t="shared" si="2"/>
        <v>153</v>
      </c>
      <c r="B161" s="358"/>
      <c r="C161" s="361"/>
      <c r="D161" s="363"/>
      <c r="E161" s="158" t="s">
        <v>312</v>
      </c>
      <c r="F161" s="156"/>
      <c r="G161" s="71"/>
      <c r="H161" s="72"/>
      <c r="I161" s="73"/>
      <c r="J161" s="71"/>
      <c r="K161" s="72"/>
      <c r="L161" s="73"/>
      <c r="M161" s="71"/>
      <c r="N161" s="175"/>
      <c r="O161" s="74"/>
      <c r="P161" s="76">
        <v>45033</v>
      </c>
      <c r="Q161" s="75" t="s">
        <v>165</v>
      </c>
      <c r="R161" s="79" t="s">
        <v>198</v>
      </c>
      <c r="S161" s="93" t="s">
        <v>236</v>
      </c>
    </row>
    <row r="162" spans="1:19">
      <c r="A162" s="112">
        <f t="shared" si="2"/>
        <v>154</v>
      </c>
      <c r="B162" s="358"/>
      <c r="C162" s="361"/>
      <c r="D162" s="363"/>
      <c r="E162" s="158" t="s">
        <v>313</v>
      </c>
      <c r="F162" s="156"/>
      <c r="G162" s="71"/>
      <c r="H162" s="72"/>
      <c r="I162" s="73"/>
      <c r="J162" s="71"/>
      <c r="K162" s="72"/>
      <c r="L162" s="73"/>
      <c r="M162" s="71"/>
      <c r="N162" s="175"/>
      <c r="O162" s="74"/>
      <c r="P162" s="76">
        <v>45033</v>
      </c>
      <c r="Q162" s="75" t="s">
        <v>165</v>
      </c>
      <c r="R162" s="79" t="s">
        <v>198</v>
      </c>
      <c r="S162" s="93" t="s">
        <v>236</v>
      </c>
    </row>
    <row r="163" spans="1:19">
      <c r="A163" s="112">
        <f t="shared" si="2"/>
        <v>155</v>
      </c>
      <c r="B163" s="358"/>
      <c r="C163" s="361"/>
      <c r="D163" s="363"/>
      <c r="E163" s="158" t="s">
        <v>314</v>
      </c>
      <c r="F163" s="156"/>
      <c r="G163" s="71"/>
      <c r="H163" s="72"/>
      <c r="I163" s="73"/>
      <c r="J163" s="71"/>
      <c r="K163" s="72"/>
      <c r="L163" s="73"/>
      <c r="M163" s="71"/>
      <c r="N163" s="175"/>
      <c r="O163" s="74"/>
      <c r="P163" s="76">
        <v>45033</v>
      </c>
      <c r="Q163" s="75" t="s">
        <v>165</v>
      </c>
      <c r="R163" s="79" t="s">
        <v>198</v>
      </c>
      <c r="S163" s="93" t="s">
        <v>236</v>
      </c>
    </row>
    <row r="164" spans="1:19">
      <c r="A164" s="112">
        <f t="shared" si="2"/>
        <v>156</v>
      </c>
      <c r="B164" s="358"/>
      <c r="C164" s="361"/>
      <c r="D164" s="363"/>
      <c r="E164" s="158" t="s">
        <v>316</v>
      </c>
      <c r="F164" s="156"/>
      <c r="G164" s="71"/>
      <c r="H164" s="72"/>
      <c r="I164" s="73"/>
      <c r="J164" s="71"/>
      <c r="K164" s="72"/>
      <c r="L164" s="73"/>
      <c r="M164" s="71"/>
      <c r="N164" s="175"/>
      <c r="O164" s="74"/>
      <c r="P164" s="76">
        <v>45033</v>
      </c>
      <c r="Q164" s="75" t="s">
        <v>165</v>
      </c>
      <c r="R164" s="79" t="s">
        <v>198</v>
      </c>
      <c r="S164" s="93" t="s">
        <v>236</v>
      </c>
    </row>
    <row r="165" spans="1:19">
      <c r="A165" s="112">
        <f t="shared" si="2"/>
        <v>157</v>
      </c>
      <c r="B165" s="358"/>
      <c r="C165" s="361"/>
      <c r="D165" s="363"/>
      <c r="E165" s="158" t="s">
        <v>317</v>
      </c>
      <c r="F165" s="156"/>
      <c r="G165" s="71"/>
      <c r="H165" s="72"/>
      <c r="I165" s="73"/>
      <c r="J165" s="71"/>
      <c r="K165" s="72"/>
      <c r="L165" s="73"/>
      <c r="M165" s="71"/>
      <c r="N165" s="175"/>
      <c r="O165" s="74"/>
      <c r="P165" s="76">
        <v>45033</v>
      </c>
      <c r="Q165" s="75" t="s">
        <v>165</v>
      </c>
      <c r="R165" s="79" t="s">
        <v>198</v>
      </c>
      <c r="S165" s="93" t="s">
        <v>236</v>
      </c>
    </row>
    <row r="166" spans="1:19">
      <c r="A166" s="112">
        <f t="shared" si="2"/>
        <v>158</v>
      </c>
      <c r="B166" s="358"/>
      <c r="C166" s="361"/>
      <c r="D166" s="363" t="s">
        <v>318</v>
      </c>
      <c r="E166" s="158" t="s">
        <v>319</v>
      </c>
      <c r="F166" s="159"/>
      <c r="G166" s="71"/>
      <c r="H166" s="72"/>
      <c r="I166" s="73"/>
      <c r="J166" s="71"/>
      <c r="K166" s="72"/>
      <c r="L166" s="73"/>
      <c r="M166" s="71"/>
      <c r="N166" s="175"/>
      <c r="O166" s="74"/>
      <c r="P166" s="76">
        <v>45033</v>
      </c>
      <c r="Q166" s="75" t="s">
        <v>165</v>
      </c>
      <c r="R166" s="79" t="s">
        <v>198</v>
      </c>
      <c r="S166" s="93" t="s">
        <v>236</v>
      </c>
    </row>
    <row r="167" spans="1:19">
      <c r="A167" s="112">
        <f t="shared" si="2"/>
        <v>159</v>
      </c>
      <c r="B167" s="358"/>
      <c r="C167" s="361"/>
      <c r="D167" s="363"/>
      <c r="E167" s="158" t="s">
        <v>320</v>
      </c>
      <c r="F167" s="159"/>
      <c r="G167" s="71"/>
      <c r="H167" s="72"/>
      <c r="I167" s="73"/>
      <c r="J167" s="71"/>
      <c r="K167" s="72"/>
      <c r="L167" s="73"/>
      <c r="M167" s="71"/>
      <c r="N167" s="175"/>
      <c r="O167" s="74"/>
      <c r="P167" s="76">
        <v>45033</v>
      </c>
      <c r="Q167" s="75" t="s">
        <v>165</v>
      </c>
      <c r="R167" s="79" t="s">
        <v>198</v>
      </c>
      <c r="S167" s="93" t="s">
        <v>236</v>
      </c>
    </row>
    <row r="168" spans="1:19">
      <c r="A168" s="112">
        <f t="shared" si="2"/>
        <v>160</v>
      </c>
      <c r="B168" s="358"/>
      <c r="C168" s="361"/>
      <c r="D168" s="363"/>
      <c r="E168" s="158" t="s">
        <v>321</v>
      </c>
      <c r="F168" s="159"/>
      <c r="G168" s="71"/>
      <c r="H168" s="72"/>
      <c r="I168" s="73"/>
      <c r="J168" s="71"/>
      <c r="K168" s="72"/>
      <c r="L168" s="73"/>
      <c r="M168" s="71"/>
      <c r="N168" s="175"/>
      <c r="O168" s="74"/>
      <c r="P168" s="76">
        <v>45033</v>
      </c>
      <c r="Q168" s="75" t="s">
        <v>165</v>
      </c>
      <c r="R168" s="79" t="s">
        <v>198</v>
      </c>
      <c r="S168" s="93" t="s">
        <v>236</v>
      </c>
    </row>
    <row r="169" spans="1:19">
      <c r="A169" s="112">
        <f t="shared" si="2"/>
        <v>161</v>
      </c>
      <c r="B169" s="358"/>
      <c r="C169" s="361"/>
      <c r="D169" s="363"/>
      <c r="E169" s="158" t="s">
        <v>322</v>
      </c>
      <c r="F169" s="159"/>
      <c r="G169" s="71"/>
      <c r="H169" s="72"/>
      <c r="I169" s="73"/>
      <c r="J169" s="71"/>
      <c r="K169" s="72"/>
      <c r="L169" s="73"/>
      <c r="M169" s="71"/>
      <c r="N169" s="175"/>
      <c r="O169" s="74"/>
      <c r="P169" s="76">
        <v>45033</v>
      </c>
      <c r="Q169" s="75" t="s">
        <v>165</v>
      </c>
      <c r="R169" s="79" t="s">
        <v>198</v>
      </c>
      <c r="S169" s="93" t="s">
        <v>236</v>
      </c>
    </row>
    <row r="170" spans="1:19">
      <c r="A170" s="112">
        <f t="shared" si="2"/>
        <v>162</v>
      </c>
      <c r="B170" s="358"/>
      <c r="C170" s="361"/>
      <c r="D170" s="363"/>
      <c r="E170" s="158" t="s">
        <v>323</v>
      </c>
      <c r="F170" s="159"/>
      <c r="G170" s="71"/>
      <c r="H170" s="72"/>
      <c r="I170" s="73"/>
      <c r="J170" s="71"/>
      <c r="K170" s="72"/>
      <c r="L170" s="73"/>
      <c r="M170" s="71"/>
      <c r="N170" s="175"/>
      <c r="O170" s="74"/>
      <c r="P170" s="76">
        <v>45033</v>
      </c>
      <c r="Q170" s="75" t="s">
        <v>165</v>
      </c>
      <c r="R170" s="79" t="s">
        <v>198</v>
      </c>
      <c r="S170" s="93" t="s">
        <v>236</v>
      </c>
    </row>
    <row r="171" spans="1:19">
      <c r="A171" s="112">
        <f t="shared" si="2"/>
        <v>163</v>
      </c>
      <c r="B171" s="358"/>
      <c r="C171" s="361"/>
      <c r="D171" s="363"/>
      <c r="E171" s="158" t="s">
        <v>324</v>
      </c>
      <c r="F171" s="159"/>
      <c r="G171" s="71"/>
      <c r="H171" s="72"/>
      <c r="I171" s="73"/>
      <c r="J171" s="71"/>
      <c r="K171" s="72"/>
      <c r="L171" s="73"/>
      <c r="M171" s="71"/>
      <c r="N171" s="175"/>
      <c r="O171" s="74"/>
      <c r="P171" s="76">
        <v>45033</v>
      </c>
      <c r="Q171" s="75" t="s">
        <v>165</v>
      </c>
      <c r="R171" s="79" t="s">
        <v>198</v>
      </c>
      <c r="S171" s="93" t="s">
        <v>236</v>
      </c>
    </row>
    <row r="172" spans="1:19">
      <c r="A172" s="112">
        <f t="shared" si="2"/>
        <v>164</v>
      </c>
      <c r="B172" s="358"/>
      <c r="C172" s="361"/>
      <c r="D172" s="363"/>
      <c r="E172" s="158" t="s">
        <v>325</v>
      </c>
      <c r="F172" s="159"/>
      <c r="G172" s="71"/>
      <c r="H172" s="72"/>
      <c r="I172" s="73"/>
      <c r="J172" s="71"/>
      <c r="K172" s="72"/>
      <c r="L172" s="73"/>
      <c r="M172" s="71"/>
      <c r="N172" s="175"/>
      <c r="O172" s="74"/>
      <c r="P172" s="76">
        <v>45033</v>
      </c>
      <c r="Q172" s="75" t="s">
        <v>165</v>
      </c>
      <c r="R172" s="79" t="s">
        <v>198</v>
      </c>
      <c r="S172" s="93" t="s">
        <v>236</v>
      </c>
    </row>
    <row r="173" spans="1:19">
      <c r="A173" s="112">
        <f t="shared" si="2"/>
        <v>165</v>
      </c>
      <c r="B173" s="358"/>
      <c r="C173" s="361"/>
      <c r="D173" s="363"/>
      <c r="E173" s="158" t="s">
        <v>326</v>
      </c>
      <c r="F173" s="159"/>
      <c r="G173" s="71"/>
      <c r="H173" s="72"/>
      <c r="I173" s="73"/>
      <c r="J173" s="71"/>
      <c r="K173" s="72"/>
      <c r="L173" s="73"/>
      <c r="M173" s="71"/>
      <c r="N173" s="175"/>
      <c r="O173" s="74"/>
      <c r="P173" s="76">
        <v>45033</v>
      </c>
      <c r="Q173" s="75" t="s">
        <v>165</v>
      </c>
      <c r="R173" s="79" t="s">
        <v>198</v>
      </c>
      <c r="S173" s="93" t="s">
        <v>236</v>
      </c>
    </row>
    <row r="174" spans="1:19">
      <c r="A174" s="112">
        <f t="shared" si="2"/>
        <v>166</v>
      </c>
      <c r="B174" s="358"/>
      <c r="C174" s="361"/>
      <c r="D174" s="363"/>
      <c r="E174" s="158" t="s">
        <v>327</v>
      </c>
      <c r="F174" s="159"/>
      <c r="G174" s="71"/>
      <c r="H174" s="72"/>
      <c r="I174" s="73"/>
      <c r="J174" s="71"/>
      <c r="K174" s="72"/>
      <c r="L174" s="73"/>
      <c r="M174" s="71"/>
      <c r="N174" s="175"/>
      <c r="O174" s="74"/>
      <c r="P174" s="76">
        <v>45033</v>
      </c>
      <c r="Q174" s="75" t="s">
        <v>165</v>
      </c>
      <c r="R174" s="79" t="s">
        <v>198</v>
      </c>
      <c r="S174" s="93" t="s">
        <v>236</v>
      </c>
    </row>
    <row r="175" spans="1:19">
      <c r="A175" s="112">
        <f t="shared" si="2"/>
        <v>167</v>
      </c>
      <c r="B175" s="358"/>
      <c r="C175" s="361"/>
      <c r="D175" s="363"/>
      <c r="E175" s="158" t="s">
        <v>328</v>
      </c>
      <c r="F175" s="159"/>
      <c r="G175" s="71"/>
      <c r="H175" s="72"/>
      <c r="I175" s="73"/>
      <c r="J175" s="71"/>
      <c r="K175" s="72"/>
      <c r="L175" s="73"/>
      <c r="M175" s="71"/>
      <c r="N175" s="175"/>
      <c r="O175" s="74"/>
      <c r="P175" s="76">
        <v>45033</v>
      </c>
      <c r="Q175" s="75" t="s">
        <v>165</v>
      </c>
      <c r="R175" s="79" t="s">
        <v>198</v>
      </c>
      <c r="S175" s="93" t="s">
        <v>236</v>
      </c>
    </row>
    <row r="176" spans="1:19">
      <c r="A176" s="112">
        <f t="shared" si="2"/>
        <v>168</v>
      </c>
      <c r="B176" s="358"/>
      <c r="C176" s="361" t="s">
        <v>329</v>
      </c>
      <c r="D176" s="351" t="s">
        <v>348</v>
      </c>
      <c r="E176" s="160" t="s">
        <v>331</v>
      </c>
      <c r="F176" s="161"/>
      <c r="G176" s="71"/>
      <c r="H176" s="72"/>
      <c r="I176" s="73"/>
      <c r="J176" s="71"/>
      <c r="K176" s="72"/>
      <c r="L176" s="73"/>
      <c r="M176" s="71"/>
      <c r="N176" s="175"/>
      <c r="O176" s="74"/>
      <c r="P176" s="76">
        <v>45033</v>
      </c>
      <c r="Q176" s="75" t="s">
        <v>165</v>
      </c>
      <c r="R176" s="79" t="s">
        <v>198</v>
      </c>
      <c r="S176" s="93" t="s">
        <v>236</v>
      </c>
    </row>
    <row r="177" spans="1:19">
      <c r="A177" s="112">
        <f t="shared" si="2"/>
        <v>169</v>
      </c>
      <c r="B177" s="358"/>
      <c r="C177" s="361"/>
      <c r="D177" s="351"/>
      <c r="E177" s="160" t="s">
        <v>332</v>
      </c>
      <c r="F177" s="162"/>
      <c r="G177" s="71"/>
      <c r="H177" s="72"/>
      <c r="I177" s="73"/>
      <c r="J177" s="71"/>
      <c r="K177" s="72"/>
      <c r="L177" s="73"/>
      <c r="M177" s="71"/>
      <c r="N177" s="175"/>
      <c r="O177" s="74"/>
      <c r="P177" s="76">
        <v>45033</v>
      </c>
      <c r="Q177" s="75" t="s">
        <v>165</v>
      </c>
      <c r="R177" s="79" t="s">
        <v>198</v>
      </c>
      <c r="S177" s="93" t="s">
        <v>236</v>
      </c>
    </row>
    <row r="178" spans="1:19">
      <c r="A178" s="112">
        <f t="shared" si="2"/>
        <v>170</v>
      </c>
      <c r="B178" s="358"/>
      <c r="C178" s="361"/>
      <c r="D178" s="351"/>
      <c r="E178" s="148" t="s">
        <v>333</v>
      </c>
      <c r="F178" s="161"/>
      <c r="G178" s="71"/>
      <c r="H178" s="72"/>
      <c r="I178" s="73"/>
      <c r="J178" s="71"/>
      <c r="K178" s="72"/>
      <c r="L178" s="73"/>
      <c r="M178" s="71"/>
      <c r="N178" s="175"/>
      <c r="O178" s="74"/>
      <c r="P178" s="76">
        <v>45033</v>
      </c>
      <c r="Q178" s="75" t="s">
        <v>165</v>
      </c>
      <c r="R178" s="79" t="s">
        <v>198</v>
      </c>
      <c r="S178" s="93" t="s">
        <v>236</v>
      </c>
    </row>
    <row r="179" spans="1:19">
      <c r="A179" s="112">
        <f t="shared" si="2"/>
        <v>171</v>
      </c>
      <c r="B179" s="358"/>
      <c r="C179" s="361"/>
      <c r="D179" s="351"/>
      <c r="E179" s="148" t="s">
        <v>334</v>
      </c>
      <c r="F179" s="161"/>
      <c r="G179" s="71"/>
      <c r="H179" s="72"/>
      <c r="I179" s="73"/>
      <c r="J179" s="71"/>
      <c r="K179" s="72"/>
      <c r="L179" s="73"/>
      <c r="M179" s="71"/>
      <c r="N179" s="175"/>
      <c r="O179" s="74"/>
      <c r="P179" s="76">
        <v>45033</v>
      </c>
      <c r="Q179" s="75" t="s">
        <v>165</v>
      </c>
      <c r="R179" s="79" t="s">
        <v>198</v>
      </c>
      <c r="S179" s="93" t="s">
        <v>236</v>
      </c>
    </row>
    <row r="180" spans="1:19">
      <c r="A180" s="112">
        <f t="shared" si="2"/>
        <v>172</v>
      </c>
      <c r="B180" s="358"/>
      <c r="C180" s="361"/>
      <c r="D180" s="351"/>
      <c r="E180" s="148" t="s">
        <v>335</v>
      </c>
      <c r="F180" s="161"/>
      <c r="G180" s="71"/>
      <c r="H180" s="72"/>
      <c r="I180" s="73"/>
      <c r="J180" s="71"/>
      <c r="K180" s="72"/>
      <c r="L180" s="73"/>
      <c r="M180" s="71"/>
      <c r="N180" s="175"/>
      <c r="O180" s="74"/>
      <c r="P180" s="76">
        <v>45033</v>
      </c>
      <c r="Q180" s="75" t="s">
        <v>165</v>
      </c>
      <c r="R180" s="79" t="s">
        <v>198</v>
      </c>
      <c r="S180" s="93" t="s">
        <v>236</v>
      </c>
    </row>
    <row r="181" spans="1:19">
      <c r="A181" s="112">
        <f t="shared" si="2"/>
        <v>173</v>
      </c>
      <c r="B181" s="358"/>
      <c r="C181" s="361"/>
      <c r="D181" s="351"/>
      <c r="E181" s="163" t="s">
        <v>336</v>
      </c>
      <c r="F181" s="161"/>
      <c r="G181" s="71"/>
      <c r="H181" s="72"/>
      <c r="I181" s="73"/>
      <c r="J181" s="71"/>
      <c r="K181" s="72"/>
      <c r="L181" s="73"/>
      <c r="M181" s="71"/>
      <c r="N181" s="175"/>
      <c r="O181" s="74"/>
      <c r="P181" s="76">
        <v>45033</v>
      </c>
      <c r="Q181" s="75" t="s">
        <v>165</v>
      </c>
      <c r="R181" s="79" t="s">
        <v>198</v>
      </c>
      <c r="S181" s="93" t="s">
        <v>236</v>
      </c>
    </row>
    <row r="182" spans="1:19">
      <c r="A182" s="112">
        <f t="shared" si="2"/>
        <v>174</v>
      </c>
      <c r="B182" s="358"/>
      <c r="C182" s="361"/>
      <c r="D182" s="351"/>
      <c r="E182" s="148" t="s">
        <v>337</v>
      </c>
      <c r="F182" s="161"/>
      <c r="G182" s="71"/>
      <c r="H182" s="72"/>
      <c r="I182" s="73"/>
      <c r="J182" s="71"/>
      <c r="K182" s="72"/>
      <c r="L182" s="73"/>
      <c r="M182" s="71"/>
      <c r="N182" s="175"/>
      <c r="O182" s="74"/>
      <c r="P182" s="76">
        <v>45033</v>
      </c>
      <c r="Q182" s="75" t="s">
        <v>165</v>
      </c>
      <c r="R182" s="79" t="s">
        <v>198</v>
      </c>
      <c r="S182" s="93" t="s">
        <v>236</v>
      </c>
    </row>
    <row r="183" spans="1:19">
      <c r="A183" s="112">
        <f t="shared" si="2"/>
        <v>175</v>
      </c>
      <c r="B183" s="358"/>
      <c r="C183" s="361"/>
      <c r="D183" s="351" t="s">
        <v>349</v>
      </c>
      <c r="E183" s="160" t="s">
        <v>331</v>
      </c>
      <c r="F183" s="161"/>
      <c r="G183" s="71"/>
      <c r="H183" s="72"/>
      <c r="I183" s="73"/>
      <c r="J183" s="71"/>
      <c r="K183" s="72"/>
      <c r="L183" s="73"/>
      <c r="M183" s="71"/>
      <c r="N183" s="175"/>
      <c r="O183" s="74"/>
      <c r="P183" s="76">
        <v>45033</v>
      </c>
      <c r="Q183" s="75" t="s">
        <v>165</v>
      </c>
      <c r="R183" s="79" t="s">
        <v>198</v>
      </c>
      <c r="S183" s="93" t="s">
        <v>236</v>
      </c>
    </row>
    <row r="184" spans="1:19">
      <c r="A184" s="112">
        <f t="shared" si="2"/>
        <v>176</v>
      </c>
      <c r="B184" s="358"/>
      <c r="C184" s="361"/>
      <c r="D184" s="351"/>
      <c r="E184" s="160" t="s">
        <v>332</v>
      </c>
      <c r="F184" s="162"/>
      <c r="G184" s="71"/>
      <c r="H184" s="72"/>
      <c r="I184" s="73"/>
      <c r="J184" s="71"/>
      <c r="K184" s="72"/>
      <c r="L184" s="73"/>
      <c r="M184" s="71"/>
      <c r="N184" s="175"/>
      <c r="O184" s="74"/>
      <c r="P184" s="76">
        <v>45033</v>
      </c>
      <c r="Q184" s="75" t="s">
        <v>165</v>
      </c>
      <c r="R184" s="79" t="s">
        <v>198</v>
      </c>
      <c r="S184" s="93" t="s">
        <v>236</v>
      </c>
    </row>
    <row r="185" spans="1:19">
      <c r="A185" s="112">
        <f t="shared" si="2"/>
        <v>177</v>
      </c>
      <c r="B185" s="358"/>
      <c r="C185" s="361"/>
      <c r="D185" s="351"/>
      <c r="E185" s="148" t="s">
        <v>333</v>
      </c>
      <c r="F185" s="161"/>
      <c r="G185" s="71"/>
      <c r="H185" s="72"/>
      <c r="I185" s="73"/>
      <c r="J185" s="71"/>
      <c r="K185" s="72"/>
      <c r="L185" s="73"/>
      <c r="M185" s="71"/>
      <c r="N185" s="175"/>
      <c r="O185" s="74"/>
      <c r="P185" s="76">
        <v>45033</v>
      </c>
      <c r="Q185" s="75" t="s">
        <v>165</v>
      </c>
      <c r="R185" s="79" t="s">
        <v>198</v>
      </c>
      <c r="S185" s="93" t="s">
        <v>236</v>
      </c>
    </row>
    <row r="186" spans="1:19">
      <c r="A186" s="112">
        <f t="shared" si="2"/>
        <v>178</v>
      </c>
      <c r="B186" s="358"/>
      <c r="C186" s="361"/>
      <c r="D186" s="351"/>
      <c r="E186" s="148" t="s">
        <v>334</v>
      </c>
      <c r="F186" s="161"/>
      <c r="G186" s="71"/>
      <c r="H186" s="72"/>
      <c r="I186" s="73"/>
      <c r="J186" s="71"/>
      <c r="K186" s="72"/>
      <c r="L186" s="73"/>
      <c r="M186" s="71"/>
      <c r="N186" s="175"/>
      <c r="O186" s="74"/>
      <c r="P186" s="76">
        <v>45033</v>
      </c>
      <c r="Q186" s="75" t="s">
        <v>165</v>
      </c>
      <c r="R186" s="79" t="s">
        <v>198</v>
      </c>
      <c r="S186" s="93" t="s">
        <v>236</v>
      </c>
    </row>
    <row r="187" spans="1:19">
      <c r="A187" s="112">
        <f t="shared" si="2"/>
        <v>179</v>
      </c>
      <c r="B187" s="358"/>
      <c r="C187" s="361"/>
      <c r="D187" s="351"/>
      <c r="E187" s="148" t="s">
        <v>335</v>
      </c>
      <c r="F187" s="161"/>
      <c r="G187" s="71"/>
      <c r="H187" s="72"/>
      <c r="I187" s="73"/>
      <c r="J187" s="71"/>
      <c r="K187" s="72"/>
      <c r="L187" s="73"/>
      <c r="M187" s="71"/>
      <c r="N187" s="175"/>
      <c r="O187" s="74"/>
      <c r="P187" s="76">
        <v>45033</v>
      </c>
      <c r="Q187" s="75" t="s">
        <v>165</v>
      </c>
      <c r="R187" s="79" t="s">
        <v>198</v>
      </c>
      <c r="S187" s="93" t="s">
        <v>236</v>
      </c>
    </row>
    <row r="188" spans="1:19">
      <c r="A188" s="112">
        <f t="shared" si="2"/>
        <v>180</v>
      </c>
      <c r="B188" s="358"/>
      <c r="C188" s="361"/>
      <c r="D188" s="351"/>
      <c r="E188" s="163" t="s">
        <v>336</v>
      </c>
      <c r="F188" s="161"/>
      <c r="G188" s="71"/>
      <c r="H188" s="72"/>
      <c r="I188" s="73"/>
      <c r="J188" s="71"/>
      <c r="K188" s="72"/>
      <c r="L188" s="73"/>
      <c r="M188" s="71"/>
      <c r="N188" s="175"/>
      <c r="O188" s="74"/>
      <c r="P188" s="76">
        <v>45033</v>
      </c>
      <c r="Q188" s="75" t="s">
        <v>165</v>
      </c>
      <c r="R188" s="79" t="s">
        <v>198</v>
      </c>
      <c r="S188" s="93" t="s">
        <v>236</v>
      </c>
    </row>
    <row r="189" spans="1:19">
      <c r="A189" s="112">
        <f t="shared" si="2"/>
        <v>181</v>
      </c>
      <c r="B189" s="358"/>
      <c r="C189" s="361"/>
      <c r="D189" s="351"/>
      <c r="E189" s="148" t="s">
        <v>337</v>
      </c>
      <c r="F189" s="161"/>
      <c r="G189" s="71"/>
      <c r="H189" s="72"/>
      <c r="I189" s="73"/>
      <c r="J189" s="71"/>
      <c r="K189" s="72"/>
      <c r="L189" s="73"/>
      <c r="M189" s="71"/>
      <c r="N189" s="175"/>
      <c r="O189" s="74"/>
      <c r="P189" s="76">
        <v>45033</v>
      </c>
      <c r="Q189" s="75" t="s">
        <v>165</v>
      </c>
      <c r="R189" s="79" t="s">
        <v>198</v>
      </c>
      <c r="S189" s="93" t="s">
        <v>236</v>
      </c>
    </row>
    <row r="190" spans="1:19">
      <c r="A190" s="112">
        <f t="shared" si="2"/>
        <v>182</v>
      </c>
      <c r="B190" s="358"/>
      <c r="C190" s="361"/>
      <c r="D190" s="351" t="s">
        <v>350</v>
      </c>
      <c r="E190" s="160" t="s">
        <v>331</v>
      </c>
      <c r="F190" s="161"/>
      <c r="G190" s="71"/>
      <c r="H190" s="72"/>
      <c r="I190" s="73"/>
      <c r="J190" s="71"/>
      <c r="K190" s="72"/>
      <c r="L190" s="73"/>
      <c r="M190" s="71"/>
      <c r="N190" s="175"/>
      <c r="O190" s="74"/>
      <c r="P190" s="76">
        <v>45033</v>
      </c>
      <c r="Q190" s="75" t="s">
        <v>165</v>
      </c>
      <c r="R190" s="79" t="s">
        <v>198</v>
      </c>
      <c r="S190" s="93" t="s">
        <v>236</v>
      </c>
    </row>
    <row r="191" spans="1:19">
      <c r="A191" s="112">
        <f t="shared" si="2"/>
        <v>183</v>
      </c>
      <c r="B191" s="358"/>
      <c r="C191" s="361"/>
      <c r="D191" s="351"/>
      <c r="E191" s="160" t="s">
        <v>332</v>
      </c>
      <c r="F191" s="162"/>
      <c r="G191" s="71"/>
      <c r="H191" s="72"/>
      <c r="I191" s="73"/>
      <c r="J191" s="71"/>
      <c r="K191" s="72"/>
      <c r="L191" s="73"/>
      <c r="M191" s="71"/>
      <c r="N191" s="175"/>
      <c r="O191" s="74"/>
      <c r="P191" s="76">
        <v>45033</v>
      </c>
      <c r="Q191" s="75" t="s">
        <v>165</v>
      </c>
      <c r="R191" s="79" t="s">
        <v>198</v>
      </c>
      <c r="S191" s="93" t="s">
        <v>236</v>
      </c>
    </row>
    <row r="192" spans="1:19">
      <c r="A192" s="112">
        <f t="shared" si="2"/>
        <v>184</v>
      </c>
      <c r="B192" s="358"/>
      <c r="C192" s="361"/>
      <c r="D192" s="351"/>
      <c r="E192" s="148" t="s">
        <v>333</v>
      </c>
      <c r="F192" s="161"/>
      <c r="G192" s="71"/>
      <c r="H192" s="72"/>
      <c r="I192" s="73"/>
      <c r="J192" s="71"/>
      <c r="K192" s="72"/>
      <c r="L192" s="73"/>
      <c r="M192" s="71"/>
      <c r="N192" s="175"/>
      <c r="O192" s="74"/>
      <c r="P192" s="76">
        <v>45033</v>
      </c>
      <c r="Q192" s="75" t="s">
        <v>165</v>
      </c>
      <c r="R192" s="79" t="s">
        <v>198</v>
      </c>
      <c r="S192" s="93" t="s">
        <v>236</v>
      </c>
    </row>
    <row r="193" spans="1:19">
      <c r="A193" s="112">
        <f t="shared" si="2"/>
        <v>185</v>
      </c>
      <c r="B193" s="358"/>
      <c r="C193" s="361"/>
      <c r="D193" s="351"/>
      <c r="E193" s="148" t="s">
        <v>334</v>
      </c>
      <c r="F193" s="161"/>
      <c r="G193" s="71"/>
      <c r="H193" s="72"/>
      <c r="I193" s="73"/>
      <c r="J193" s="71"/>
      <c r="K193" s="72"/>
      <c r="L193" s="73"/>
      <c r="M193" s="71"/>
      <c r="N193" s="175"/>
      <c r="O193" s="74"/>
      <c r="P193" s="76">
        <v>45033</v>
      </c>
      <c r="Q193" s="75" t="s">
        <v>165</v>
      </c>
      <c r="R193" s="79" t="s">
        <v>198</v>
      </c>
      <c r="S193" s="93" t="s">
        <v>236</v>
      </c>
    </row>
    <row r="194" spans="1:19">
      <c r="A194" s="112">
        <f t="shared" si="2"/>
        <v>186</v>
      </c>
      <c r="B194" s="358"/>
      <c r="C194" s="361"/>
      <c r="D194" s="351"/>
      <c r="E194" s="148" t="s">
        <v>335</v>
      </c>
      <c r="F194" s="161"/>
      <c r="G194" s="71"/>
      <c r="H194" s="72"/>
      <c r="I194" s="73"/>
      <c r="J194" s="71"/>
      <c r="K194" s="72"/>
      <c r="L194" s="73"/>
      <c r="M194" s="71"/>
      <c r="N194" s="175"/>
      <c r="O194" s="74"/>
      <c r="P194" s="76">
        <v>45033</v>
      </c>
      <c r="Q194" s="75" t="s">
        <v>165</v>
      </c>
      <c r="R194" s="79" t="s">
        <v>198</v>
      </c>
      <c r="S194" s="93" t="s">
        <v>236</v>
      </c>
    </row>
    <row r="195" spans="1:19">
      <c r="A195" s="112">
        <f t="shared" si="2"/>
        <v>187</v>
      </c>
      <c r="B195" s="358"/>
      <c r="C195" s="361"/>
      <c r="D195" s="351"/>
      <c r="E195" s="163" t="s">
        <v>336</v>
      </c>
      <c r="F195" s="161"/>
      <c r="G195" s="71"/>
      <c r="H195" s="72"/>
      <c r="I195" s="73"/>
      <c r="J195" s="71"/>
      <c r="K195" s="72"/>
      <c r="L195" s="73"/>
      <c r="M195" s="71"/>
      <c r="N195" s="175"/>
      <c r="O195" s="74"/>
      <c r="P195" s="76">
        <v>45033</v>
      </c>
      <c r="Q195" s="75" t="s">
        <v>165</v>
      </c>
      <c r="R195" s="79" t="s">
        <v>198</v>
      </c>
      <c r="S195" s="93" t="s">
        <v>236</v>
      </c>
    </row>
    <row r="196" spans="1:19">
      <c r="A196" s="112">
        <f t="shared" si="2"/>
        <v>188</v>
      </c>
      <c r="B196" s="358"/>
      <c r="C196" s="361"/>
      <c r="D196" s="351"/>
      <c r="E196" s="148" t="s">
        <v>337</v>
      </c>
      <c r="F196" s="161"/>
      <c r="G196" s="71"/>
      <c r="H196" s="72"/>
      <c r="I196" s="73"/>
      <c r="J196" s="71"/>
      <c r="K196" s="72"/>
      <c r="L196" s="73"/>
      <c r="M196" s="71"/>
      <c r="N196" s="175"/>
      <c r="O196" s="74"/>
      <c r="P196" s="76">
        <v>45033</v>
      </c>
      <c r="Q196" s="75" t="s">
        <v>165</v>
      </c>
      <c r="R196" s="79" t="s">
        <v>198</v>
      </c>
      <c r="S196" s="93" t="s">
        <v>236</v>
      </c>
    </row>
    <row r="197" spans="1:19">
      <c r="A197" s="112">
        <f t="shared" si="2"/>
        <v>189</v>
      </c>
      <c r="B197" s="358"/>
      <c r="C197" s="361"/>
      <c r="D197" s="362" t="s">
        <v>351</v>
      </c>
      <c r="E197" s="160" t="s">
        <v>331</v>
      </c>
      <c r="F197" s="161"/>
      <c r="G197" s="71"/>
      <c r="H197" s="72"/>
      <c r="I197" s="73"/>
      <c r="J197" s="71"/>
      <c r="K197" s="72"/>
      <c r="L197" s="73"/>
      <c r="M197" s="71"/>
      <c r="N197" s="175"/>
      <c r="O197" s="74"/>
      <c r="P197" s="76">
        <v>45033</v>
      </c>
      <c r="Q197" s="75" t="s">
        <v>165</v>
      </c>
      <c r="R197" s="79" t="s">
        <v>198</v>
      </c>
      <c r="S197" s="93" t="s">
        <v>236</v>
      </c>
    </row>
    <row r="198" spans="1:19">
      <c r="A198" s="112">
        <f t="shared" si="2"/>
        <v>190</v>
      </c>
      <c r="B198" s="358"/>
      <c r="C198" s="361"/>
      <c r="D198" s="362"/>
      <c r="E198" s="160" t="s">
        <v>332</v>
      </c>
      <c r="F198" s="162"/>
      <c r="G198" s="71"/>
      <c r="H198" s="72"/>
      <c r="I198" s="73"/>
      <c r="J198" s="71"/>
      <c r="K198" s="72"/>
      <c r="L198" s="73"/>
      <c r="M198" s="71"/>
      <c r="N198" s="175"/>
      <c r="O198" s="74"/>
      <c r="P198" s="76">
        <v>45033</v>
      </c>
      <c r="Q198" s="75" t="s">
        <v>165</v>
      </c>
      <c r="R198" s="79" t="s">
        <v>198</v>
      </c>
      <c r="S198" s="93" t="s">
        <v>236</v>
      </c>
    </row>
    <row r="199" spans="1:19">
      <c r="A199" s="112">
        <f t="shared" si="2"/>
        <v>191</v>
      </c>
      <c r="B199" s="358"/>
      <c r="C199" s="361"/>
      <c r="D199" s="362"/>
      <c r="E199" s="148" t="s">
        <v>333</v>
      </c>
      <c r="F199" s="161"/>
      <c r="G199" s="71"/>
      <c r="H199" s="72"/>
      <c r="I199" s="73"/>
      <c r="J199" s="71"/>
      <c r="K199" s="72"/>
      <c r="L199" s="73"/>
      <c r="M199" s="71"/>
      <c r="N199" s="175" t="s">
        <v>341</v>
      </c>
      <c r="O199" s="74"/>
      <c r="P199" s="76">
        <v>45033</v>
      </c>
      <c r="Q199" s="75" t="s">
        <v>165</v>
      </c>
      <c r="R199" s="79" t="s">
        <v>198</v>
      </c>
      <c r="S199" s="93" t="s">
        <v>236</v>
      </c>
    </row>
    <row r="200" spans="1:19">
      <c r="A200" s="112">
        <f t="shared" si="2"/>
        <v>192</v>
      </c>
      <c r="B200" s="358"/>
      <c r="C200" s="361"/>
      <c r="D200" s="362"/>
      <c r="E200" s="148" t="s">
        <v>334</v>
      </c>
      <c r="F200" s="161"/>
      <c r="G200" s="71"/>
      <c r="H200" s="72"/>
      <c r="I200" s="73"/>
      <c r="J200" s="71"/>
      <c r="K200" s="72"/>
      <c r="L200" s="73"/>
      <c r="M200" s="71"/>
      <c r="N200" s="175"/>
      <c r="O200" s="74"/>
      <c r="P200" s="76">
        <v>45033</v>
      </c>
      <c r="Q200" s="75" t="s">
        <v>165</v>
      </c>
      <c r="R200" s="79" t="s">
        <v>198</v>
      </c>
      <c r="S200" s="93" t="s">
        <v>236</v>
      </c>
    </row>
    <row r="201" spans="1:19">
      <c r="A201" s="112">
        <f t="shared" si="2"/>
        <v>193</v>
      </c>
      <c r="B201" s="358"/>
      <c r="C201" s="361"/>
      <c r="D201" s="362"/>
      <c r="E201" s="148" t="s">
        <v>335</v>
      </c>
      <c r="F201" s="161"/>
      <c r="G201" s="71"/>
      <c r="H201" s="72"/>
      <c r="I201" s="73"/>
      <c r="J201" s="71"/>
      <c r="K201" s="72"/>
      <c r="L201" s="73"/>
      <c r="M201" s="71"/>
      <c r="N201" s="175"/>
      <c r="O201" s="74"/>
      <c r="P201" s="76">
        <v>45033</v>
      </c>
      <c r="Q201" s="75" t="s">
        <v>165</v>
      </c>
      <c r="R201" s="79" t="s">
        <v>198</v>
      </c>
      <c r="S201" s="93" t="s">
        <v>236</v>
      </c>
    </row>
    <row r="202" spans="1:19">
      <c r="A202" s="112">
        <f t="shared" ref="A202:A265" si="3">ROW()-8</f>
        <v>194</v>
      </c>
      <c r="B202" s="358"/>
      <c r="C202" s="361"/>
      <c r="D202" s="362"/>
      <c r="E202" s="163" t="s">
        <v>336</v>
      </c>
      <c r="F202" s="161"/>
      <c r="G202" s="71"/>
      <c r="H202" s="72"/>
      <c r="I202" s="73"/>
      <c r="J202" s="71"/>
      <c r="K202" s="72"/>
      <c r="L202" s="73"/>
      <c r="M202" s="71"/>
      <c r="N202" s="175"/>
      <c r="O202" s="74"/>
      <c r="P202" s="76">
        <v>45033</v>
      </c>
      <c r="Q202" s="75" t="s">
        <v>165</v>
      </c>
      <c r="R202" s="79" t="s">
        <v>198</v>
      </c>
      <c r="S202" s="93" t="s">
        <v>236</v>
      </c>
    </row>
    <row r="203" spans="1:19">
      <c r="A203" s="112">
        <f t="shared" si="3"/>
        <v>195</v>
      </c>
      <c r="B203" s="358"/>
      <c r="C203" s="361"/>
      <c r="D203" s="362"/>
      <c r="E203" s="148" t="s">
        <v>337</v>
      </c>
      <c r="F203" s="161"/>
      <c r="G203" s="71"/>
      <c r="H203" s="72"/>
      <c r="I203" s="73"/>
      <c r="J203" s="71"/>
      <c r="K203" s="72"/>
      <c r="L203" s="73"/>
      <c r="M203" s="71"/>
      <c r="N203" s="175"/>
      <c r="O203" s="74"/>
      <c r="P203" s="76">
        <v>45033</v>
      </c>
      <c r="Q203" s="75" t="s">
        <v>165</v>
      </c>
      <c r="R203" s="79" t="s">
        <v>198</v>
      </c>
      <c r="S203" s="93" t="s">
        <v>236</v>
      </c>
    </row>
    <row r="204" spans="1:19">
      <c r="A204" s="112">
        <f t="shared" si="3"/>
        <v>196</v>
      </c>
      <c r="B204" s="358"/>
      <c r="C204" s="361"/>
      <c r="D204" s="207" t="s">
        <v>342</v>
      </c>
      <c r="E204" s="148" t="s">
        <v>343</v>
      </c>
      <c r="F204" s="161"/>
      <c r="G204" s="71"/>
      <c r="H204" s="72"/>
      <c r="I204" s="73"/>
      <c r="J204" s="71"/>
      <c r="K204" s="72"/>
      <c r="L204" s="73"/>
      <c r="M204" s="71"/>
      <c r="N204" s="175"/>
      <c r="O204" s="74"/>
      <c r="P204" s="76">
        <v>45033</v>
      </c>
      <c r="Q204" s="75" t="s">
        <v>165</v>
      </c>
      <c r="R204" s="79" t="s">
        <v>198</v>
      </c>
      <c r="S204" s="93" t="s">
        <v>236</v>
      </c>
    </row>
    <row r="205" spans="1:19">
      <c r="A205" s="112">
        <f t="shared" si="3"/>
        <v>197</v>
      </c>
      <c r="B205" s="357"/>
      <c r="C205" s="361" t="s">
        <v>302</v>
      </c>
      <c r="D205" s="363" t="s">
        <v>303</v>
      </c>
      <c r="E205" s="203" t="s">
        <v>304</v>
      </c>
      <c r="F205" s="204"/>
      <c r="G205" s="71"/>
      <c r="H205" s="72"/>
      <c r="I205" s="73"/>
      <c r="J205" s="71"/>
      <c r="K205" s="72"/>
      <c r="L205" s="73"/>
      <c r="M205" s="71"/>
      <c r="N205" s="175"/>
      <c r="O205" s="74"/>
      <c r="P205" s="76">
        <v>45033</v>
      </c>
      <c r="Q205" s="75" t="s">
        <v>165</v>
      </c>
      <c r="R205" s="79" t="s">
        <v>198</v>
      </c>
      <c r="S205" s="93" t="s">
        <v>236</v>
      </c>
    </row>
    <row r="206" spans="1:19">
      <c r="A206" s="112">
        <f t="shared" si="3"/>
        <v>198</v>
      </c>
      <c r="B206" s="357"/>
      <c r="C206" s="361"/>
      <c r="D206" s="363"/>
      <c r="E206" s="155" t="s">
        <v>306</v>
      </c>
      <c r="F206" s="156"/>
      <c r="G206" s="71"/>
      <c r="H206" s="72"/>
      <c r="I206" s="73"/>
      <c r="J206" s="71"/>
      <c r="K206" s="72"/>
      <c r="L206" s="73"/>
      <c r="M206" s="71"/>
      <c r="N206" s="175"/>
      <c r="O206" s="74"/>
      <c r="P206" s="76">
        <v>45033</v>
      </c>
      <c r="Q206" s="75" t="s">
        <v>165</v>
      </c>
      <c r="R206" s="79" t="s">
        <v>198</v>
      </c>
      <c r="S206" s="93" t="s">
        <v>236</v>
      </c>
    </row>
    <row r="207" spans="1:19">
      <c r="A207" s="112">
        <f t="shared" si="3"/>
        <v>199</v>
      </c>
      <c r="B207" s="357"/>
      <c r="C207" s="361"/>
      <c r="D207" s="363"/>
      <c r="E207" s="155" t="s">
        <v>49</v>
      </c>
      <c r="F207" s="157"/>
      <c r="G207" s="71"/>
      <c r="H207" s="72"/>
      <c r="I207" s="73"/>
      <c r="J207" s="71"/>
      <c r="K207" s="72"/>
      <c r="L207" s="73"/>
      <c r="M207" s="71"/>
      <c r="N207" s="175"/>
      <c r="O207" s="74"/>
      <c r="P207" s="76">
        <v>45033</v>
      </c>
      <c r="Q207" s="75" t="s">
        <v>165</v>
      </c>
      <c r="R207" s="79" t="s">
        <v>198</v>
      </c>
      <c r="S207" s="93" t="s">
        <v>236</v>
      </c>
    </row>
    <row r="208" spans="1:19">
      <c r="A208" s="112">
        <f t="shared" si="3"/>
        <v>200</v>
      </c>
      <c r="B208" s="357"/>
      <c r="C208" s="361"/>
      <c r="D208" s="363"/>
      <c r="E208" s="158" t="s">
        <v>307</v>
      </c>
      <c r="F208" s="156"/>
      <c r="G208" s="71"/>
      <c r="H208" s="72"/>
      <c r="I208" s="73"/>
      <c r="J208" s="71"/>
      <c r="K208" s="72"/>
      <c r="L208" s="73"/>
      <c r="M208" s="71"/>
      <c r="N208" s="175"/>
      <c r="O208" s="74"/>
      <c r="P208" s="76">
        <v>45033</v>
      </c>
      <c r="Q208" s="75" t="s">
        <v>165</v>
      </c>
      <c r="R208" s="79" t="s">
        <v>198</v>
      </c>
      <c r="S208" s="93" t="s">
        <v>236</v>
      </c>
    </row>
    <row r="209" spans="1:19">
      <c r="A209" s="112">
        <f t="shared" si="3"/>
        <v>201</v>
      </c>
      <c r="B209" s="357"/>
      <c r="C209" s="361"/>
      <c r="D209" s="363"/>
      <c r="E209" s="158" t="s">
        <v>309</v>
      </c>
      <c r="F209" s="156"/>
      <c r="G209" s="71"/>
      <c r="H209" s="72"/>
      <c r="I209" s="73"/>
      <c r="J209" s="71"/>
      <c r="K209" s="72"/>
      <c r="L209" s="73"/>
      <c r="M209" s="71"/>
      <c r="N209" s="175"/>
      <c r="O209" s="74"/>
      <c r="P209" s="76">
        <v>45033</v>
      </c>
      <c r="Q209" s="75" t="s">
        <v>165</v>
      </c>
      <c r="R209" s="79" t="s">
        <v>198</v>
      </c>
      <c r="S209" s="93" t="s">
        <v>236</v>
      </c>
    </row>
    <row r="210" spans="1:19">
      <c r="A210" s="112">
        <f t="shared" si="3"/>
        <v>202</v>
      </c>
      <c r="B210" s="357"/>
      <c r="C210" s="361"/>
      <c r="D210" s="363"/>
      <c r="E210" s="158" t="s">
        <v>310</v>
      </c>
      <c r="F210" s="156"/>
      <c r="G210" s="71"/>
      <c r="H210" s="72"/>
      <c r="I210" s="73"/>
      <c r="J210" s="71"/>
      <c r="K210" s="72"/>
      <c r="L210" s="73"/>
      <c r="M210" s="71"/>
      <c r="N210" s="175"/>
      <c r="O210" s="74"/>
      <c r="P210" s="76">
        <v>45033</v>
      </c>
      <c r="Q210" s="75" t="s">
        <v>165</v>
      </c>
      <c r="R210" s="79" t="s">
        <v>198</v>
      </c>
      <c r="S210" s="93" t="s">
        <v>236</v>
      </c>
    </row>
    <row r="211" spans="1:19">
      <c r="A211" s="112">
        <f t="shared" si="3"/>
        <v>203</v>
      </c>
      <c r="B211" s="357"/>
      <c r="C211" s="361"/>
      <c r="D211" s="363"/>
      <c r="E211" s="158" t="s">
        <v>311</v>
      </c>
      <c r="F211" s="156"/>
      <c r="G211" s="71"/>
      <c r="H211" s="72"/>
      <c r="I211" s="73"/>
      <c r="J211" s="71"/>
      <c r="K211" s="72"/>
      <c r="L211" s="73"/>
      <c r="M211" s="71"/>
      <c r="N211" s="175"/>
      <c r="O211" s="74"/>
      <c r="P211" s="76">
        <v>45033</v>
      </c>
      <c r="Q211" s="75" t="s">
        <v>165</v>
      </c>
      <c r="R211" s="79" t="s">
        <v>198</v>
      </c>
      <c r="S211" s="93" t="s">
        <v>236</v>
      </c>
    </row>
    <row r="212" spans="1:19">
      <c r="A212" s="112">
        <f t="shared" si="3"/>
        <v>204</v>
      </c>
      <c r="B212" s="357"/>
      <c r="C212" s="361"/>
      <c r="D212" s="363"/>
      <c r="E212" s="158" t="s">
        <v>312</v>
      </c>
      <c r="F212" s="156"/>
      <c r="G212" s="71"/>
      <c r="H212" s="72"/>
      <c r="I212" s="73"/>
      <c r="J212" s="71"/>
      <c r="K212" s="72"/>
      <c r="L212" s="73"/>
      <c r="M212" s="71"/>
      <c r="N212" s="175"/>
      <c r="O212" s="74"/>
      <c r="P212" s="76">
        <v>45033</v>
      </c>
      <c r="Q212" s="75" t="s">
        <v>165</v>
      </c>
      <c r="R212" s="79" t="s">
        <v>198</v>
      </c>
      <c r="S212" s="93" t="s">
        <v>236</v>
      </c>
    </row>
    <row r="213" spans="1:19">
      <c r="A213" s="112">
        <f t="shared" si="3"/>
        <v>205</v>
      </c>
      <c r="B213" s="357"/>
      <c r="C213" s="361"/>
      <c r="D213" s="363"/>
      <c r="E213" s="158" t="s">
        <v>313</v>
      </c>
      <c r="F213" s="156"/>
      <c r="G213" s="71"/>
      <c r="H213" s="72"/>
      <c r="I213" s="73"/>
      <c r="J213" s="71"/>
      <c r="K213" s="72"/>
      <c r="L213" s="73"/>
      <c r="M213" s="71"/>
      <c r="N213" s="175"/>
      <c r="O213" s="74"/>
      <c r="P213" s="76">
        <v>45033</v>
      </c>
      <c r="Q213" s="75" t="s">
        <v>165</v>
      </c>
      <c r="R213" s="79" t="s">
        <v>198</v>
      </c>
      <c r="S213" s="93" t="s">
        <v>236</v>
      </c>
    </row>
    <row r="214" spans="1:19">
      <c r="A214" s="112">
        <f t="shared" si="3"/>
        <v>206</v>
      </c>
      <c r="B214" s="357"/>
      <c r="C214" s="361"/>
      <c r="D214" s="363"/>
      <c r="E214" s="158" t="s">
        <v>314</v>
      </c>
      <c r="F214" s="156"/>
      <c r="G214" s="71"/>
      <c r="H214" s="72"/>
      <c r="I214" s="73"/>
      <c r="J214" s="71"/>
      <c r="K214" s="72"/>
      <c r="L214" s="73"/>
      <c r="M214" s="71"/>
      <c r="N214" s="175"/>
      <c r="O214" s="74"/>
      <c r="P214" s="76">
        <v>45033</v>
      </c>
      <c r="Q214" s="75" t="s">
        <v>165</v>
      </c>
      <c r="R214" s="79" t="s">
        <v>198</v>
      </c>
      <c r="S214" s="93" t="s">
        <v>236</v>
      </c>
    </row>
    <row r="215" spans="1:19">
      <c r="A215" s="112">
        <f t="shared" si="3"/>
        <v>207</v>
      </c>
      <c r="B215" s="357"/>
      <c r="C215" s="361"/>
      <c r="D215" s="363"/>
      <c r="E215" s="158" t="s">
        <v>316</v>
      </c>
      <c r="F215" s="156"/>
      <c r="G215" s="71"/>
      <c r="H215" s="72"/>
      <c r="I215" s="73"/>
      <c r="J215" s="71"/>
      <c r="K215" s="72"/>
      <c r="L215" s="73"/>
      <c r="M215" s="71"/>
      <c r="N215" s="175"/>
      <c r="O215" s="74"/>
      <c r="P215" s="76">
        <v>45033</v>
      </c>
      <c r="Q215" s="75" t="s">
        <v>165</v>
      </c>
      <c r="R215" s="79" t="s">
        <v>198</v>
      </c>
      <c r="S215" s="93" t="s">
        <v>236</v>
      </c>
    </row>
    <row r="216" spans="1:19">
      <c r="A216" s="112">
        <f t="shared" si="3"/>
        <v>208</v>
      </c>
      <c r="B216" s="357"/>
      <c r="C216" s="361"/>
      <c r="D216" s="363"/>
      <c r="E216" s="158" t="s">
        <v>317</v>
      </c>
      <c r="F216" s="156"/>
      <c r="G216" s="71"/>
      <c r="H216" s="72"/>
      <c r="I216" s="73"/>
      <c r="J216" s="71"/>
      <c r="K216" s="72"/>
      <c r="L216" s="73"/>
      <c r="M216" s="71"/>
      <c r="N216" s="175"/>
      <c r="O216" s="74"/>
      <c r="P216" s="76">
        <v>45033</v>
      </c>
      <c r="Q216" s="75" t="s">
        <v>165</v>
      </c>
      <c r="R216" s="79" t="s">
        <v>198</v>
      </c>
      <c r="S216" s="93" t="s">
        <v>236</v>
      </c>
    </row>
    <row r="217" spans="1:19">
      <c r="A217" s="112">
        <f t="shared" si="3"/>
        <v>209</v>
      </c>
      <c r="B217" s="357"/>
      <c r="C217" s="361"/>
      <c r="D217" s="363" t="s">
        <v>318</v>
      </c>
      <c r="E217" s="158" t="s">
        <v>319</v>
      </c>
      <c r="F217" s="159"/>
      <c r="G217" s="71"/>
      <c r="H217" s="72"/>
      <c r="I217" s="73"/>
      <c r="J217" s="71"/>
      <c r="K217" s="72"/>
      <c r="L217" s="73"/>
      <c r="M217" s="71"/>
      <c r="N217" s="175"/>
      <c r="O217" s="74"/>
      <c r="P217" s="76">
        <v>45033</v>
      </c>
      <c r="Q217" s="75" t="s">
        <v>165</v>
      </c>
      <c r="R217" s="79" t="s">
        <v>198</v>
      </c>
      <c r="S217" s="93" t="s">
        <v>236</v>
      </c>
    </row>
    <row r="218" spans="1:19">
      <c r="A218" s="112">
        <f t="shared" si="3"/>
        <v>210</v>
      </c>
      <c r="B218" s="357"/>
      <c r="C218" s="361"/>
      <c r="D218" s="363"/>
      <c r="E218" s="158" t="s">
        <v>320</v>
      </c>
      <c r="F218" s="159"/>
      <c r="G218" s="71"/>
      <c r="H218" s="72"/>
      <c r="I218" s="73"/>
      <c r="J218" s="71"/>
      <c r="K218" s="72"/>
      <c r="L218" s="73"/>
      <c r="M218" s="71"/>
      <c r="N218" s="175"/>
      <c r="O218" s="74"/>
      <c r="P218" s="76">
        <v>45033</v>
      </c>
      <c r="Q218" s="75" t="s">
        <v>165</v>
      </c>
      <c r="R218" s="79" t="s">
        <v>198</v>
      </c>
      <c r="S218" s="93" t="s">
        <v>236</v>
      </c>
    </row>
    <row r="219" spans="1:19">
      <c r="A219" s="112">
        <f t="shared" si="3"/>
        <v>211</v>
      </c>
      <c r="B219" s="357"/>
      <c r="C219" s="361"/>
      <c r="D219" s="363"/>
      <c r="E219" s="158" t="s">
        <v>321</v>
      </c>
      <c r="F219" s="159"/>
      <c r="G219" s="71"/>
      <c r="H219" s="72"/>
      <c r="I219" s="73"/>
      <c r="J219" s="71"/>
      <c r="K219" s="72"/>
      <c r="L219" s="73"/>
      <c r="M219" s="71"/>
      <c r="N219" s="175"/>
      <c r="O219" s="74"/>
      <c r="P219" s="76">
        <v>45033</v>
      </c>
      <c r="Q219" s="75" t="s">
        <v>165</v>
      </c>
      <c r="R219" s="79" t="s">
        <v>198</v>
      </c>
      <c r="S219" s="93" t="s">
        <v>236</v>
      </c>
    </row>
    <row r="220" spans="1:19">
      <c r="A220" s="112">
        <f t="shared" si="3"/>
        <v>212</v>
      </c>
      <c r="B220" s="357"/>
      <c r="C220" s="361"/>
      <c r="D220" s="363"/>
      <c r="E220" s="158" t="s">
        <v>322</v>
      </c>
      <c r="F220" s="159"/>
      <c r="G220" s="71"/>
      <c r="H220" s="72"/>
      <c r="I220" s="73"/>
      <c r="J220" s="71"/>
      <c r="K220" s="72"/>
      <c r="L220" s="73"/>
      <c r="M220" s="71"/>
      <c r="N220" s="175"/>
      <c r="O220" s="74"/>
      <c r="P220" s="76">
        <v>45033</v>
      </c>
      <c r="Q220" s="75" t="s">
        <v>165</v>
      </c>
      <c r="R220" s="79" t="s">
        <v>198</v>
      </c>
      <c r="S220" s="93" t="s">
        <v>236</v>
      </c>
    </row>
    <row r="221" spans="1:19">
      <c r="A221" s="112">
        <f t="shared" si="3"/>
        <v>213</v>
      </c>
      <c r="B221" s="357"/>
      <c r="C221" s="361"/>
      <c r="D221" s="363"/>
      <c r="E221" s="158" t="s">
        <v>323</v>
      </c>
      <c r="F221" s="159"/>
      <c r="G221" s="71"/>
      <c r="H221" s="72"/>
      <c r="I221" s="73"/>
      <c r="J221" s="71"/>
      <c r="K221" s="72"/>
      <c r="L221" s="73"/>
      <c r="M221" s="71"/>
      <c r="N221" s="175"/>
      <c r="O221" s="74"/>
      <c r="P221" s="76">
        <v>45033</v>
      </c>
      <c r="Q221" s="75" t="s">
        <v>165</v>
      </c>
      <c r="R221" s="79" t="s">
        <v>198</v>
      </c>
      <c r="S221" s="93" t="s">
        <v>236</v>
      </c>
    </row>
    <row r="222" spans="1:19">
      <c r="A222" s="112">
        <f t="shared" si="3"/>
        <v>214</v>
      </c>
      <c r="B222" s="357"/>
      <c r="C222" s="361"/>
      <c r="D222" s="363"/>
      <c r="E222" s="158" t="s">
        <v>324</v>
      </c>
      <c r="F222" s="159"/>
      <c r="G222" s="71"/>
      <c r="H222" s="72"/>
      <c r="I222" s="73"/>
      <c r="J222" s="71"/>
      <c r="K222" s="72"/>
      <c r="L222" s="73"/>
      <c r="M222" s="71"/>
      <c r="N222" s="175"/>
      <c r="O222" s="74"/>
      <c r="P222" s="76">
        <v>45033</v>
      </c>
      <c r="Q222" s="75" t="s">
        <v>165</v>
      </c>
      <c r="R222" s="79" t="s">
        <v>198</v>
      </c>
      <c r="S222" s="93" t="s">
        <v>236</v>
      </c>
    </row>
    <row r="223" spans="1:19">
      <c r="A223" s="112">
        <f t="shared" si="3"/>
        <v>215</v>
      </c>
      <c r="B223" s="357"/>
      <c r="C223" s="361"/>
      <c r="D223" s="363"/>
      <c r="E223" s="158" t="s">
        <v>325</v>
      </c>
      <c r="F223" s="159"/>
      <c r="G223" s="71"/>
      <c r="H223" s="72"/>
      <c r="I223" s="73"/>
      <c r="J223" s="71"/>
      <c r="K223" s="72"/>
      <c r="L223" s="73"/>
      <c r="M223" s="71"/>
      <c r="N223" s="175"/>
      <c r="O223" s="74"/>
      <c r="P223" s="76">
        <v>45033</v>
      </c>
      <c r="Q223" s="75" t="s">
        <v>165</v>
      </c>
      <c r="R223" s="79" t="s">
        <v>198</v>
      </c>
      <c r="S223" s="93" t="s">
        <v>236</v>
      </c>
    </row>
    <row r="224" spans="1:19">
      <c r="A224" s="112">
        <f t="shared" si="3"/>
        <v>216</v>
      </c>
      <c r="B224" s="357"/>
      <c r="C224" s="361"/>
      <c r="D224" s="363"/>
      <c r="E224" s="158" t="s">
        <v>326</v>
      </c>
      <c r="F224" s="159"/>
      <c r="G224" s="71"/>
      <c r="H224" s="72"/>
      <c r="I224" s="73"/>
      <c r="J224" s="71"/>
      <c r="K224" s="72"/>
      <c r="L224" s="73"/>
      <c r="M224" s="71"/>
      <c r="N224" s="175"/>
      <c r="O224" s="74"/>
      <c r="P224" s="76">
        <v>45033</v>
      </c>
      <c r="Q224" s="75" t="s">
        <v>165</v>
      </c>
      <c r="R224" s="79" t="s">
        <v>198</v>
      </c>
      <c r="S224" s="93" t="s">
        <v>236</v>
      </c>
    </row>
    <row r="225" spans="1:19">
      <c r="A225" s="112">
        <f t="shared" si="3"/>
        <v>217</v>
      </c>
      <c r="B225" s="357"/>
      <c r="C225" s="361"/>
      <c r="D225" s="363"/>
      <c r="E225" s="158" t="s">
        <v>327</v>
      </c>
      <c r="F225" s="159"/>
      <c r="G225" s="71"/>
      <c r="H225" s="72"/>
      <c r="I225" s="73"/>
      <c r="J225" s="71"/>
      <c r="K225" s="72"/>
      <c r="L225" s="73"/>
      <c r="M225" s="71"/>
      <c r="N225" s="175"/>
      <c r="O225" s="74"/>
      <c r="P225" s="76">
        <v>45033</v>
      </c>
      <c r="Q225" s="75" t="s">
        <v>165</v>
      </c>
      <c r="R225" s="79" t="s">
        <v>198</v>
      </c>
      <c r="S225" s="93" t="s">
        <v>236</v>
      </c>
    </row>
    <row r="226" spans="1:19">
      <c r="A226" s="112">
        <f t="shared" si="3"/>
        <v>218</v>
      </c>
      <c r="B226" s="357"/>
      <c r="C226" s="361"/>
      <c r="D226" s="363"/>
      <c r="E226" s="158" t="s">
        <v>328</v>
      </c>
      <c r="F226" s="159"/>
      <c r="G226" s="71"/>
      <c r="H226" s="72"/>
      <c r="I226" s="73"/>
      <c r="J226" s="71"/>
      <c r="K226" s="72"/>
      <c r="L226" s="73"/>
      <c r="M226" s="71"/>
      <c r="N226" s="175"/>
      <c r="O226" s="74"/>
      <c r="P226" s="76">
        <v>45033</v>
      </c>
      <c r="Q226" s="75" t="s">
        <v>165</v>
      </c>
      <c r="R226" s="79" t="s">
        <v>198</v>
      </c>
      <c r="S226" s="93" t="s">
        <v>236</v>
      </c>
    </row>
    <row r="227" spans="1:19">
      <c r="A227" s="112">
        <f t="shared" si="3"/>
        <v>219</v>
      </c>
      <c r="B227" s="357"/>
      <c r="C227" s="361" t="s">
        <v>329</v>
      </c>
      <c r="D227" s="351" t="s">
        <v>352</v>
      </c>
      <c r="E227" s="160" t="s">
        <v>331</v>
      </c>
      <c r="F227" s="161"/>
      <c r="G227" s="71"/>
      <c r="H227" s="72"/>
      <c r="I227" s="73"/>
      <c r="J227" s="71"/>
      <c r="K227" s="72"/>
      <c r="L227" s="73"/>
      <c r="M227" s="71"/>
      <c r="N227" s="175"/>
      <c r="O227" s="74"/>
      <c r="P227" s="76">
        <v>45033</v>
      </c>
      <c r="Q227" s="75" t="s">
        <v>165</v>
      </c>
      <c r="R227" s="79" t="s">
        <v>198</v>
      </c>
      <c r="S227" s="93" t="s">
        <v>236</v>
      </c>
    </row>
    <row r="228" spans="1:19">
      <c r="A228" s="112">
        <f t="shared" si="3"/>
        <v>220</v>
      </c>
      <c r="B228" s="357"/>
      <c r="C228" s="361"/>
      <c r="D228" s="351"/>
      <c r="E228" s="160" t="s">
        <v>332</v>
      </c>
      <c r="F228" s="162"/>
      <c r="G228" s="71"/>
      <c r="H228" s="72"/>
      <c r="I228" s="73"/>
      <c r="J228" s="71"/>
      <c r="K228" s="72"/>
      <c r="L228" s="73"/>
      <c r="M228" s="71"/>
      <c r="N228" s="175"/>
      <c r="O228" s="74"/>
      <c r="P228" s="76">
        <v>45033</v>
      </c>
      <c r="Q228" s="75" t="s">
        <v>165</v>
      </c>
      <c r="R228" s="79" t="s">
        <v>198</v>
      </c>
      <c r="S228" s="93" t="s">
        <v>236</v>
      </c>
    </row>
    <row r="229" spans="1:19">
      <c r="A229" s="112">
        <f t="shared" si="3"/>
        <v>221</v>
      </c>
      <c r="B229" s="357"/>
      <c r="C229" s="361"/>
      <c r="D229" s="351"/>
      <c r="E229" s="148" t="s">
        <v>333</v>
      </c>
      <c r="F229" s="161"/>
      <c r="G229" s="71"/>
      <c r="H229" s="72"/>
      <c r="I229" s="73"/>
      <c r="J229" s="71"/>
      <c r="K229" s="72"/>
      <c r="L229" s="73"/>
      <c r="M229" s="71"/>
      <c r="N229" s="175"/>
      <c r="O229" s="74"/>
      <c r="P229" s="76">
        <v>45033</v>
      </c>
      <c r="Q229" s="75" t="s">
        <v>165</v>
      </c>
      <c r="R229" s="79" t="s">
        <v>198</v>
      </c>
      <c r="S229" s="93" t="s">
        <v>236</v>
      </c>
    </row>
    <row r="230" spans="1:19">
      <c r="A230" s="112">
        <f t="shared" si="3"/>
        <v>222</v>
      </c>
      <c r="B230" s="357"/>
      <c r="C230" s="361"/>
      <c r="D230" s="351"/>
      <c r="E230" s="148" t="s">
        <v>334</v>
      </c>
      <c r="F230" s="161"/>
      <c r="G230" s="71"/>
      <c r="H230" s="72"/>
      <c r="I230" s="73"/>
      <c r="J230" s="71"/>
      <c r="K230" s="72"/>
      <c r="L230" s="73"/>
      <c r="M230" s="71"/>
      <c r="N230" s="175"/>
      <c r="O230" s="74"/>
      <c r="P230" s="76">
        <v>45033</v>
      </c>
      <c r="Q230" s="75" t="s">
        <v>165</v>
      </c>
      <c r="R230" s="79" t="s">
        <v>198</v>
      </c>
      <c r="S230" s="93" t="s">
        <v>236</v>
      </c>
    </row>
    <row r="231" spans="1:19">
      <c r="A231" s="112">
        <f t="shared" si="3"/>
        <v>223</v>
      </c>
      <c r="B231" s="357"/>
      <c r="C231" s="361"/>
      <c r="D231" s="351"/>
      <c r="E231" s="148" t="s">
        <v>335</v>
      </c>
      <c r="F231" s="161"/>
      <c r="G231" s="71"/>
      <c r="H231" s="72"/>
      <c r="I231" s="73"/>
      <c r="J231" s="71"/>
      <c r="K231" s="72"/>
      <c r="L231" s="73"/>
      <c r="M231" s="71"/>
      <c r="N231" s="175"/>
      <c r="O231" s="74"/>
      <c r="P231" s="76">
        <v>45033</v>
      </c>
      <c r="Q231" s="75" t="s">
        <v>165</v>
      </c>
      <c r="R231" s="79" t="s">
        <v>198</v>
      </c>
      <c r="S231" s="93" t="s">
        <v>236</v>
      </c>
    </row>
    <row r="232" spans="1:19">
      <c r="A232" s="112">
        <f t="shared" si="3"/>
        <v>224</v>
      </c>
      <c r="B232" s="357"/>
      <c r="C232" s="361"/>
      <c r="D232" s="351"/>
      <c r="E232" s="163" t="s">
        <v>336</v>
      </c>
      <c r="F232" s="161"/>
      <c r="G232" s="71"/>
      <c r="H232" s="72"/>
      <c r="I232" s="73"/>
      <c r="J232" s="71"/>
      <c r="K232" s="72"/>
      <c r="L232" s="73"/>
      <c r="M232" s="71"/>
      <c r="N232" s="175"/>
      <c r="O232" s="74"/>
      <c r="P232" s="76">
        <v>45033</v>
      </c>
      <c r="Q232" s="75" t="s">
        <v>165</v>
      </c>
      <c r="R232" s="79" t="s">
        <v>198</v>
      </c>
      <c r="S232" s="93" t="s">
        <v>236</v>
      </c>
    </row>
    <row r="233" spans="1:19">
      <c r="A233" s="112">
        <f t="shared" si="3"/>
        <v>225</v>
      </c>
      <c r="B233" s="357"/>
      <c r="C233" s="361"/>
      <c r="D233" s="351"/>
      <c r="E233" s="148" t="s">
        <v>337</v>
      </c>
      <c r="F233" s="161"/>
      <c r="G233" s="71"/>
      <c r="H233" s="72"/>
      <c r="I233" s="73"/>
      <c r="J233" s="71"/>
      <c r="K233" s="72"/>
      <c r="L233" s="73"/>
      <c r="M233" s="71"/>
      <c r="N233" s="175"/>
      <c r="O233" s="74"/>
      <c r="P233" s="76">
        <v>45033</v>
      </c>
      <c r="Q233" s="75" t="s">
        <v>165</v>
      </c>
      <c r="R233" s="79" t="s">
        <v>198</v>
      </c>
      <c r="S233" s="93" t="s">
        <v>236</v>
      </c>
    </row>
    <row r="234" spans="1:19">
      <c r="A234" s="112">
        <f t="shared" si="3"/>
        <v>226</v>
      </c>
      <c r="B234" s="357"/>
      <c r="C234" s="361"/>
      <c r="D234" s="351" t="s">
        <v>353</v>
      </c>
      <c r="E234" s="160" t="s">
        <v>331</v>
      </c>
      <c r="F234" s="161"/>
      <c r="G234" s="71"/>
      <c r="H234" s="72"/>
      <c r="I234" s="73"/>
      <c r="J234" s="71"/>
      <c r="K234" s="72"/>
      <c r="L234" s="73"/>
      <c r="M234" s="71"/>
      <c r="N234" s="175"/>
      <c r="O234" s="74"/>
      <c r="P234" s="76">
        <v>45033</v>
      </c>
      <c r="Q234" s="75" t="s">
        <v>165</v>
      </c>
      <c r="R234" s="79" t="s">
        <v>198</v>
      </c>
      <c r="S234" s="93" t="s">
        <v>236</v>
      </c>
    </row>
    <row r="235" spans="1:19">
      <c r="A235" s="112">
        <f t="shared" si="3"/>
        <v>227</v>
      </c>
      <c r="B235" s="357"/>
      <c r="C235" s="361"/>
      <c r="D235" s="351"/>
      <c r="E235" s="160" t="s">
        <v>332</v>
      </c>
      <c r="F235" s="162"/>
      <c r="G235" s="71"/>
      <c r="H235" s="72"/>
      <c r="I235" s="73"/>
      <c r="J235" s="71"/>
      <c r="K235" s="72"/>
      <c r="L235" s="73"/>
      <c r="M235" s="71"/>
      <c r="N235" s="175"/>
      <c r="O235" s="74"/>
      <c r="P235" s="76">
        <v>45033</v>
      </c>
      <c r="Q235" s="75" t="s">
        <v>165</v>
      </c>
      <c r="R235" s="79" t="s">
        <v>198</v>
      </c>
      <c r="S235" s="93" t="s">
        <v>236</v>
      </c>
    </row>
    <row r="236" spans="1:19">
      <c r="A236" s="112">
        <f t="shared" si="3"/>
        <v>228</v>
      </c>
      <c r="B236" s="357"/>
      <c r="C236" s="361"/>
      <c r="D236" s="351"/>
      <c r="E236" s="148" t="s">
        <v>333</v>
      </c>
      <c r="F236" s="161"/>
      <c r="G236" s="71"/>
      <c r="H236" s="72"/>
      <c r="I236" s="73"/>
      <c r="J236" s="71"/>
      <c r="K236" s="72"/>
      <c r="L236" s="73"/>
      <c r="M236" s="71"/>
      <c r="N236" s="175"/>
      <c r="O236" s="74"/>
      <c r="P236" s="76">
        <v>45033</v>
      </c>
      <c r="Q236" s="75" t="s">
        <v>165</v>
      </c>
      <c r="R236" s="79" t="s">
        <v>198</v>
      </c>
      <c r="S236" s="93" t="s">
        <v>236</v>
      </c>
    </row>
    <row r="237" spans="1:19">
      <c r="A237" s="112">
        <f t="shared" si="3"/>
        <v>229</v>
      </c>
      <c r="B237" s="357"/>
      <c r="C237" s="361"/>
      <c r="D237" s="351"/>
      <c r="E237" s="148" t="s">
        <v>334</v>
      </c>
      <c r="F237" s="161"/>
      <c r="G237" s="71"/>
      <c r="H237" s="72"/>
      <c r="I237" s="73"/>
      <c r="J237" s="71"/>
      <c r="K237" s="72"/>
      <c r="L237" s="73"/>
      <c r="M237" s="71"/>
      <c r="N237" s="175"/>
      <c r="O237" s="74"/>
      <c r="P237" s="76">
        <v>45033</v>
      </c>
      <c r="Q237" s="75" t="s">
        <v>165</v>
      </c>
      <c r="R237" s="79" t="s">
        <v>198</v>
      </c>
      <c r="S237" s="93" t="s">
        <v>236</v>
      </c>
    </row>
    <row r="238" spans="1:19">
      <c r="A238" s="112">
        <f t="shared" si="3"/>
        <v>230</v>
      </c>
      <c r="B238" s="357"/>
      <c r="C238" s="361"/>
      <c r="D238" s="351"/>
      <c r="E238" s="148" t="s">
        <v>335</v>
      </c>
      <c r="F238" s="161"/>
      <c r="G238" s="71"/>
      <c r="H238" s="72"/>
      <c r="I238" s="73"/>
      <c r="J238" s="71"/>
      <c r="K238" s="72"/>
      <c r="L238" s="73"/>
      <c r="M238" s="71"/>
      <c r="N238" s="175"/>
      <c r="O238" s="74"/>
      <c r="P238" s="76">
        <v>45033</v>
      </c>
      <c r="Q238" s="75" t="s">
        <v>165</v>
      </c>
      <c r="R238" s="79" t="s">
        <v>198</v>
      </c>
      <c r="S238" s="93" t="s">
        <v>236</v>
      </c>
    </row>
    <row r="239" spans="1:19">
      <c r="A239" s="112">
        <f t="shared" si="3"/>
        <v>231</v>
      </c>
      <c r="B239" s="357"/>
      <c r="C239" s="361"/>
      <c r="D239" s="351"/>
      <c r="E239" s="163" t="s">
        <v>336</v>
      </c>
      <c r="F239" s="161"/>
      <c r="G239" s="71"/>
      <c r="H239" s="72"/>
      <c r="I239" s="73"/>
      <c r="J239" s="71"/>
      <c r="K239" s="72"/>
      <c r="L239" s="73"/>
      <c r="M239" s="71"/>
      <c r="N239" s="175"/>
      <c r="O239" s="74"/>
      <c r="P239" s="76">
        <v>45033</v>
      </c>
      <c r="Q239" s="75" t="s">
        <v>165</v>
      </c>
      <c r="R239" s="79" t="s">
        <v>198</v>
      </c>
      <c r="S239" s="93" t="s">
        <v>236</v>
      </c>
    </row>
    <row r="240" spans="1:19">
      <c r="A240" s="112">
        <f t="shared" si="3"/>
        <v>232</v>
      </c>
      <c r="B240" s="357"/>
      <c r="C240" s="361"/>
      <c r="D240" s="351"/>
      <c r="E240" s="148" t="s">
        <v>337</v>
      </c>
      <c r="F240" s="161"/>
      <c r="G240" s="71"/>
      <c r="H240" s="72"/>
      <c r="I240" s="73"/>
      <c r="J240" s="71"/>
      <c r="K240" s="72"/>
      <c r="L240" s="73"/>
      <c r="M240" s="71"/>
      <c r="N240" s="175"/>
      <c r="O240" s="74"/>
      <c r="P240" s="76">
        <v>45033</v>
      </c>
      <c r="Q240" s="75" t="s">
        <v>165</v>
      </c>
      <c r="R240" s="79" t="s">
        <v>198</v>
      </c>
      <c r="S240" s="93" t="s">
        <v>236</v>
      </c>
    </row>
    <row r="241" spans="1:19">
      <c r="A241" s="112">
        <f t="shared" si="3"/>
        <v>233</v>
      </c>
      <c r="B241" s="357"/>
      <c r="C241" s="361"/>
      <c r="D241" s="351" t="s">
        <v>354</v>
      </c>
      <c r="E241" s="160" t="s">
        <v>331</v>
      </c>
      <c r="F241" s="161"/>
      <c r="G241" s="71"/>
      <c r="H241" s="72"/>
      <c r="I241" s="73"/>
      <c r="J241" s="71"/>
      <c r="K241" s="72"/>
      <c r="L241" s="73"/>
      <c r="M241" s="71"/>
      <c r="N241" s="175"/>
      <c r="O241" s="74"/>
      <c r="P241" s="76">
        <v>45033</v>
      </c>
      <c r="Q241" s="75" t="s">
        <v>165</v>
      </c>
      <c r="R241" s="79" t="s">
        <v>198</v>
      </c>
      <c r="S241" s="93" t="s">
        <v>236</v>
      </c>
    </row>
    <row r="242" spans="1:19">
      <c r="A242" s="112">
        <f t="shared" si="3"/>
        <v>234</v>
      </c>
      <c r="B242" s="357"/>
      <c r="C242" s="361"/>
      <c r="D242" s="351"/>
      <c r="E242" s="160" t="s">
        <v>332</v>
      </c>
      <c r="F242" s="162"/>
      <c r="G242" s="71"/>
      <c r="H242" s="72"/>
      <c r="I242" s="73"/>
      <c r="J242" s="71"/>
      <c r="K242" s="72"/>
      <c r="L242" s="73"/>
      <c r="M242" s="71"/>
      <c r="N242" s="175"/>
      <c r="O242" s="74"/>
      <c r="P242" s="76">
        <v>45033</v>
      </c>
      <c r="Q242" s="75" t="s">
        <v>165</v>
      </c>
      <c r="R242" s="79" t="s">
        <v>198</v>
      </c>
      <c r="S242" s="93" t="s">
        <v>236</v>
      </c>
    </row>
    <row r="243" spans="1:19">
      <c r="A243" s="112">
        <f t="shared" si="3"/>
        <v>235</v>
      </c>
      <c r="B243" s="357"/>
      <c r="C243" s="361"/>
      <c r="D243" s="351"/>
      <c r="E243" s="148" t="s">
        <v>333</v>
      </c>
      <c r="F243" s="161"/>
      <c r="G243" s="71"/>
      <c r="H243" s="72"/>
      <c r="I243" s="73"/>
      <c r="J243" s="71"/>
      <c r="K243" s="72"/>
      <c r="L243" s="73"/>
      <c r="M243" s="71"/>
      <c r="N243" s="175"/>
      <c r="O243" s="74"/>
      <c r="P243" s="76">
        <v>45033</v>
      </c>
      <c r="Q243" s="75" t="s">
        <v>165</v>
      </c>
      <c r="R243" s="79" t="s">
        <v>198</v>
      </c>
      <c r="S243" s="93" t="s">
        <v>236</v>
      </c>
    </row>
    <row r="244" spans="1:19">
      <c r="A244" s="112">
        <f t="shared" si="3"/>
        <v>236</v>
      </c>
      <c r="B244" s="357"/>
      <c r="C244" s="361"/>
      <c r="D244" s="351"/>
      <c r="E244" s="148" t="s">
        <v>334</v>
      </c>
      <c r="F244" s="161"/>
      <c r="G244" s="71"/>
      <c r="H244" s="72"/>
      <c r="I244" s="73"/>
      <c r="J244" s="71"/>
      <c r="K244" s="72"/>
      <c r="L244" s="73"/>
      <c r="M244" s="71"/>
      <c r="N244" s="175"/>
      <c r="O244" s="74"/>
      <c r="P244" s="76">
        <v>45033</v>
      </c>
      <c r="Q244" s="75" t="s">
        <v>165</v>
      </c>
      <c r="R244" s="79" t="s">
        <v>198</v>
      </c>
      <c r="S244" s="93" t="s">
        <v>236</v>
      </c>
    </row>
    <row r="245" spans="1:19">
      <c r="A245" s="112">
        <f t="shared" si="3"/>
        <v>237</v>
      </c>
      <c r="B245" s="357"/>
      <c r="C245" s="361"/>
      <c r="D245" s="351"/>
      <c r="E245" s="148" t="s">
        <v>335</v>
      </c>
      <c r="F245" s="161"/>
      <c r="G245" s="71"/>
      <c r="H245" s="72"/>
      <c r="I245" s="73"/>
      <c r="J245" s="71"/>
      <c r="K245" s="72"/>
      <c r="L245" s="73"/>
      <c r="M245" s="71"/>
      <c r="N245" s="175"/>
      <c r="O245" s="74"/>
      <c r="P245" s="76">
        <v>45033</v>
      </c>
      <c r="Q245" s="75" t="s">
        <v>165</v>
      </c>
      <c r="R245" s="79" t="s">
        <v>198</v>
      </c>
      <c r="S245" s="93" t="s">
        <v>236</v>
      </c>
    </row>
    <row r="246" spans="1:19">
      <c r="A246" s="112">
        <f t="shared" si="3"/>
        <v>238</v>
      </c>
      <c r="B246" s="357"/>
      <c r="C246" s="361"/>
      <c r="D246" s="351"/>
      <c r="E246" s="163" t="s">
        <v>336</v>
      </c>
      <c r="F246" s="161"/>
      <c r="G246" s="71"/>
      <c r="H246" s="72"/>
      <c r="I246" s="73"/>
      <c r="J246" s="71"/>
      <c r="K246" s="72"/>
      <c r="L246" s="73"/>
      <c r="M246" s="71"/>
      <c r="N246" s="175"/>
      <c r="O246" s="74"/>
      <c r="P246" s="76">
        <v>45033</v>
      </c>
      <c r="Q246" s="75" t="s">
        <v>165</v>
      </c>
      <c r="R246" s="79" t="s">
        <v>198</v>
      </c>
      <c r="S246" s="93" t="s">
        <v>236</v>
      </c>
    </row>
    <row r="247" spans="1:19">
      <c r="A247" s="112">
        <f t="shared" si="3"/>
        <v>239</v>
      </c>
      <c r="B247" s="357"/>
      <c r="C247" s="361"/>
      <c r="D247" s="351"/>
      <c r="E247" s="148" t="s">
        <v>337</v>
      </c>
      <c r="F247" s="161"/>
      <c r="G247" s="71"/>
      <c r="H247" s="72"/>
      <c r="I247" s="73"/>
      <c r="J247" s="71"/>
      <c r="K247" s="72"/>
      <c r="L247" s="73"/>
      <c r="M247" s="71"/>
      <c r="N247" s="175"/>
      <c r="O247" s="74"/>
      <c r="P247" s="76">
        <v>45033</v>
      </c>
      <c r="Q247" s="75" t="s">
        <v>165</v>
      </c>
      <c r="R247" s="79" t="s">
        <v>198</v>
      </c>
      <c r="S247" s="93" t="s">
        <v>236</v>
      </c>
    </row>
    <row r="248" spans="1:19">
      <c r="A248" s="112">
        <f t="shared" si="3"/>
        <v>240</v>
      </c>
      <c r="B248" s="357"/>
      <c r="C248" s="361"/>
      <c r="D248" s="351" t="s">
        <v>355</v>
      </c>
      <c r="E248" s="160" t="s">
        <v>331</v>
      </c>
      <c r="F248" s="161"/>
      <c r="G248" s="71"/>
      <c r="H248" s="72"/>
      <c r="I248" s="73"/>
      <c r="J248" s="71"/>
      <c r="K248" s="72"/>
      <c r="L248" s="73"/>
      <c r="M248" s="71"/>
      <c r="N248" s="175"/>
      <c r="O248" s="74"/>
      <c r="P248" s="76">
        <v>45033</v>
      </c>
      <c r="Q248" s="75" t="s">
        <v>165</v>
      </c>
      <c r="R248" s="79" t="s">
        <v>198</v>
      </c>
      <c r="S248" s="93" t="s">
        <v>236</v>
      </c>
    </row>
    <row r="249" spans="1:19">
      <c r="A249" s="112">
        <f t="shared" si="3"/>
        <v>241</v>
      </c>
      <c r="B249" s="357"/>
      <c r="C249" s="361"/>
      <c r="D249" s="351"/>
      <c r="E249" s="160" t="s">
        <v>332</v>
      </c>
      <c r="F249" s="162"/>
      <c r="G249" s="71"/>
      <c r="H249" s="72"/>
      <c r="I249" s="73"/>
      <c r="J249" s="71"/>
      <c r="K249" s="72"/>
      <c r="L249" s="73"/>
      <c r="M249" s="71"/>
      <c r="N249" s="175"/>
      <c r="O249" s="74"/>
      <c r="P249" s="76">
        <v>45033</v>
      </c>
      <c r="Q249" s="75" t="s">
        <v>165</v>
      </c>
      <c r="R249" s="79" t="s">
        <v>198</v>
      </c>
      <c r="S249" s="93" t="s">
        <v>236</v>
      </c>
    </row>
    <row r="250" spans="1:19">
      <c r="A250" s="112">
        <f t="shared" si="3"/>
        <v>242</v>
      </c>
      <c r="B250" s="357"/>
      <c r="C250" s="361"/>
      <c r="D250" s="351"/>
      <c r="E250" s="148" t="s">
        <v>333</v>
      </c>
      <c r="F250" s="161"/>
      <c r="G250" s="71"/>
      <c r="H250" s="72"/>
      <c r="I250" s="73"/>
      <c r="J250" s="71"/>
      <c r="K250" s="72"/>
      <c r="L250" s="73"/>
      <c r="M250" s="71"/>
      <c r="N250" s="175"/>
      <c r="O250" s="74"/>
      <c r="P250" s="76">
        <v>45033</v>
      </c>
      <c r="Q250" s="75" t="s">
        <v>165</v>
      </c>
      <c r="R250" s="79" t="s">
        <v>198</v>
      </c>
      <c r="S250" s="93" t="s">
        <v>236</v>
      </c>
    </row>
    <row r="251" spans="1:19">
      <c r="A251" s="112">
        <f t="shared" si="3"/>
        <v>243</v>
      </c>
      <c r="B251" s="357"/>
      <c r="C251" s="361"/>
      <c r="D251" s="351"/>
      <c r="E251" s="148" t="s">
        <v>334</v>
      </c>
      <c r="F251" s="161"/>
      <c r="G251" s="71"/>
      <c r="H251" s="72"/>
      <c r="I251" s="73"/>
      <c r="J251" s="71"/>
      <c r="K251" s="72"/>
      <c r="L251" s="73"/>
      <c r="M251" s="71"/>
      <c r="N251" s="175"/>
      <c r="O251" s="74"/>
      <c r="P251" s="76">
        <v>45033</v>
      </c>
      <c r="Q251" s="75" t="s">
        <v>165</v>
      </c>
      <c r="R251" s="79" t="s">
        <v>198</v>
      </c>
      <c r="S251" s="93" t="s">
        <v>236</v>
      </c>
    </row>
    <row r="252" spans="1:19">
      <c r="A252" s="112">
        <f t="shared" si="3"/>
        <v>244</v>
      </c>
      <c r="B252" s="357"/>
      <c r="C252" s="361"/>
      <c r="D252" s="351"/>
      <c r="E252" s="148" t="s">
        <v>335</v>
      </c>
      <c r="F252" s="161"/>
      <c r="G252" s="71"/>
      <c r="H252" s="72"/>
      <c r="I252" s="73"/>
      <c r="J252" s="71"/>
      <c r="K252" s="72"/>
      <c r="L252" s="73"/>
      <c r="M252" s="71"/>
      <c r="N252" s="175"/>
      <c r="O252" s="74"/>
      <c r="P252" s="76">
        <v>45033</v>
      </c>
      <c r="Q252" s="75" t="s">
        <v>165</v>
      </c>
      <c r="R252" s="79" t="s">
        <v>198</v>
      </c>
      <c r="S252" s="93" t="s">
        <v>236</v>
      </c>
    </row>
    <row r="253" spans="1:19">
      <c r="A253" s="112">
        <f t="shared" si="3"/>
        <v>245</v>
      </c>
      <c r="B253" s="357"/>
      <c r="C253" s="361"/>
      <c r="D253" s="351"/>
      <c r="E253" s="163" t="s">
        <v>336</v>
      </c>
      <c r="F253" s="161"/>
      <c r="G253" s="71"/>
      <c r="H253" s="72"/>
      <c r="I253" s="73"/>
      <c r="J253" s="71"/>
      <c r="K253" s="72"/>
      <c r="L253" s="73"/>
      <c r="M253" s="71"/>
      <c r="N253" s="175"/>
      <c r="O253" s="74"/>
      <c r="P253" s="76">
        <v>45033</v>
      </c>
      <c r="Q253" s="75" t="s">
        <v>165</v>
      </c>
      <c r="R253" s="79" t="s">
        <v>198</v>
      </c>
      <c r="S253" s="93" t="s">
        <v>236</v>
      </c>
    </row>
    <row r="254" spans="1:19">
      <c r="A254" s="112">
        <f t="shared" si="3"/>
        <v>246</v>
      </c>
      <c r="B254" s="357"/>
      <c r="C254" s="361"/>
      <c r="D254" s="351"/>
      <c r="E254" s="148" t="s">
        <v>337</v>
      </c>
      <c r="F254" s="161"/>
      <c r="G254" s="71"/>
      <c r="H254" s="72"/>
      <c r="I254" s="73"/>
      <c r="J254" s="71"/>
      <c r="K254" s="72"/>
      <c r="L254" s="73"/>
      <c r="M254" s="71"/>
      <c r="N254" s="175"/>
      <c r="O254" s="74"/>
      <c r="P254" s="76">
        <v>45033</v>
      </c>
      <c r="Q254" s="75" t="s">
        <v>165</v>
      </c>
      <c r="R254" s="79" t="s">
        <v>198</v>
      </c>
      <c r="S254" s="93" t="s">
        <v>236</v>
      </c>
    </row>
    <row r="255" spans="1:19">
      <c r="A255" s="112">
        <f t="shared" si="3"/>
        <v>247</v>
      </c>
      <c r="B255" s="357"/>
      <c r="C255" s="361"/>
      <c r="D255" s="207" t="s">
        <v>342</v>
      </c>
      <c r="E255" s="148" t="s">
        <v>343</v>
      </c>
      <c r="F255" s="161"/>
      <c r="G255" s="71"/>
      <c r="H255" s="72"/>
      <c r="I255" s="73"/>
      <c r="J255" s="71"/>
      <c r="K255" s="72"/>
      <c r="L255" s="73"/>
      <c r="M255" s="71"/>
      <c r="N255" s="175"/>
      <c r="O255" s="74"/>
      <c r="P255" s="76">
        <v>45033</v>
      </c>
      <c r="Q255" s="75" t="s">
        <v>165</v>
      </c>
      <c r="R255" s="79" t="s">
        <v>198</v>
      </c>
      <c r="S255" s="93" t="s">
        <v>236</v>
      </c>
    </row>
    <row r="256" spans="1:19">
      <c r="A256" s="112">
        <f t="shared" si="3"/>
        <v>248</v>
      </c>
      <c r="B256" s="358"/>
      <c r="C256" s="361" t="s">
        <v>302</v>
      </c>
      <c r="D256" s="363" t="s">
        <v>303</v>
      </c>
      <c r="E256" s="203" t="s">
        <v>304</v>
      </c>
      <c r="F256" s="204"/>
      <c r="G256" s="71"/>
      <c r="H256" s="72"/>
      <c r="I256" s="73"/>
      <c r="J256" s="71"/>
      <c r="K256" s="72"/>
      <c r="L256" s="73"/>
      <c r="M256" s="71"/>
      <c r="N256" s="175"/>
      <c r="O256" s="74"/>
      <c r="P256" s="76">
        <v>45033</v>
      </c>
      <c r="Q256" s="75" t="s">
        <v>165</v>
      </c>
      <c r="R256" s="79" t="s">
        <v>198</v>
      </c>
      <c r="S256" s="93" t="s">
        <v>236</v>
      </c>
    </row>
    <row r="257" spans="1:19">
      <c r="A257" s="112">
        <f t="shared" si="3"/>
        <v>249</v>
      </c>
      <c r="B257" s="358"/>
      <c r="C257" s="361"/>
      <c r="D257" s="363"/>
      <c r="E257" s="155" t="s">
        <v>306</v>
      </c>
      <c r="F257" s="156"/>
      <c r="G257" s="71"/>
      <c r="H257" s="72"/>
      <c r="I257" s="73"/>
      <c r="J257" s="71"/>
      <c r="K257" s="72"/>
      <c r="L257" s="73"/>
      <c r="M257" s="71"/>
      <c r="N257" s="175"/>
      <c r="O257" s="74"/>
      <c r="P257" s="76">
        <v>45033</v>
      </c>
      <c r="Q257" s="75" t="s">
        <v>165</v>
      </c>
      <c r="R257" s="79" t="s">
        <v>198</v>
      </c>
      <c r="S257" s="93" t="s">
        <v>236</v>
      </c>
    </row>
    <row r="258" spans="1:19">
      <c r="A258" s="112">
        <f t="shared" si="3"/>
        <v>250</v>
      </c>
      <c r="B258" s="358"/>
      <c r="C258" s="361"/>
      <c r="D258" s="363"/>
      <c r="E258" s="155" t="s">
        <v>49</v>
      </c>
      <c r="F258" s="157"/>
      <c r="G258" s="71"/>
      <c r="H258" s="72"/>
      <c r="I258" s="73"/>
      <c r="J258" s="71"/>
      <c r="K258" s="72"/>
      <c r="L258" s="73"/>
      <c r="M258" s="71"/>
      <c r="N258" s="175"/>
      <c r="O258" s="74"/>
      <c r="P258" s="76">
        <v>45033</v>
      </c>
      <c r="Q258" s="75" t="s">
        <v>165</v>
      </c>
      <c r="R258" s="79" t="s">
        <v>198</v>
      </c>
      <c r="S258" s="93" t="s">
        <v>236</v>
      </c>
    </row>
    <row r="259" spans="1:19">
      <c r="A259" s="112">
        <f t="shared" si="3"/>
        <v>251</v>
      </c>
      <c r="B259" s="358"/>
      <c r="C259" s="361"/>
      <c r="D259" s="363"/>
      <c r="E259" s="158" t="s">
        <v>307</v>
      </c>
      <c r="F259" s="156"/>
      <c r="G259" s="71"/>
      <c r="H259" s="72"/>
      <c r="I259" s="73"/>
      <c r="J259" s="71"/>
      <c r="K259" s="72"/>
      <c r="L259" s="73"/>
      <c r="M259" s="71"/>
      <c r="N259" s="175"/>
      <c r="O259" s="74"/>
      <c r="P259" s="76">
        <v>45033</v>
      </c>
      <c r="Q259" s="75" t="s">
        <v>165</v>
      </c>
      <c r="R259" s="79" t="s">
        <v>198</v>
      </c>
      <c r="S259" s="93" t="s">
        <v>236</v>
      </c>
    </row>
    <row r="260" spans="1:19">
      <c r="A260" s="112">
        <f t="shared" si="3"/>
        <v>252</v>
      </c>
      <c r="B260" s="358"/>
      <c r="C260" s="361"/>
      <c r="D260" s="363"/>
      <c r="E260" s="158" t="s">
        <v>309</v>
      </c>
      <c r="F260" s="156"/>
      <c r="G260" s="71"/>
      <c r="H260" s="72"/>
      <c r="I260" s="73"/>
      <c r="J260" s="71"/>
      <c r="K260" s="72"/>
      <c r="L260" s="73"/>
      <c r="M260" s="71"/>
      <c r="N260" s="175"/>
      <c r="O260" s="74"/>
      <c r="P260" s="76">
        <v>45033</v>
      </c>
      <c r="Q260" s="75" t="s">
        <v>165</v>
      </c>
      <c r="R260" s="79" t="s">
        <v>198</v>
      </c>
      <c r="S260" s="93" t="s">
        <v>236</v>
      </c>
    </row>
    <row r="261" spans="1:19">
      <c r="A261" s="112">
        <f t="shared" si="3"/>
        <v>253</v>
      </c>
      <c r="B261" s="358"/>
      <c r="C261" s="361"/>
      <c r="D261" s="363"/>
      <c r="E261" s="158" t="s">
        <v>310</v>
      </c>
      <c r="F261" s="156"/>
      <c r="G261" s="71"/>
      <c r="H261" s="72"/>
      <c r="I261" s="73"/>
      <c r="J261" s="71"/>
      <c r="K261" s="72"/>
      <c r="L261" s="73"/>
      <c r="M261" s="71"/>
      <c r="N261" s="175"/>
      <c r="O261" s="74"/>
      <c r="P261" s="76">
        <v>45033</v>
      </c>
      <c r="Q261" s="75" t="s">
        <v>165</v>
      </c>
      <c r="R261" s="79" t="s">
        <v>198</v>
      </c>
      <c r="S261" s="93" t="s">
        <v>236</v>
      </c>
    </row>
    <row r="262" spans="1:19">
      <c r="A262" s="112">
        <f t="shared" si="3"/>
        <v>254</v>
      </c>
      <c r="B262" s="358"/>
      <c r="C262" s="361"/>
      <c r="D262" s="363"/>
      <c r="E262" s="158" t="s">
        <v>311</v>
      </c>
      <c r="F262" s="156"/>
      <c r="G262" s="71"/>
      <c r="H262" s="72"/>
      <c r="I262" s="73"/>
      <c r="J262" s="71"/>
      <c r="K262" s="72"/>
      <c r="L262" s="73"/>
      <c r="M262" s="71"/>
      <c r="N262" s="175"/>
      <c r="O262" s="74"/>
      <c r="P262" s="76">
        <v>45033</v>
      </c>
      <c r="Q262" s="75" t="s">
        <v>165</v>
      </c>
      <c r="R262" s="79" t="s">
        <v>198</v>
      </c>
      <c r="S262" s="93" t="s">
        <v>236</v>
      </c>
    </row>
    <row r="263" spans="1:19">
      <c r="A263" s="112">
        <f t="shared" si="3"/>
        <v>255</v>
      </c>
      <c r="B263" s="358"/>
      <c r="C263" s="361"/>
      <c r="D263" s="363"/>
      <c r="E263" s="158" t="s">
        <v>312</v>
      </c>
      <c r="F263" s="156"/>
      <c r="G263" s="71"/>
      <c r="H263" s="72"/>
      <c r="I263" s="73"/>
      <c r="J263" s="71"/>
      <c r="K263" s="72"/>
      <c r="L263" s="73"/>
      <c r="M263" s="71"/>
      <c r="N263" s="175"/>
      <c r="O263" s="74"/>
      <c r="P263" s="76">
        <v>45033</v>
      </c>
      <c r="Q263" s="75" t="s">
        <v>165</v>
      </c>
      <c r="R263" s="79" t="s">
        <v>198</v>
      </c>
      <c r="S263" s="93" t="s">
        <v>236</v>
      </c>
    </row>
    <row r="264" spans="1:19">
      <c r="A264" s="112">
        <f t="shared" si="3"/>
        <v>256</v>
      </c>
      <c r="B264" s="358"/>
      <c r="C264" s="361"/>
      <c r="D264" s="363"/>
      <c r="E264" s="158" t="s">
        <v>313</v>
      </c>
      <c r="F264" s="156"/>
      <c r="G264" s="71"/>
      <c r="H264" s="72"/>
      <c r="I264" s="73"/>
      <c r="J264" s="71"/>
      <c r="K264" s="72"/>
      <c r="L264" s="73"/>
      <c r="M264" s="71"/>
      <c r="N264" s="175"/>
      <c r="O264" s="74"/>
      <c r="P264" s="76">
        <v>45033</v>
      </c>
      <c r="Q264" s="75" t="s">
        <v>165</v>
      </c>
      <c r="R264" s="79" t="s">
        <v>198</v>
      </c>
      <c r="S264" s="93" t="s">
        <v>236</v>
      </c>
    </row>
    <row r="265" spans="1:19">
      <c r="A265" s="112">
        <f t="shared" si="3"/>
        <v>257</v>
      </c>
      <c r="B265" s="358"/>
      <c r="C265" s="361"/>
      <c r="D265" s="363"/>
      <c r="E265" s="158" t="s">
        <v>314</v>
      </c>
      <c r="F265" s="156"/>
      <c r="G265" s="71"/>
      <c r="H265" s="72"/>
      <c r="I265" s="73"/>
      <c r="J265" s="71"/>
      <c r="K265" s="72"/>
      <c r="L265" s="73"/>
      <c r="M265" s="71"/>
      <c r="N265" s="175"/>
      <c r="O265" s="74"/>
      <c r="P265" s="76">
        <v>45033</v>
      </c>
      <c r="Q265" s="75" t="s">
        <v>165</v>
      </c>
      <c r="R265" s="79" t="s">
        <v>198</v>
      </c>
      <c r="S265" s="93" t="s">
        <v>236</v>
      </c>
    </row>
    <row r="266" spans="1:19">
      <c r="A266" s="112">
        <f t="shared" ref="A266:A329" si="4">ROW()-8</f>
        <v>258</v>
      </c>
      <c r="B266" s="358"/>
      <c r="C266" s="361"/>
      <c r="D266" s="363"/>
      <c r="E266" s="158" t="s">
        <v>316</v>
      </c>
      <c r="F266" s="156"/>
      <c r="G266" s="71"/>
      <c r="H266" s="72"/>
      <c r="I266" s="73"/>
      <c r="J266" s="71"/>
      <c r="K266" s="72"/>
      <c r="L266" s="73"/>
      <c r="M266" s="71"/>
      <c r="N266" s="175"/>
      <c r="O266" s="74" t="s">
        <v>356</v>
      </c>
      <c r="P266" s="76">
        <v>45033</v>
      </c>
      <c r="Q266" s="75" t="s">
        <v>165</v>
      </c>
      <c r="R266" s="79" t="s">
        <v>198</v>
      </c>
      <c r="S266" s="93" t="s">
        <v>236</v>
      </c>
    </row>
    <row r="267" spans="1:19">
      <c r="A267" s="112">
        <f t="shared" si="4"/>
        <v>259</v>
      </c>
      <c r="B267" s="358"/>
      <c r="C267" s="361"/>
      <c r="D267" s="363"/>
      <c r="E267" s="158" t="s">
        <v>317</v>
      </c>
      <c r="F267" s="156"/>
      <c r="G267" s="71"/>
      <c r="H267" s="72"/>
      <c r="I267" s="73"/>
      <c r="J267" s="71"/>
      <c r="K267" s="72"/>
      <c r="L267" s="73"/>
      <c r="M267" s="71"/>
      <c r="N267" s="175"/>
      <c r="O267" s="74"/>
      <c r="P267" s="76">
        <v>45033</v>
      </c>
      <c r="Q267" s="75" t="s">
        <v>165</v>
      </c>
      <c r="R267" s="79" t="s">
        <v>198</v>
      </c>
      <c r="S267" s="93" t="s">
        <v>236</v>
      </c>
    </row>
    <row r="268" spans="1:19">
      <c r="A268" s="112">
        <f t="shared" si="4"/>
        <v>260</v>
      </c>
      <c r="B268" s="358"/>
      <c r="C268" s="361"/>
      <c r="D268" s="363" t="s">
        <v>318</v>
      </c>
      <c r="E268" s="158" t="s">
        <v>319</v>
      </c>
      <c r="F268" s="159"/>
      <c r="G268" s="71"/>
      <c r="H268" s="72"/>
      <c r="I268" s="73"/>
      <c r="J268" s="71"/>
      <c r="K268" s="72"/>
      <c r="L268" s="73"/>
      <c r="M268" s="71"/>
      <c r="N268" s="175"/>
      <c r="O268" s="74"/>
      <c r="P268" s="76">
        <v>45033</v>
      </c>
      <c r="Q268" s="75" t="s">
        <v>165</v>
      </c>
      <c r="R268" s="79" t="s">
        <v>198</v>
      </c>
      <c r="S268" s="93" t="s">
        <v>236</v>
      </c>
    </row>
    <row r="269" spans="1:19">
      <c r="A269" s="112">
        <f t="shared" si="4"/>
        <v>261</v>
      </c>
      <c r="B269" s="358"/>
      <c r="C269" s="361"/>
      <c r="D269" s="363"/>
      <c r="E269" s="158" t="s">
        <v>320</v>
      </c>
      <c r="F269" s="159"/>
      <c r="G269" s="71"/>
      <c r="H269" s="72"/>
      <c r="I269" s="73"/>
      <c r="J269" s="71"/>
      <c r="K269" s="72"/>
      <c r="L269" s="73"/>
      <c r="M269" s="71"/>
      <c r="N269" s="175"/>
      <c r="O269" s="74"/>
      <c r="P269" s="76">
        <v>45033</v>
      </c>
      <c r="Q269" s="75" t="s">
        <v>165</v>
      </c>
      <c r="R269" s="79" t="s">
        <v>198</v>
      </c>
      <c r="S269" s="93" t="s">
        <v>236</v>
      </c>
    </row>
    <row r="270" spans="1:19">
      <c r="A270" s="112">
        <f t="shared" si="4"/>
        <v>262</v>
      </c>
      <c r="B270" s="358"/>
      <c r="C270" s="361"/>
      <c r="D270" s="363"/>
      <c r="E270" s="158" t="s">
        <v>321</v>
      </c>
      <c r="F270" s="159"/>
      <c r="G270" s="71"/>
      <c r="H270" s="72"/>
      <c r="I270" s="73"/>
      <c r="J270" s="71"/>
      <c r="K270" s="72"/>
      <c r="L270" s="73"/>
      <c r="M270" s="71"/>
      <c r="N270" s="175"/>
      <c r="O270" s="74"/>
      <c r="P270" s="76">
        <v>45033</v>
      </c>
      <c r="Q270" s="75" t="s">
        <v>165</v>
      </c>
      <c r="R270" s="79" t="s">
        <v>198</v>
      </c>
      <c r="S270" s="93" t="s">
        <v>236</v>
      </c>
    </row>
    <row r="271" spans="1:19">
      <c r="A271" s="112">
        <f t="shared" si="4"/>
        <v>263</v>
      </c>
      <c r="B271" s="358"/>
      <c r="C271" s="361"/>
      <c r="D271" s="363"/>
      <c r="E271" s="158" t="s">
        <v>322</v>
      </c>
      <c r="F271" s="159"/>
      <c r="G271" s="71"/>
      <c r="H271" s="72"/>
      <c r="I271" s="73"/>
      <c r="J271" s="71"/>
      <c r="K271" s="72"/>
      <c r="L271" s="73"/>
      <c r="M271" s="71"/>
      <c r="N271" s="175"/>
      <c r="O271" s="74"/>
      <c r="P271" s="76">
        <v>45033</v>
      </c>
      <c r="Q271" s="75" t="s">
        <v>165</v>
      </c>
      <c r="R271" s="79" t="s">
        <v>198</v>
      </c>
      <c r="S271" s="93" t="s">
        <v>236</v>
      </c>
    </row>
    <row r="272" spans="1:19">
      <c r="A272" s="112">
        <f t="shared" si="4"/>
        <v>264</v>
      </c>
      <c r="B272" s="358"/>
      <c r="C272" s="361"/>
      <c r="D272" s="363"/>
      <c r="E272" s="158" t="s">
        <v>323</v>
      </c>
      <c r="F272" s="159"/>
      <c r="G272" s="71"/>
      <c r="H272" s="72"/>
      <c r="I272" s="73"/>
      <c r="J272" s="71"/>
      <c r="K272" s="72"/>
      <c r="L272" s="73"/>
      <c r="M272" s="71"/>
      <c r="N272" s="175"/>
      <c r="O272" s="74"/>
      <c r="P272" s="76">
        <v>45033</v>
      </c>
      <c r="Q272" s="75" t="s">
        <v>165</v>
      </c>
      <c r="R272" s="79" t="s">
        <v>198</v>
      </c>
      <c r="S272" s="93" t="s">
        <v>236</v>
      </c>
    </row>
    <row r="273" spans="1:19">
      <c r="A273" s="112">
        <f t="shared" si="4"/>
        <v>265</v>
      </c>
      <c r="B273" s="358"/>
      <c r="C273" s="361"/>
      <c r="D273" s="363"/>
      <c r="E273" s="158" t="s">
        <v>324</v>
      </c>
      <c r="F273" s="159"/>
      <c r="G273" s="71"/>
      <c r="H273" s="72"/>
      <c r="I273" s="73"/>
      <c r="J273" s="71"/>
      <c r="K273" s="72"/>
      <c r="L273" s="73"/>
      <c r="M273" s="71"/>
      <c r="N273" s="175"/>
      <c r="O273" s="74"/>
      <c r="P273" s="76">
        <v>45033</v>
      </c>
      <c r="Q273" s="75" t="s">
        <v>165</v>
      </c>
      <c r="R273" s="79" t="s">
        <v>198</v>
      </c>
      <c r="S273" s="93" t="s">
        <v>236</v>
      </c>
    </row>
    <row r="274" spans="1:19">
      <c r="A274" s="112">
        <f t="shared" si="4"/>
        <v>266</v>
      </c>
      <c r="B274" s="358"/>
      <c r="C274" s="361"/>
      <c r="D274" s="363"/>
      <c r="E274" s="158" t="s">
        <v>325</v>
      </c>
      <c r="F274" s="159"/>
      <c r="G274" s="71"/>
      <c r="H274" s="72"/>
      <c r="I274" s="73"/>
      <c r="J274" s="71"/>
      <c r="K274" s="72"/>
      <c r="L274" s="73"/>
      <c r="M274" s="71"/>
      <c r="N274" s="175"/>
      <c r="O274" s="74"/>
      <c r="P274" s="76">
        <v>45033</v>
      </c>
      <c r="Q274" s="75" t="s">
        <v>165</v>
      </c>
      <c r="R274" s="79" t="s">
        <v>198</v>
      </c>
      <c r="S274" s="93" t="s">
        <v>236</v>
      </c>
    </row>
    <row r="275" spans="1:19">
      <c r="A275" s="112">
        <f t="shared" si="4"/>
        <v>267</v>
      </c>
      <c r="B275" s="358"/>
      <c r="C275" s="361"/>
      <c r="D275" s="363"/>
      <c r="E275" s="158" t="s">
        <v>326</v>
      </c>
      <c r="F275" s="159"/>
      <c r="G275" s="71"/>
      <c r="H275" s="72"/>
      <c r="I275" s="73"/>
      <c r="J275" s="71"/>
      <c r="K275" s="72"/>
      <c r="L275" s="73"/>
      <c r="M275" s="71"/>
      <c r="N275" s="175"/>
      <c r="O275" s="74"/>
      <c r="P275" s="76">
        <v>45033</v>
      </c>
      <c r="Q275" s="75" t="s">
        <v>165</v>
      </c>
      <c r="R275" s="79" t="s">
        <v>198</v>
      </c>
      <c r="S275" s="93" t="s">
        <v>236</v>
      </c>
    </row>
    <row r="276" spans="1:19">
      <c r="A276" s="112">
        <f t="shared" si="4"/>
        <v>268</v>
      </c>
      <c r="B276" s="358"/>
      <c r="C276" s="361"/>
      <c r="D276" s="363"/>
      <c r="E276" s="158" t="s">
        <v>327</v>
      </c>
      <c r="F276" s="159"/>
      <c r="G276" s="71"/>
      <c r="H276" s="72"/>
      <c r="I276" s="73"/>
      <c r="J276" s="71"/>
      <c r="K276" s="72"/>
      <c r="L276" s="73"/>
      <c r="M276" s="71"/>
      <c r="N276" s="175"/>
      <c r="O276" s="74"/>
      <c r="P276" s="76">
        <v>45033</v>
      </c>
      <c r="Q276" s="75" t="s">
        <v>165</v>
      </c>
      <c r="R276" s="79" t="s">
        <v>198</v>
      </c>
      <c r="S276" s="93" t="s">
        <v>236</v>
      </c>
    </row>
    <row r="277" spans="1:19">
      <c r="A277" s="112">
        <f t="shared" si="4"/>
        <v>269</v>
      </c>
      <c r="B277" s="358"/>
      <c r="C277" s="361"/>
      <c r="D277" s="363"/>
      <c r="E277" s="158" t="s">
        <v>328</v>
      </c>
      <c r="F277" s="159"/>
      <c r="G277" s="71"/>
      <c r="H277" s="72"/>
      <c r="I277" s="73"/>
      <c r="J277" s="71"/>
      <c r="K277" s="72"/>
      <c r="L277" s="73"/>
      <c r="M277" s="71"/>
      <c r="N277" s="175"/>
      <c r="O277" s="74"/>
      <c r="P277" s="76">
        <v>45033</v>
      </c>
      <c r="Q277" s="75" t="s">
        <v>165</v>
      </c>
      <c r="R277" s="79" t="s">
        <v>198</v>
      </c>
      <c r="S277" s="93" t="s">
        <v>236</v>
      </c>
    </row>
    <row r="278" spans="1:19">
      <c r="A278" s="112">
        <f t="shared" si="4"/>
        <v>270</v>
      </c>
      <c r="B278" s="358"/>
      <c r="C278" s="361" t="s">
        <v>329</v>
      </c>
      <c r="D278" s="351" t="s">
        <v>357</v>
      </c>
      <c r="E278" s="160" t="s">
        <v>331</v>
      </c>
      <c r="F278" s="161"/>
      <c r="G278" s="71"/>
      <c r="H278" s="72"/>
      <c r="I278" s="73"/>
      <c r="J278" s="71"/>
      <c r="K278" s="72"/>
      <c r="L278" s="73"/>
      <c r="M278" s="71"/>
      <c r="N278" s="175"/>
      <c r="O278" s="74"/>
      <c r="P278" s="76">
        <v>45033</v>
      </c>
      <c r="Q278" s="75" t="s">
        <v>165</v>
      </c>
      <c r="R278" s="79" t="s">
        <v>198</v>
      </c>
      <c r="S278" s="93" t="s">
        <v>236</v>
      </c>
    </row>
    <row r="279" spans="1:19">
      <c r="A279" s="112">
        <f t="shared" si="4"/>
        <v>271</v>
      </c>
      <c r="B279" s="358"/>
      <c r="C279" s="361"/>
      <c r="D279" s="351"/>
      <c r="E279" s="160" t="s">
        <v>332</v>
      </c>
      <c r="F279" s="162"/>
      <c r="G279" s="71"/>
      <c r="H279" s="72"/>
      <c r="I279" s="73"/>
      <c r="J279" s="71"/>
      <c r="K279" s="72"/>
      <c r="L279" s="73"/>
      <c r="M279" s="71"/>
      <c r="N279" s="175"/>
      <c r="O279" s="74"/>
      <c r="P279" s="76">
        <v>45033</v>
      </c>
      <c r="Q279" s="75" t="s">
        <v>165</v>
      </c>
      <c r="R279" s="79" t="s">
        <v>198</v>
      </c>
      <c r="S279" s="93" t="s">
        <v>236</v>
      </c>
    </row>
    <row r="280" spans="1:19">
      <c r="A280" s="112">
        <f t="shared" si="4"/>
        <v>272</v>
      </c>
      <c r="B280" s="358"/>
      <c r="C280" s="361"/>
      <c r="D280" s="351"/>
      <c r="E280" s="148" t="s">
        <v>333</v>
      </c>
      <c r="F280" s="161"/>
      <c r="G280" s="71"/>
      <c r="H280" s="72"/>
      <c r="I280" s="73"/>
      <c r="J280" s="71"/>
      <c r="K280" s="72"/>
      <c r="L280" s="73"/>
      <c r="M280" s="71"/>
      <c r="N280" s="175"/>
      <c r="O280" s="74"/>
      <c r="P280" s="76">
        <v>45033</v>
      </c>
      <c r="Q280" s="75" t="s">
        <v>165</v>
      </c>
      <c r="R280" s="79" t="s">
        <v>198</v>
      </c>
      <c r="S280" s="93" t="s">
        <v>236</v>
      </c>
    </row>
    <row r="281" spans="1:19">
      <c r="A281" s="112">
        <f t="shared" si="4"/>
        <v>273</v>
      </c>
      <c r="B281" s="358"/>
      <c r="C281" s="361"/>
      <c r="D281" s="351"/>
      <c r="E281" s="148" t="s">
        <v>334</v>
      </c>
      <c r="F281" s="161"/>
      <c r="G281" s="71"/>
      <c r="H281" s="72"/>
      <c r="I281" s="73"/>
      <c r="J281" s="71"/>
      <c r="K281" s="72"/>
      <c r="L281" s="73"/>
      <c r="M281" s="71"/>
      <c r="N281" s="175"/>
      <c r="O281" s="74"/>
      <c r="P281" s="76">
        <v>45033</v>
      </c>
      <c r="Q281" s="75" t="s">
        <v>165</v>
      </c>
      <c r="R281" s="79" t="s">
        <v>198</v>
      </c>
      <c r="S281" s="93" t="s">
        <v>236</v>
      </c>
    </row>
    <row r="282" spans="1:19">
      <c r="A282" s="112">
        <f t="shared" si="4"/>
        <v>274</v>
      </c>
      <c r="B282" s="358"/>
      <c r="C282" s="361"/>
      <c r="D282" s="351"/>
      <c r="E282" s="148" t="s">
        <v>335</v>
      </c>
      <c r="F282" s="161"/>
      <c r="G282" s="71"/>
      <c r="H282" s="72"/>
      <c r="I282" s="73"/>
      <c r="J282" s="71"/>
      <c r="K282" s="72"/>
      <c r="L282" s="73"/>
      <c r="M282" s="71"/>
      <c r="N282" s="175"/>
      <c r="O282" s="74"/>
      <c r="P282" s="76">
        <v>45033</v>
      </c>
      <c r="Q282" s="75" t="s">
        <v>165</v>
      </c>
      <c r="R282" s="79" t="s">
        <v>198</v>
      </c>
      <c r="S282" s="93" t="s">
        <v>236</v>
      </c>
    </row>
    <row r="283" spans="1:19">
      <c r="A283" s="112">
        <f t="shared" ref="A283" si="5">ROW()-8</f>
        <v>275</v>
      </c>
      <c r="B283" s="358"/>
      <c r="C283" s="361"/>
      <c r="D283" s="351"/>
      <c r="E283" s="163" t="s">
        <v>336</v>
      </c>
      <c r="F283" s="161"/>
      <c r="G283" s="71"/>
      <c r="H283" s="72"/>
      <c r="I283" s="73"/>
      <c r="J283" s="71"/>
      <c r="K283" s="72"/>
      <c r="L283" s="73"/>
      <c r="M283" s="71"/>
      <c r="N283" s="175"/>
      <c r="O283" s="74"/>
      <c r="P283" s="76">
        <v>45033</v>
      </c>
      <c r="Q283" s="75" t="s">
        <v>165</v>
      </c>
      <c r="R283" s="79" t="s">
        <v>198</v>
      </c>
      <c r="S283" s="93" t="s">
        <v>236</v>
      </c>
    </row>
    <row r="284" spans="1:19">
      <c r="A284" s="112">
        <f t="shared" si="4"/>
        <v>276</v>
      </c>
      <c r="B284" s="358"/>
      <c r="C284" s="361"/>
      <c r="D284" s="351"/>
      <c r="E284" s="148" t="s">
        <v>337</v>
      </c>
      <c r="F284" s="161"/>
      <c r="G284" s="71"/>
      <c r="H284" s="72"/>
      <c r="I284" s="73"/>
      <c r="J284" s="71"/>
      <c r="K284" s="72"/>
      <c r="L284" s="73"/>
      <c r="M284" s="71"/>
      <c r="N284" s="175"/>
      <c r="O284" s="74"/>
      <c r="P284" s="76">
        <v>45033</v>
      </c>
      <c r="Q284" s="75" t="s">
        <v>165</v>
      </c>
      <c r="R284" s="79" t="s">
        <v>198</v>
      </c>
      <c r="S284" s="93" t="s">
        <v>236</v>
      </c>
    </row>
    <row r="285" spans="1:19">
      <c r="A285" s="112">
        <f t="shared" si="4"/>
        <v>277</v>
      </c>
      <c r="B285" s="358"/>
      <c r="C285" s="361"/>
      <c r="D285" s="351" t="s">
        <v>358</v>
      </c>
      <c r="E285" s="160" t="s">
        <v>331</v>
      </c>
      <c r="F285" s="161"/>
      <c r="G285" s="71"/>
      <c r="H285" s="72"/>
      <c r="I285" s="73"/>
      <c r="J285" s="71"/>
      <c r="K285" s="72"/>
      <c r="L285" s="73"/>
      <c r="M285" s="71"/>
      <c r="N285" s="175"/>
      <c r="O285" s="74"/>
      <c r="P285" s="76">
        <v>45033</v>
      </c>
      <c r="Q285" s="75" t="s">
        <v>165</v>
      </c>
      <c r="R285" s="79" t="s">
        <v>198</v>
      </c>
      <c r="S285" s="93" t="s">
        <v>236</v>
      </c>
    </row>
    <row r="286" spans="1:19">
      <c r="A286" s="112">
        <f t="shared" si="4"/>
        <v>278</v>
      </c>
      <c r="B286" s="358"/>
      <c r="C286" s="361"/>
      <c r="D286" s="351"/>
      <c r="E286" s="160" t="s">
        <v>332</v>
      </c>
      <c r="F286" s="162"/>
      <c r="G286" s="71"/>
      <c r="H286" s="72"/>
      <c r="I286" s="73"/>
      <c r="J286" s="71"/>
      <c r="K286" s="72"/>
      <c r="L286" s="73"/>
      <c r="M286" s="71"/>
      <c r="N286" s="175"/>
      <c r="O286" s="74"/>
      <c r="P286" s="76">
        <v>45033</v>
      </c>
      <c r="Q286" s="75" t="s">
        <v>165</v>
      </c>
      <c r="R286" s="79" t="s">
        <v>198</v>
      </c>
      <c r="S286" s="93" t="s">
        <v>236</v>
      </c>
    </row>
    <row r="287" spans="1:19">
      <c r="A287" s="112">
        <f t="shared" si="4"/>
        <v>279</v>
      </c>
      <c r="B287" s="358"/>
      <c r="C287" s="361"/>
      <c r="D287" s="351"/>
      <c r="E287" s="148" t="s">
        <v>333</v>
      </c>
      <c r="F287" s="161"/>
      <c r="G287" s="71"/>
      <c r="H287" s="72"/>
      <c r="I287" s="73"/>
      <c r="J287" s="71"/>
      <c r="K287" s="72"/>
      <c r="L287" s="73"/>
      <c r="M287" s="71"/>
      <c r="N287" s="175"/>
      <c r="O287" s="74"/>
      <c r="P287" s="76">
        <v>45033</v>
      </c>
      <c r="Q287" s="75" t="s">
        <v>165</v>
      </c>
      <c r="R287" s="79" t="s">
        <v>198</v>
      </c>
      <c r="S287" s="93" t="s">
        <v>236</v>
      </c>
    </row>
    <row r="288" spans="1:19">
      <c r="A288" s="112">
        <f t="shared" si="4"/>
        <v>280</v>
      </c>
      <c r="B288" s="358"/>
      <c r="C288" s="361"/>
      <c r="D288" s="351"/>
      <c r="E288" s="148" t="s">
        <v>334</v>
      </c>
      <c r="F288" s="161"/>
      <c r="G288" s="71"/>
      <c r="H288" s="72"/>
      <c r="I288" s="73"/>
      <c r="J288" s="71"/>
      <c r="K288" s="72"/>
      <c r="L288" s="73"/>
      <c r="M288" s="71"/>
      <c r="N288" s="175"/>
      <c r="O288" s="74"/>
      <c r="P288" s="76">
        <v>45033</v>
      </c>
      <c r="Q288" s="75" t="s">
        <v>165</v>
      </c>
      <c r="R288" s="79" t="s">
        <v>198</v>
      </c>
      <c r="S288" s="93" t="s">
        <v>236</v>
      </c>
    </row>
    <row r="289" spans="1:19">
      <c r="A289" s="112">
        <f t="shared" si="4"/>
        <v>281</v>
      </c>
      <c r="B289" s="358"/>
      <c r="C289" s="361"/>
      <c r="D289" s="351"/>
      <c r="E289" s="148" t="s">
        <v>335</v>
      </c>
      <c r="F289" s="161"/>
      <c r="G289" s="71"/>
      <c r="H289" s="72"/>
      <c r="I289" s="73"/>
      <c r="J289" s="71"/>
      <c r="K289" s="72"/>
      <c r="L289" s="73"/>
      <c r="M289" s="71"/>
      <c r="N289" s="175"/>
      <c r="O289" s="74"/>
      <c r="P289" s="76">
        <v>45033</v>
      </c>
      <c r="Q289" s="75" t="s">
        <v>165</v>
      </c>
      <c r="R289" s="79" t="s">
        <v>198</v>
      </c>
      <c r="S289" s="93" t="s">
        <v>236</v>
      </c>
    </row>
    <row r="290" spans="1:19">
      <c r="A290" s="112">
        <f t="shared" si="4"/>
        <v>282</v>
      </c>
      <c r="B290" s="358"/>
      <c r="C290" s="361"/>
      <c r="D290" s="351"/>
      <c r="E290" s="163" t="s">
        <v>336</v>
      </c>
      <c r="F290" s="161"/>
      <c r="G290" s="71"/>
      <c r="H290" s="72"/>
      <c r="I290" s="73"/>
      <c r="J290" s="71"/>
      <c r="K290" s="72"/>
      <c r="L290" s="73"/>
      <c r="M290" s="71"/>
      <c r="N290" s="175"/>
      <c r="O290" s="74"/>
      <c r="P290" s="76">
        <v>45033</v>
      </c>
      <c r="Q290" s="75" t="s">
        <v>165</v>
      </c>
      <c r="R290" s="79" t="s">
        <v>198</v>
      </c>
      <c r="S290" s="93" t="s">
        <v>236</v>
      </c>
    </row>
    <row r="291" spans="1:19">
      <c r="A291" s="112">
        <f t="shared" si="4"/>
        <v>283</v>
      </c>
      <c r="B291" s="358"/>
      <c r="C291" s="361"/>
      <c r="D291" s="351"/>
      <c r="E291" s="148" t="s">
        <v>337</v>
      </c>
      <c r="F291" s="161"/>
      <c r="G291" s="71"/>
      <c r="H291" s="72"/>
      <c r="I291" s="73"/>
      <c r="J291" s="71"/>
      <c r="K291" s="72"/>
      <c r="L291" s="73"/>
      <c r="M291" s="71"/>
      <c r="N291" s="175"/>
      <c r="O291" s="74"/>
      <c r="P291" s="76">
        <v>45033</v>
      </c>
      <c r="Q291" s="75" t="s">
        <v>165</v>
      </c>
      <c r="R291" s="79" t="s">
        <v>198</v>
      </c>
      <c r="S291" s="93" t="s">
        <v>236</v>
      </c>
    </row>
    <row r="292" spans="1:19">
      <c r="A292" s="112">
        <f t="shared" si="4"/>
        <v>284</v>
      </c>
      <c r="B292" s="358"/>
      <c r="C292" s="361"/>
      <c r="D292" s="351" t="s">
        <v>359</v>
      </c>
      <c r="E292" s="160" t="s">
        <v>331</v>
      </c>
      <c r="F292" s="161"/>
      <c r="G292" s="71"/>
      <c r="H292" s="72"/>
      <c r="I292" s="73"/>
      <c r="J292" s="71"/>
      <c r="K292" s="72"/>
      <c r="L292" s="73"/>
      <c r="M292" s="71"/>
      <c r="N292" s="175"/>
      <c r="O292" s="74"/>
      <c r="P292" s="76">
        <v>45033</v>
      </c>
      <c r="Q292" s="75" t="s">
        <v>165</v>
      </c>
      <c r="R292" s="79" t="s">
        <v>198</v>
      </c>
      <c r="S292" s="93" t="s">
        <v>236</v>
      </c>
    </row>
    <row r="293" spans="1:19">
      <c r="A293" s="112">
        <f t="shared" si="4"/>
        <v>285</v>
      </c>
      <c r="B293" s="358"/>
      <c r="C293" s="361"/>
      <c r="D293" s="351"/>
      <c r="E293" s="160" t="s">
        <v>332</v>
      </c>
      <c r="F293" s="162"/>
      <c r="G293" s="71"/>
      <c r="H293" s="72"/>
      <c r="I293" s="73"/>
      <c r="J293" s="71"/>
      <c r="K293" s="72"/>
      <c r="L293" s="73"/>
      <c r="M293" s="71"/>
      <c r="N293" s="175"/>
      <c r="O293" s="74"/>
      <c r="P293" s="76">
        <v>45033</v>
      </c>
      <c r="Q293" s="75" t="s">
        <v>165</v>
      </c>
      <c r="R293" s="79" t="s">
        <v>198</v>
      </c>
      <c r="S293" s="93" t="s">
        <v>236</v>
      </c>
    </row>
    <row r="294" spans="1:19">
      <c r="A294" s="112">
        <f t="shared" si="4"/>
        <v>286</v>
      </c>
      <c r="B294" s="358"/>
      <c r="C294" s="361"/>
      <c r="D294" s="351"/>
      <c r="E294" s="148" t="s">
        <v>333</v>
      </c>
      <c r="F294" s="161"/>
      <c r="G294" s="71"/>
      <c r="H294" s="72"/>
      <c r="I294" s="73"/>
      <c r="J294" s="71"/>
      <c r="K294" s="72"/>
      <c r="L294" s="73"/>
      <c r="M294" s="71"/>
      <c r="N294" s="175"/>
      <c r="O294" s="74"/>
      <c r="P294" s="76">
        <v>45033</v>
      </c>
      <c r="Q294" s="75" t="s">
        <v>165</v>
      </c>
      <c r="R294" s="79" t="s">
        <v>198</v>
      </c>
      <c r="S294" s="93" t="s">
        <v>236</v>
      </c>
    </row>
    <row r="295" spans="1:19">
      <c r="A295" s="112">
        <f t="shared" si="4"/>
        <v>287</v>
      </c>
      <c r="B295" s="358"/>
      <c r="C295" s="361"/>
      <c r="D295" s="351"/>
      <c r="E295" s="148" t="s">
        <v>334</v>
      </c>
      <c r="F295" s="161"/>
      <c r="G295" s="71"/>
      <c r="H295" s="72"/>
      <c r="I295" s="73"/>
      <c r="J295" s="71"/>
      <c r="K295" s="72"/>
      <c r="L295" s="73"/>
      <c r="M295" s="71"/>
      <c r="N295" s="175"/>
      <c r="O295" s="74"/>
      <c r="P295" s="76">
        <v>45033</v>
      </c>
      <c r="Q295" s="75" t="s">
        <v>165</v>
      </c>
      <c r="R295" s="79" t="s">
        <v>198</v>
      </c>
      <c r="S295" s="93" t="s">
        <v>236</v>
      </c>
    </row>
    <row r="296" spans="1:19">
      <c r="A296" s="112">
        <f t="shared" si="4"/>
        <v>288</v>
      </c>
      <c r="B296" s="358"/>
      <c r="C296" s="361"/>
      <c r="D296" s="351"/>
      <c r="E296" s="148" t="s">
        <v>335</v>
      </c>
      <c r="F296" s="161"/>
      <c r="G296" s="71"/>
      <c r="H296" s="72"/>
      <c r="I296" s="73"/>
      <c r="J296" s="71"/>
      <c r="K296" s="72"/>
      <c r="L296" s="73"/>
      <c r="M296" s="71"/>
      <c r="N296" s="175"/>
      <c r="O296" s="74"/>
      <c r="P296" s="76">
        <v>45033</v>
      </c>
      <c r="Q296" s="75" t="s">
        <v>165</v>
      </c>
      <c r="R296" s="79" t="s">
        <v>198</v>
      </c>
      <c r="S296" s="93" t="s">
        <v>236</v>
      </c>
    </row>
    <row r="297" spans="1:19">
      <c r="A297" s="112">
        <f t="shared" si="4"/>
        <v>289</v>
      </c>
      <c r="B297" s="358"/>
      <c r="C297" s="361"/>
      <c r="D297" s="351"/>
      <c r="E297" s="163" t="s">
        <v>336</v>
      </c>
      <c r="F297" s="161"/>
      <c r="G297" s="71"/>
      <c r="H297" s="72"/>
      <c r="I297" s="73"/>
      <c r="J297" s="71"/>
      <c r="K297" s="72"/>
      <c r="L297" s="73"/>
      <c r="M297" s="71"/>
      <c r="N297" s="175"/>
      <c r="O297" s="74"/>
      <c r="P297" s="76">
        <v>45033</v>
      </c>
      <c r="Q297" s="75" t="s">
        <v>165</v>
      </c>
      <c r="R297" s="79" t="s">
        <v>198</v>
      </c>
      <c r="S297" s="93" t="s">
        <v>236</v>
      </c>
    </row>
    <row r="298" spans="1:19">
      <c r="A298" s="112">
        <f t="shared" si="4"/>
        <v>290</v>
      </c>
      <c r="B298" s="358"/>
      <c r="C298" s="361"/>
      <c r="D298" s="351"/>
      <c r="E298" s="148" t="s">
        <v>337</v>
      </c>
      <c r="F298" s="161"/>
      <c r="G298" s="71"/>
      <c r="H298" s="72"/>
      <c r="I298" s="73"/>
      <c r="J298" s="71"/>
      <c r="K298" s="72"/>
      <c r="L298" s="73"/>
      <c r="M298" s="71"/>
      <c r="N298" s="175"/>
      <c r="O298" s="74"/>
      <c r="P298" s="76">
        <v>45033</v>
      </c>
      <c r="Q298" s="75" t="s">
        <v>165</v>
      </c>
      <c r="R298" s="79" t="s">
        <v>198</v>
      </c>
      <c r="S298" s="93" t="s">
        <v>236</v>
      </c>
    </row>
    <row r="299" spans="1:19">
      <c r="A299" s="112">
        <f t="shared" si="4"/>
        <v>291</v>
      </c>
      <c r="B299" s="358"/>
      <c r="C299" s="361"/>
      <c r="D299" s="351" t="s">
        <v>360</v>
      </c>
      <c r="E299" s="160" t="s">
        <v>331</v>
      </c>
      <c r="F299" s="161"/>
      <c r="G299" s="71"/>
      <c r="H299" s="72"/>
      <c r="I299" s="73"/>
      <c r="J299" s="71"/>
      <c r="K299" s="72"/>
      <c r="L299" s="73"/>
      <c r="M299" s="71"/>
      <c r="N299" s="175"/>
      <c r="O299" s="74"/>
      <c r="P299" s="76">
        <v>45033</v>
      </c>
      <c r="Q299" s="75" t="s">
        <v>165</v>
      </c>
      <c r="R299" s="79" t="s">
        <v>198</v>
      </c>
      <c r="S299" s="93" t="s">
        <v>236</v>
      </c>
    </row>
    <row r="300" spans="1:19">
      <c r="A300" s="112">
        <f t="shared" si="4"/>
        <v>292</v>
      </c>
      <c r="B300" s="358"/>
      <c r="C300" s="361"/>
      <c r="D300" s="351"/>
      <c r="E300" s="160" t="s">
        <v>332</v>
      </c>
      <c r="F300" s="162"/>
      <c r="G300" s="71"/>
      <c r="H300" s="72"/>
      <c r="I300" s="73"/>
      <c r="J300" s="71"/>
      <c r="K300" s="72"/>
      <c r="L300" s="73"/>
      <c r="M300" s="71"/>
      <c r="N300" s="175"/>
      <c r="O300" s="74"/>
      <c r="P300" s="76">
        <v>45033</v>
      </c>
      <c r="Q300" s="75" t="s">
        <v>165</v>
      </c>
      <c r="R300" s="79" t="s">
        <v>198</v>
      </c>
      <c r="S300" s="93" t="s">
        <v>236</v>
      </c>
    </row>
    <row r="301" spans="1:19">
      <c r="A301" s="112">
        <f t="shared" si="4"/>
        <v>293</v>
      </c>
      <c r="B301" s="358"/>
      <c r="C301" s="361"/>
      <c r="D301" s="351"/>
      <c r="E301" s="148" t="s">
        <v>333</v>
      </c>
      <c r="F301" s="161"/>
      <c r="G301" s="71"/>
      <c r="H301" s="72"/>
      <c r="I301" s="73"/>
      <c r="J301" s="71"/>
      <c r="K301" s="72"/>
      <c r="L301" s="73"/>
      <c r="M301" s="71"/>
      <c r="N301" s="175"/>
      <c r="O301" s="74"/>
      <c r="P301" s="76">
        <v>45033</v>
      </c>
      <c r="Q301" s="75" t="s">
        <v>165</v>
      </c>
      <c r="R301" s="79" t="s">
        <v>198</v>
      </c>
      <c r="S301" s="93" t="s">
        <v>236</v>
      </c>
    </row>
    <row r="302" spans="1:19">
      <c r="A302" s="112">
        <f t="shared" si="4"/>
        <v>294</v>
      </c>
      <c r="B302" s="358"/>
      <c r="C302" s="361"/>
      <c r="D302" s="351"/>
      <c r="E302" s="148" t="s">
        <v>334</v>
      </c>
      <c r="F302" s="161"/>
      <c r="G302" s="71"/>
      <c r="H302" s="72"/>
      <c r="I302" s="73"/>
      <c r="J302" s="71"/>
      <c r="K302" s="72"/>
      <c r="L302" s="73"/>
      <c r="M302" s="71"/>
      <c r="N302" s="175"/>
      <c r="O302" s="74"/>
      <c r="P302" s="76">
        <v>45033</v>
      </c>
      <c r="Q302" s="75" t="s">
        <v>165</v>
      </c>
      <c r="R302" s="79" t="s">
        <v>198</v>
      </c>
      <c r="S302" s="93" t="s">
        <v>236</v>
      </c>
    </row>
    <row r="303" spans="1:19">
      <c r="A303" s="112">
        <f t="shared" si="4"/>
        <v>295</v>
      </c>
      <c r="B303" s="358"/>
      <c r="C303" s="361"/>
      <c r="D303" s="351"/>
      <c r="E303" s="148" t="s">
        <v>335</v>
      </c>
      <c r="F303" s="161"/>
      <c r="G303" s="71"/>
      <c r="H303" s="72"/>
      <c r="I303" s="73"/>
      <c r="J303" s="71"/>
      <c r="K303" s="72"/>
      <c r="L303" s="73"/>
      <c r="M303" s="71"/>
      <c r="N303" s="175"/>
      <c r="O303" s="74"/>
      <c r="P303" s="76">
        <v>45033</v>
      </c>
      <c r="Q303" s="75" t="s">
        <v>165</v>
      </c>
      <c r="R303" s="79" t="s">
        <v>198</v>
      </c>
      <c r="S303" s="93" t="s">
        <v>236</v>
      </c>
    </row>
    <row r="304" spans="1:19">
      <c r="A304" s="112">
        <f t="shared" si="4"/>
        <v>296</v>
      </c>
      <c r="B304" s="358"/>
      <c r="C304" s="361"/>
      <c r="D304" s="351"/>
      <c r="E304" s="163" t="s">
        <v>336</v>
      </c>
      <c r="F304" s="161"/>
      <c r="G304" s="71"/>
      <c r="H304" s="72"/>
      <c r="I304" s="73"/>
      <c r="J304" s="71"/>
      <c r="K304" s="72"/>
      <c r="L304" s="73"/>
      <c r="M304" s="71"/>
      <c r="N304" s="175"/>
      <c r="O304" s="74"/>
      <c r="P304" s="76">
        <v>45033</v>
      </c>
      <c r="Q304" s="75" t="s">
        <v>165</v>
      </c>
      <c r="R304" s="79" t="s">
        <v>198</v>
      </c>
      <c r="S304" s="93" t="s">
        <v>236</v>
      </c>
    </row>
    <row r="305" spans="1:19">
      <c r="A305" s="112">
        <f t="shared" si="4"/>
        <v>297</v>
      </c>
      <c r="B305" s="358"/>
      <c r="C305" s="361"/>
      <c r="D305" s="351"/>
      <c r="E305" s="148" t="s">
        <v>337</v>
      </c>
      <c r="F305" s="161"/>
      <c r="G305" s="71"/>
      <c r="H305" s="72"/>
      <c r="I305" s="73"/>
      <c r="J305" s="71"/>
      <c r="K305" s="72"/>
      <c r="L305" s="73"/>
      <c r="M305" s="71"/>
      <c r="N305" s="175"/>
      <c r="O305" s="74"/>
      <c r="P305" s="76">
        <v>45033</v>
      </c>
      <c r="Q305" s="75" t="s">
        <v>165</v>
      </c>
      <c r="R305" s="79" t="s">
        <v>198</v>
      </c>
      <c r="S305" s="93" t="s">
        <v>236</v>
      </c>
    </row>
    <row r="306" spans="1:19">
      <c r="A306" s="112">
        <f t="shared" si="4"/>
        <v>298</v>
      </c>
      <c r="B306" s="358"/>
      <c r="C306" s="361"/>
      <c r="D306" s="207" t="s">
        <v>342</v>
      </c>
      <c r="E306" s="148" t="s">
        <v>343</v>
      </c>
      <c r="F306" s="161"/>
      <c r="G306" s="71"/>
      <c r="H306" s="72"/>
      <c r="I306" s="73"/>
      <c r="J306" s="71"/>
      <c r="K306" s="72"/>
      <c r="L306" s="73"/>
      <c r="M306" s="71"/>
      <c r="N306" s="175"/>
      <c r="O306" s="74"/>
      <c r="P306" s="76">
        <v>45033</v>
      </c>
      <c r="Q306" s="75" t="s">
        <v>165</v>
      </c>
      <c r="R306" s="79" t="s">
        <v>198</v>
      </c>
      <c r="S306" s="93" t="s">
        <v>236</v>
      </c>
    </row>
    <row r="307" spans="1:19">
      <c r="A307" s="112">
        <f t="shared" si="4"/>
        <v>299</v>
      </c>
      <c r="B307" s="357"/>
      <c r="C307" s="361" t="s">
        <v>302</v>
      </c>
      <c r="D307" s="363" t="s">
        <v>303</v>
      </c>
      <c r="E307" s="203" t="s">
        <v>304</v>
      </c>
      <c r="F307" s="204"/>
      <c r="G307" s="71"/>
      <c r="H307" s="72"/>
      <c r="I307" s="73"/>
      <c r="J307" s="71"/>
      <c r="K307" s="72"/>
      <c r="L307" s="73"/>
      <c r="M307" s="71"/>
      <c r="N307" s="175"/>
      <c r="O307" s="74"/>
      <c r="P307" s="76">
        <v>45033</v>
      </c>
      <c r="Q307" s="75" t="s">
        <v>165</v>
      </c>
      <c r="R307" s="79" t="s">
        <v>198</v>
      </c>
      <c r="S307" s="93" t="s">
        <v>236</v>
      </c>
    </row>
    <row r="308" spans="1:19">
      <c r="A308" s="112">
        <f t="shared" si="4"/>
        <v>300</v>
      </c>
      <c r="B308" s="357"/>
      <c r="C308" s="361"/>
      <c r="D308" s="363"/>
      <c r="E308" s="155" t="s">
        <v>306</v>
      </c>
      <c r="F308" s="156"/>
      <c r="G308" s="71"/>
      <c r="H308" s="72"/>
      <c r="I308" s="73"/>
      <c r="J308" s="71"/>
      <c r="K308" s="72"/>
      <c r="L308" s="73"/>
      <c r="M308" s="71"/>
      <c r="N308" s="175"/>
      <c r="O308" s="74"/>
      <c r="P308" s="76">
        <v>45033</v>
      </c>
      <c r="Q308" s="75" t="s">
        <v>165</v>
      </c>
      <c r="R308" s="79" t="s">
        <v>198</v>
      </c>
      <c r="S308" s="93" t="s">
        <v>236</v>
      </c>
    </row>
    <row r="309" spans="1:19">
      <c r="A309" s="112">
        <f t="shared" si="4"/>
        <v>301</v>
      </c>
      <c r="B309" s="357"/>
      <c r="C309" s="361"/>
      <c r="D309" s="363"/>
      <c r="E309" s="155" t="s">
        <v>49</v>
      </c>
      <c r="F309" s="157"/>
      <c r="G309" s="71"/>
      <c r="H309" s="72"/>
      <c r="I309" s="73"/>
      <c r="J309" s="71"/>
      <c r="K309" s="72"/>
      <c r="L309" s="73"/>
      <c r="M309" s="71"/>
      <c r="N309" s="175"/>
      <c r="O309" s="74"/>
      <c r="P309" s="76">
        <v>45033</v>
      </c>
      <c r="Q309" s="75" t="s">
        <v>165</v>
      </c>
      <c r="R309" s="79" t="s">
        <v>198</v>
      </c>
      <c r="S309" s="93" t="s">
        <v>236</v>
      </c>
    </row>
    <row r="310" spans="1:19">
      <c r="A310" s="112">
        <f t="shared" si="4"/>
        <v>302</v>
      </c>
      <c r="B310" s="357"/>
      <c r="C310" s="361"/>
      <c r="D310" s="363"/>
      <c r="E310" s="158" t="s">
        <v>307</v>
      </c>
      <c r="F310" s="156"/>
      <c r="G310" s="71"/>
      <c r="H310" s="72"/>
      <c r="I310" s="73"/>
      <c r="J310" s="71"/>
      <c r="K310" s="72"/>
      <c r="L310" s="73"/>
      <c r="M310" s="71"/>
      <c r="N310" s="175"/>
      <c r="O310" s="74"/>
      <c r="P310" s="76">
        <v>45033</v>
      </c>
      <c r="Q310" s="75" t="s">
        <v>165</v>
      </c>
      <c r="R310" s="79" t="s">
        <v>198</v>
      </c>
      <c r="S310" s="93" t="s">
        <v>236</v>
      </c>
    </row>
    <row r="311" spans="1:19">
      <c r="A311" s="112">
        <f t="shared" si="4"/>
        <v>303</v>
      </c>
      <c r="B311" s="357"/>
      <c r="C311" s="361"/>
      <c r="D311" s="363"/>
      <c r="E311" s="158" t="s">
        <v>309</v>
      </c>
      <c r="F311" s="156"/>
      <c r="G311" s="71"/>
      <c r="H311" s="72"/>
      <c r="I311" s="73"/>
      <c r="J311" s="71"/>
      <c r="K311" s="72"/>
      <c r="L311" s="73"/>
      <c r="M311" s="71"/>
      <c r="N311" s="175"/>
      <c r="O311" s="74"/>
      <c r="P311" s="76">
        <v>45033</v>
      </c>
      <c r="Q311" s="75" t="s">
        <v>165</v>
      </c>
      <c r="R311" s="79" t="s">
        <v>198</v>
      </c>
      <c r="S311" s="93" t="s">
        <v>236</v>
      </c>
    </row>
    <row r="312" spans="1:19">
      <c r="A312" s="112">
        <f t="shared" si="4"/>
        <v>304</v>
      </c>
      <c r="B312" s="357"/>
      <c r="C312" s="361"/>
      <c r="D312" s="363"/>
      <c r="E312" s="158" t="s">
        <v>310</v>
      </c>
      <c r="F312" s="156"/>
      <c r="G312" s="71"/>
      <c r="H312" s="72"/>
      <c r="I312" s="73"/>
      <c r="J312" s="71"/>
      <c r="K312" s="72"/>
      <c r="L312" s="73"/>
      <c r="M312" s="71"/>
      <c r="N312" s="175"/>
      <c r="O312" s="74"/>
      <c r="P312" s="76">
        <v>45033</v>
      </c>
      <c r="Q312" s="75" t="s">
        <v>165</v>
      </c>
      <c r="R312" s="79" t="s">
        <v>198</v>
      </c>
      <c r="S312" s="93" t="s">
        <v>236</v>
      </c>
    </row>
    <row r="313" spans="1:19">
      <c r="A313" s="112">
        <f t="shared" si="4"/>
        <v>305</v>
      </c>
      <c r="B313" s="357"/>
      <c r="C313" s="361"/>
      <c r="D313" s="363"/>
      <c r="E313" s="158" t="s">
        <v>311</v>
      </c>
      <c r="F313" s="156"/>
      <c r="G313" s="71"/>
      <c r="H313" s="72"/>
      <c r="I313" s="73"/>
      <c r="J313" s="71"/>
      <c r="K313" s="72"/>
      <c r="L313" s="73"/>
      <c r="M313" s="71"/>
      <c r="N313" s="175"/>
      <c r="O313" s="74"/>
      <c r="P313" s="76">
        <v>45033</v>
      </c>
      <c r="Q313" s="75" t="s">
        <v>165</v>
      </c>
      <c r="R313" s="79" t="s">
        <v>198</v>
      </c>
      <c r="S313" s="93" t="s">
        <v>236</v>
      </c>
    </row>
    <row r="314" spans="1:19">
      <c r="A314" s="112">
        <f t="shared" si="4"/>
        <v>306</v>
      </c>
      <c r="B314" s="357"/>
      <c r="C314" s="361"/>
      <c r="D314" s="363"/>
      <c r="E314" s="158" t="s">
        <v>312</v>
      </c>
      <c r="F314" s="156"/>
      <c r="G314" s="71"/>
      <c r="H314" s="72"/>
      <c r="I314" s="73"/>
      <c r="J314" s="71"/>
      <c r="K314" s="72"/>
      <c r="L314" s="73"/>
      <c r="M314" s="71"/>
      <c r="N314" s="175"/>
      <c r="O314" s="74"/>
      <c r="P314" s="76">
        <v>45033</v>
      </c>
      <c r="Q314" s="75" t="s">
        <v>165</v>
      </c>
      <c r="R314" s="79" t="s">
        <v>198</v>
      </c>
      <c r="S314" s="93" t="s">
        <v>236</v>
      </c>
    </row>
    <row r="315" spans="1:19">
      <c r="A315" s="112">
        <f t="shared" si="4"/>
        <v>307</v>
      </c>
      <c r="B315" s="357"/>
      <c r="C315" s="361"/>
      <c r="D315" s="363"/>
      <c r="E315" s="158" t="s">
        <v>313</v>
      </c>
      <c r="F315" s="156"/>
      <c r="G315" s="71"/>
      <c r="H315" s="72"/>
      <c r="I315" s="73"/>
      <c r="J315" s="71"/>
      <c r="K315" s="72"/>
      <c r="L315" s="73"/>
      <c r="M315" s="71"/>
      <c r="N315" s="176"/>
      <c r="O315" s="74"/>
      <c r="P315" s="76">
        <v>45033</v>
      </c>
      <c r="Q315" s="75" t="s">
        <v>165</v>
      </c>
      <c r="R315" s="79" t="s">
        <v>198</v>
      </c>
      <c r="S315" s="93" t="s">
        <v>236</v>
      </c>
    </row>
    <row r="316" spans="1:19">
      <c r="A316" s="112">
        <f t="shared" si="4"/>
        <v>308</v>
      </c>
      <c r="B316" s="357"/>
      <c r="C316" s="361"/>
      <c r="D316" s="363"/>
      <c r="E316" s="158" t="s">
        <v>314</v>
      </c>
      <c r="F316" s="156"/>
      <c r="G316" s="71"/>
      <c r="H316" s="72"/>
      <c r="I316" s="73"/>
      <c r="J316" s="71"/>
      <c r="K316" s="72"/>
      <c r="L316" s="73"/>
      <c r="M316" s="71"/>
      <c r="N316" s="175"/>
      <c r="O316" s="74"/>
      <c r="P316" s="76">
        <v>45033</v>
      </c>
      <c r="Q316" s="75" t="s">
        <v>165</v>
      </c>
      <c r="R316" s="79" t="s">
        <v>198</v>
      </c>
      <c r="S316" s="93" t="s">
        <v>236</v>
      </c>
    </row>
    <row r="317" spans="1:19">
      <c r="A317" s="112">
        <f t="shared" si="4"/>
        <v>309</v>
      </c>
      <c r="B317" s="357"/>
      <c r="C317" s="361"/>
      <c r="D317" s="363"/>
      <c r="E317" s="158" t="s">
        <v>316</v>
      </c>
      <c r="F317" s="156"/>
      <c r="G317" s="71"/>
      <c r="H317" s="72"/>
      <c r="I317" s="73"/>
      <c r="J317" s="71"/>
      <c r="K317" s="72"/>
      <c r="L317" s="73"/>
      <c r="M317" s="71"/>
      <c r="N317" s="175"/>
      <c r="O317" s="74"/>
      <c r="P317" s="76">
        <v>45033</v>
      </c>
      <c r="Q317" s="75" t="s">
        <v>165</v>
      </c>
      <c r="R317" s="79" t="s">
        <v>198</v>
      </c>
      <c r="S317" s="93" t="s">
        <v>236</v>
      </c>
    </row>
    <row r="318" spans="1:19">
      <c r="A318" s="112">
        <f t="shared" si="4"/>
        <v>310</v>
      </c>
      <c r="B318" s="357"/>
      <c r="C318" s="361"/>
      <c r="D318" s="363"/>
      <c r="E318" s="158" t="s">
        <v>317</v>
      </c>
      <c r="F318" s="156"/>
      <c r="G318" s="71"/>
      <c r="H318" s="72"/>
      <c r="I318" s="73"/>
      <c r="J318" s="71"/>
      <c r="K318" s="72"/>
      <c r="L318" s="73"/>
      <c r="M318" s="71"/>
      <c r="N318" s="175"/>
      <c r="O318" s="74"/>
      <c r="P318" s="76">
        <v>45033</v>
      </c>
      <c r="Q318" s="75" t="s">
        <v>165</v>
      </c>
      <c r="R318" s="79" t="s">
        <v>198</v>
      </c>
      <c r="S318" s="93" t="s">
        <v>236</v>
      </c>
    </row>
    <row r="319" spans="1:19">
      <c r="A319" s="112">
        <f t="shared" si="4"/>
        <v>311</v>
      </c>
      <c r="B319" s="357"/>
      <c r="C319" s="361"/>
      <c r="D319" s="363" t="s">
        <v>318</v>
      </c>
      <c r="E319" s="158" t="s">
        <v>319</v>
      </c>
      <c r="F319" s="159"/>
      <c r="G319" s="71"/>
      <c r="H319" s="72"/>
      <c r="I319" s="73"/>
      <c r="J319" s="71"/>
      <c r="K319" s="72"/>
      <c r="L319" s="73"/>
      <c r="M319" s="71"/>
      <c r="N319" s="175"/>
      <c r="O319" s="74"/>
      <c r="P319" s="76">
        <v>45033</v>
      </c>
      <c r="Q319" s="75" t="s">
        <v>165</v>
      </c>
      <c r="R319" s="79" t="s">
        <v>198</v>
      </c>
      <c r="S319" s="93" t="s">
        <v>236</v>
      </c>
    </row>
    <row r="320" spans="1:19">
      <c r="A320" s="112">
        <f t="shared" si="4"/>
        <v>312</v>
      </c>
      <c r="B320" s="357"/>
      <c r="C320" s="361"/>
      <c r="D320" s="363"/>
      <c r="E320" s="158" t="s">
        <v>320</v>
      </c>
      <c r="F320" s="159"/>
      <c r="G320" s="71"/>
      <c r="H320" s="72"/>
      <c r="I320" s="73"/>
      <c r="J320" s="71"/>
      <c r="K320" s="72"/>
      <c r="L320" s="73"/>
      <c r="M320" s="71"/>
      <c r="N320" s="175"/>
      <c r="O320" s="74"/>
      <c r="P320" s="76">
        <v>45033</v>
      </c>
      <c r="Q320" s="75" t="s">
        <v>165</v>
      </c>
      <c r="R320" s="79" t="s">
        <v>198</v>
      </c>
      <c r="S320" s="93" t="s">
        <v>236</v>
      </c>
    </row>
    <row r="321" spans="1:19">
      <c r="A321" s="112">
        <f t="shared" si="4"/>
        <v>313</v>
      </c>
      <c r="B321" s="357"/>
      <c r="C321" s="361"/>
      <c r="D321" s="363"/>
      <c r="E321" s="158" t="s">
        <v>321</v>
      </c>
      <c r="F321" s="159"/>
      <c r="G321" s="71"/>
      <c r="H321" s="72"/>
      <c r="I321" s="73"/>
      <c r="J321" s="71"/>
      <c r="K321" s="72"/>
      <c r="L321" s="73"/>
      <c r="M321" s="71"/>
      <c r="N321" s="175"/>
      <c r="O321" s="74"/>
      <c r="P321" s="76">
        <v>45033</v>
      </c>
      <c r="Q321" s="75" t="s">
        <v>165</v>
      </c>
      <c r="R321" s="79" t="s">
        <v>198</v>
      </c>
      <c r="S321" s="93" t="s">
        <v>236</v>
      </c>
    </row>
    <row r="322" spans="1:19">
      <c r="A322" s="112">
        <f t="shared" si="4"/>
        <v>314</v>
      </c>
      <c r="B322" s="357"/>
      <c r="C322" s="361"/>
      <c r="D322" s="363"/>
      <c r="E322" s="158" t="s">
        <v>322</v>
      </c>
      <c r="F322" s="159"/>
      <c r="G322" s="71"/>
      <c r="H322" s="72"/>
      <c r="I322" s="73"/>
      <c r="J322" s="71"/>
      <c r="K322" s="72"/>
      <c r="L322" s="73"/>
      <c r="M322" s="71"/>
      <c r="N322" s="175"/>
      <c r="O322" s="74"/>
      <c r="P322" s="76">
        <v>45033</v>
      </c>
      <c r="Q322" s="75" t="s">
        <v>165</v>
      </c>
      <c r="R322" s="79" t="s">
        <v>198</v>
      </c>
      <c r="S322" s="93" t="s">
        <v>236</v>
      </c>
    </row>
    <row r="323" spans="1:19">
      <c r="A323" s="112">
        <f t="shared" si="4"/>
        <v>315</v>
      </c>
      <c r="B323" s="357"/>
      <c r="C323" s="361"/>
      <c r="D323" s="363"/>
      <c r="E323" s="158" t="s">
        <v>323</v>
      </c>
      <c r="F323" s="159"/>
      <c r="G323" s="71"/>
      <c r="H323" s="72"/>
      <c r="I323" s="73"/>
      <c r="J323" s="71"/>
      <c r="K323" s="72"/>
      <c r="L323" s="73"/>
      <c r="M323" s="71"/>
      <c r="N323" s="175"/>
      <c r="O323" s="74"/>
      <c r="P323" s="76">
        <v>45033</v>
      </c>
      <c r="Q323" s="75" t="s">
        <v>165</v>
      </c>
      <c r="R323" s="79" t="s">
        <v>198</v>
      </c>
      <c r="S323" s="93" t="s">
        <v>236</v>
      </c>
    </row>
    <row r="324" spans="1:19">
      <c r="A324" s="112">
        <f t="shared" si="4"/>
        <v>316</v>
      </c>
      <c r="B324" s="357"/>
      <c r="C324" s="361"/>
      <c r="D324" s="363"/>
      <c r="E324" s="158" t="s">
        <v>324</v>
      </c>
      <c r="F324" s="159"/>
      <c r="G324" s="71"/>
      <c r="H324" s="72"/>
      <c r="I324" s="73"/>
      <c r="J324" s="71"/>
      <c r="K324" s="72"/>
      <c r="L324" s="73"/>
      <c r="M324" s="71"/>
      <c r="N324" s="175"/>
      <c r="O324" s="74"/>
      <c r="P324" s="76">
        <v>45033</v>
      </c>
      <c r="Q324" s="75" t="s">
        <v>165</v>
      </c>
      <c r="R324" s="79" t="s">
        <v>198</v>
      </c>
      <c r="S324" s="93" t="s">
        <v>236</v>
      </c>
    </row>
    <row r="325" spans="1:19">
      <c r="A325" s="112">
        <f t="shared" si="4"/>
        <v>317</v>
      </c>
      <c r="B325" s="357"/>
      <c r="C325" s="361"/>
      <c r="D325" s="363"/>
      <c r="E325" s="158" t="s">
        <v>325</v>
      </c>
      <c r="F325" s="159"/>
      <c r="G325" s="71"/>
      <c r="H325" s="72"/>
      <c r="I325" s="73"/>
      <c r="J325" s="71"/>
      <c r="K325" s="72"/>
      <c r="L325" s="73"/>
      <c r="M325" s="71"/>
      <c r="N325" s="175"/>
      <c r="O325" s="74"/>
      <c r="P325" s="76">
        <v>45033</v>
      </c>
      <c r="Q325" s="75" t="s">
        <v>165</v>
      </c>
      <c r="R325" s="79" t="s">
        <v>198</v>
      </c>
      <c r="S325" s="93" t="s">
        <v>236</v>
      </c>
    </row>
    <row r="326" spans="1:19">
      <c r="A326" s="112">
        <f t="shared" si="4"/>
        <v>318</v>
      </c>
      <c r="B326" s="357"/>
      <c r="C326" s="361"/>
      <c r="D326" s="363"/>
      <c r="E326" s="158" t="s">
        <v>326</v>
      </c>
      <c r="F326" s="159"/>
      <c r="G326" s="71"/>
      <c r="H326" s="72"/>
      <c r="I326" s="73"/>
      <c r="J326" s="71"/>
      <c r="K326" s="72"/>
      <c r="L326" s="73"/>
      <c r="M326" s="71"/>
      <c r="N326" s="175"/>
      <c r="O326" s="74"/>
      <c r="P326" s="76">
        <v>45033</v>
      </c>
      <c r="Q326" s="75" t="s">
        <v>165</v>
      </c>
      <c r="R326" s="79" t="s">
        <v>198</v>
      </c>
      <c r="S326" s="93" t="s">
        <v>236</v>
      </c>
    </row>
    <row r="327" spans="1:19">
      <c r="A327" s="112">
        <f t="shared" si="4"/>
        <v>319</v>
      </c>
      <c r="B327" s="357"/>
      <c r="C327" s="361"/>
      <c r="D327" s="363"/>
      <c r="E327" s="158" t="s">
        <v>327</v>
      </c>
      <c r="F327" s="159"/>
      <c r="G327" s="71"/>
      <c r="H327" s="72"/>
      <c r="I327" s="73"/>
      <c r="J327" s="71"/>
      <c r="K327" s="72"/>
      <c r="L327" s="73"/>
      <c r="M327" s="71"/>
      <c r="N327" s="175"/>
      <c r="O327" s="74"/>
      <c r="P327" s="76">
        <v>45033</v>
      </c>
      <c r="Q327" s="75" t="s">
        <v>165</v>
      </c>
      <c r="R327" s="79" t="s">
        <v>198</v>
      </c>
      <c r="S327" s="93" t="s">
        <v>236</v>
      </c>
    </row>
    <row r="328" spans="1:19">
      <c r="A328" s="112">
        <f t="shared" si="4"/>
        <v>320</v>
      </c>
      <c r="B328" s="357"/>
      <c r="C328" s="361"/>
      <c r="D328" s="363"/>
      <c r="E328" s="158" t="s">
        <v>328</v>
      </c>
      <c r="F328" s="159"/>
      <c r="G328" s="71"/>
      <c r="H328" s="72"/>
      <c r="I328" s="73"/>
      <c r="J328" s="71"/>
      <c r="K328" s="72"/>
      <c r="L328" s="73"/>
      <c r="M328" s="71"/>
      <c r="N328" s="175"/>
      <c r="O328" s="74"/>
      <c r="P328" s="76">
        <v>45033</v>
      </c>
      <c r="Q328" s="75" t="s">
        <v>165</v>
      </c>
      <c r="R328" s="79" t="s">
        <v>198</v>
      </c>
      <c r="S328" s="93" t="s">
        <v>236</v>
      </c>
    </row>
    <row r="329" spans="1:19">
      <c r="A329" s="112">
        <f t="shared" si="4"/>
        <v>321</v>
      </c>
      <c r="B329" s="357"/>
      <c r="C329" s="361" t="s">
        <v>329</v>
      </c>
      <c r="D329" s="362" t="s">
        <v>361</v>
      </c>
      <c r="E329" s="160" t="s">
        <v>331</v>
      </c>
      <c r="F329" s="161"/>
      <c r="G329" s="71"/>
      <c r="H329" s="72"/>
      <c r="I329" s="73"/>
      <c r="J329" s="71"/>
      <c r="K329" s="72"/>
      <c r="L329" s="73"/>
      <c r="M329" s="71"/>
      <c r="N329" s="175"/>
      <c r="O329" s="74"/>
      <c r="P329" s="76">
        <v>45033</v>
      </c>
      <c r="Q329" s="75" t="s">
        <v>165</v>
      </c>
      <c r="R329" s="79" t="s">
        <v>198</v>
      </c>
      <c r="S329" s="93" t="s">
        <v>236</v>
      </c>
    </row>
    <row r="330" spans="1:19">
      <c r="A330" s="112">
        <f t="shared" ref="A330:A397" si="6">ROW()-8</f>
        <v>322</v>
      </c>
      <c r="B330" s="357"/>
      <c r="C330" s="361"/>
      <c r="D330" s="362"/>
      <c r="E330" s="160" t="s">
        <v>332</v>
      </c>
      <c r="F330" s="162"/>
      <c r="G330" s="71"/>
      <c r="H330" s="72"/>
      <c r="I330" s="73"/>
      <c r="J330" s="71"/>
      <c r="K330" s="72"/>
      <c r="L330" s="73"/>
      <c r="M330" s="71"/>
      <c r="N330" s="175"/>
      <c r="O330" s="74"/>
      <c r="P330" s="76">
        <v>45033</v>
      </c>
      <c r="Q330" s="75" t="s">
        <v>165</v>
      </c>
      <c r="R330" s="79" t="s">
        <v>198</v>
      </c>
      <c r="S330" s="93" t="s">
        <v>236</v>
      </c>
    </row>
    <row r="331" spans="1:19">
      <c r="A331" s="112">
        <f t="shared" si="6"/>
        <v>323</v>
      </c>
      <c r="B331" s="357"/>
      <c r="C331" s="361"/>
      <c r="D331" s="362"/>
      <c r="E331" s="148" t="s">
        <v>362</v>
      </c>
      <c r="F331" s="161"/>
      <c r="G331" s="71"/>
      <c r="H331" s="72"/>
      <c r="I331" s="73"/>
      <c r="J331" s="71"/>
      <c r="K331" s="72"/>
      <c r="L331" s="73"/>
      <c r="M331" s="71"/>
      <c r="N331" s="175"/>
      <c r="O331" s="74"/>
      <c r="P331" s="76">
        <v>45033</v>
      </c>
      <c r="Q331" s="75" t="s">
        <v>165</v>
      </c>
      <c r="R331" s="79" t="s">
        <v>198</v>
      </c>
      <c r="S331" s="93" t="s">
        <v>236</v>
      </c>
    </row>
    <row r="332" spans="1:19">
      <c r="A332" s="112">
        <f>ROW()-8</f>
        <v>324</v>
      </c>
      <c r="B332" s="357"/>
      <c r="C332" s="361"/>
      <c r="D332" s="362"/>
      <c r="E332" s="207" t="s">
        <v>363</v>
      </c>
      <c r="F332" s="161"/>
      <c r="G332" s="71"/>
      <c r="H332" s="72"/>
      <c r="I332" s="73"/>
      <c r="J332" s="71"/>
      <c r="K332" s="72"/>
      <c r="L332" s="73"/>
      <c r="M332" s="71"/>
      <c r="N332" s="175"/>
      <c r="O332" s="74" t="s">
        <v>364</v>
      </c>
      <c r="P332" s="76">
        <v>45033</v>
      </c>
      <c r="Q332" s="75" t="s">
        <v>165</v>
      </c>
      <c r="R332" s="79" t="s">
        <v>198</v>
      </c>
      <c r="S332" s="93" t="s">
        <v>236</v>
      </c>
    </row>
    <row r="333" spans="1:19">
      <c r="A333" s="112">
        <f t="shared" si="6"/>
        <v>325</v>
      </c>
      <c r="B333" s="357"/>
      <c r="C333" s="361"/>
      <c r="D333" s="362"/>
      <c r="E333" s="148" t="s">
        <v>334</v>
      </c>
      <c r="F333" s="161"/>
      <c r="G333" s="71"/>
      <c r="H333" s="72"/>
      <c r="I333" s="73"/>
      <c r="J333" s="71"/>
      <c r="K333" s="72"/>
      <c r="L333" s="73"/>
      <c r="M333" s="71"/>
      <c r="N333" s="175"/>
      <c r="O333" s="74" t="s">
        <v>365</v>
      </c>
      <c r="P333" s="76">
        <v>45033</v>
      </c>
      <c r="Q333" s="75" t="s">
        <v>165</v>
      </c>
      <c r="R333" s="79" t="s">
        <v>198</v>
      </c>
      <c r="S333" s="93" t="s">
        <v>236</v>
      </c>
    </row>
    <row r="334" spans="1:19">
      <c r="A334" s="112">
        <f t="shared" si="6"/>
        <v>326</v>
      </c>
      <c r="B334" s="357"/>
      <c r="C334" s="361"/>
      <c r="D334" s="362"/>
      <c r="E334" s="148" t="s">
        <v>335</v>
      </c>
      <c r="F334" s="161"/>
      <c r="G334" s="71"/>
      <c r="H334" s="72"/>
      <c r="I334" s="73"/>
      <c r="J334" s="71"/>
      <c r="K334" s="72"/>
      <c r="L334" s="73"/>
      <c r="M334" s="71"/>
      <c r="N334" s="175"/>
      <c r="O334" s="74"/>
      <c r="P334" s="76">
        <v>45033</v>
      </c>
      <c r="Q334" s="75" t="s">
        <v>165</v>
      </c>
      <c r="R334" s="79" t="s">
        <v>198</v>
      </c>
      <c r="S334" s="93" t="s">
        <v>236</v>
      </c>
    </row>
    <row r="335" spans="1:19">
      <c r="A335" s="112">
        <f t="shared" si="6"/>
        <v>327</v>
      </c>
      <c r="B335" s="357"/>
      <c r="C335" s="361"/>
      <c r="D335" s="362"/>
      <c r="E335" s="163" t="s">
        <v>336</v>
      </c>
      <c r="F335" s="161"/>
      <c r="G335" s="71"/>
      <c r="H335" s="72"/>
      <c r="I335" s="73"/>
      <c r="J335" s="71"/>
      <c r="K335" s="72"/>
      <c r="L335" s="73"/>
      <c r="M335" s="71"/>
      <c r="N335" s="175"/>
      <c r="O335" s="74"/>
      <c r="P335" s="76">
        <v>45033</v>
      </c>
      <c r="Q335" s="75" t="s">
        <v>165</v>
      </c>
      <c r="R335" s="79" t="s">
        <v>198</v>
      </c>
      <c r="S335" s="93" t="s">
        <v>236</v>
      </c>
    </row>
    <row r="336" spans="1:19">
      <c r="A336" s="112">
        <f t="shared" si="6"/>
        <v>328</v>
      </c>
      <c r="B336" s="357"/>
      <c r="C336" s="361"/>
      <c r="D336" s="362"/>
      <c r="E336" s="148" t="s">
        <v>337</v>
      </c>
      <c r="F336" s="161"/>
      <c r="G336" s="71"/>
      <c r="H336" s="72"/>
      <c r="I336" s="73"/>
      <c r="J336" s="71"/>
      <c r="K336" s="72"/>
      <c r="L336" s="73"/>
      <c r="M336" s="71"/>
      <c r="N336" s="175"/>
      <c r="O336" s="74"/>
      <c r="P336" s="76">
        <v>45033</v>
      </c>
      <c r="Q336" s="75" t="s">
        <v>165</v>
      </c>
      <c r="R336" s="79" t="s">
        <v>198</v>
      </c>
      <c r="S336" s="93" t="s">
        <v>236</v>
      </c>
    </row>
    <row r="337" spans="1:19">
      <c r="A337" s="112">
        <f t="shared" si="6"/>
        <v>329</v>
      </c>
      <c r="B337" s="357"/>
      <c r="C337" s="361"/>
      <c r="D337" s="351" t="s">
        <v>366</v>
      </c>
      <c r="E337" s="160" t="s">
        <v>331</v>
      </c>
      <c r="F337" s="161"/>
      <c r="G337" s="71"/>
      <c r="H337" s="72"/>
      <c r="I337" s="73"/>
      <c r="J337" s="71"/>
      <c r="K337" s="72"/>
      <c r="L337" s="73"/>
      <c r="M337" s="71"/>
      <c r="N337" s="175"/>
      <c r="O337" s="74"/>
      <c r="P337" s="76">
        <v>45033</v>
      </c>
      <c r="Q337" s="75" t="s">
        <v>165</v>
      </c>
      <c r="R337" s="79" t="s">
        <v>198</v>
      </c>
      <c r="S337" s="93" t="s">
        <v>236</v>
      </c>
    </row>
    <row r="338" spans="1:19">
      <c r="A338" s="112">
        <f t="shared" si="6"/>
        <v>330</v>
      </c>
      <c r="B338" s="357"/>
      <c r="C338" s="361"/>
      <c r="D338" s="351"/>
      <c r="E338" s="160" t="s">
        <v>332</v>
      </c>
      <c r="F338" s="162"/>
      <c r="G338" s="71"/>
      <c r="H338" s="72"/>
      <c r="I338" s="73"/>
      <c r="J338" s="71"/>
      <c r="K338" s="72"/>
      <c r="L338" s="73"/>
      <c r="M338" s="71"/>
      <c r="N338" s="175"/>
      <c r="O338" s="74"/>
      <c r="P338" s="76">
        <v>45033</v>
      </c>
      <c r="Q338" s="75" t="s">
        <v>165</v>
      </c>
      <c r="R338" s="79" t="s">
        <v>198</v>
      </c>
      <c r="S338" s="93" t="s">
        <v>236</v>
      </c>
    </row>
    <row r="339" spans="1:19">
      <c r="A339" s="112">
        <f t="shared" si="6"/>
        <v>331</v>
      </c>
      <c r="B339" s="357"/>
      <c r="C339" s="361"/>
      <c r="D339" s="351"/>
      <c r="E339" s="148" t="s">
        <v>362</v>
      </c>
      <c r="F339" s="161"/>
      <c r="G339" s="71"/>
      <c r="H339" s="72"/>
      <c r="I339" s="73"/>
      <c r="J339" s="71"/>
      <c r="K339" s="72"/>
      <c r="L339" s="73"/>
      <c r="M339" s="71"/>
      <c r="N339" s="175"/>
      <c r="O339" s="74"/>
      <c r="P339" s="76">
        <v>45033</v>
      </c>
      <c r="Q339" s="75" t="s">
        <v>165</v>
      </c>
      <c r="R339" s="79" t="s">
        <v>198</v>
      </c>
      <c r="S339" s="93" t="s">
        <v>236</v>
      </c>
    </row>
    <row r="340" spans="1:19">
      <c r="A340" s="112">
        <f>ROW()-8</f>
        <v>332</v>
      </c>
      <c r="B340" s="357"/>
      <c r="C340" s="361"/>
      <c r="D340" s="351"/>
      <c r="E340" s="148" t="s">
        <v>363</v>
      </c>
      <c r="F340" s="161"/>
      <c r="G340" s="71"/>
      <c r="H340" s="72"/>
      <c r="I340" s="73"/>
      <c r="J340" s="71"/>
      <c r="K340" s="72"/>
      <c r="L340" s="73"/>
      <c r="M340" s="71"/>
      <c r="N340" s="175"/>
      <c r="O340" s="74"/>
      <c r="P340" s="76">
        <v>45033</v>
      </c>
      <c r="Q340" s="75" t="s">
        <v>165</v>
      </c>
      <c r="R340" s="79" t="s">
        <v>198</v>
      </c>
      <c r="S340" s="93" t="s">
        <v>236</v>
      </c>
    </row>
    <row r="341" spans="1:19">
      <c r="A341" s="112">
        <f t="shared" si="6"/>
        <v>333</v>
      </c>
      <c r="B341" s="357"/>
      <c r="C341" s="361"/>
      <c r="D341" s="351"/>
      <c r="E341" s="148" t="s">
        <v>334</v>
      </c>
      <c r="F341" s="161"/>
      <c r="G341" s="71"/>
      <c r="H341" s="72"/>
      <c r="I341" s="73"/>
      <c r="J341" s="71"/>
      <c r="K341" s="72"/>
      <c r="L341" s="73"/>
      <c r="M341" s="71"/>
      <c r="N341" s="175"/>
      <c r="O341" s="74"/>
      <c r="P341" s="76">
        <v>45033</v>
      </c>
      <c r="Q341" s="75" t="s">
        <v>165</v>
      </c>
      <c r="R341" s="79" t="s">
        <v>198</v>
      </c>
      <c r="S341" s="93" t="s">
        <v>236</v>
      </c>
    </row>
    <row r="342" spans="1:19">
      <c r="A342" s="112">
        <f t="shared" si="6"/>
        <v>334</v>
      </c>
      <c r="B342" s="357"/>
      <c r="C342" s="361"/>
      <c r="D342" s="351"/>
      <c r="E342" s="148" t="s">
        <v>335</v>
      </c>
      <c r="F342" s="161"/>
      <c r="G342" s="71"/>
      <c r="H342" s="72"/>
      <c r="I342" s="73"/>
      <c r="J342" s="71"/>
      <c r="K342" s="72"/>
      <c r="L342" s="73"/>
      <c r="M342" s="71"/>
      <c r="N342" s="175"/>
      <c r="O342" s="74"/>
      <c r="P342" s="76">
        <v>45033</v>
      </c>
      <c r="Q342" s="75" t="s">
        <v>165</v>
      </c>
      <c r="R342" s="79" t="s">
        <v>198</v>
      </c>
      <c r="S342" s="93" t="s">
        <v>236</v>
      </c>
    </row>
    <row r="343" spans="1:19">
      <c r="A343" s="112">
        <f t="shared" si="6"/>
        <v>335</v>
      </c>
      <c r="B343" s="357"/>
      <c r="C343" s="361"/>
      <c r="D343" s="351"/>
      <c r="E343" s="163" t="s">
        <v>336</v>
      </c>
      <c r="F343" s="161"/>
      <c r="G343" s="71"/>
      <c r="H343" s="72"/>
      <c r="I343" s="73"/>
      <c r="J343" s="71"/>
      <c r="K343" s="72"/>
      <c r="L343" s="73"/>
      <c r="M343" s="71"/>
      <c r="N343" s="175"/>
      <c r="O343" s="74"/>
      <c r="P343" s="76">
        <v>45033</v>
      </c>
      <c r="Q343" s="75" t="s">
        <v>165</v>
      </c>
      <c r="R343" s="79" t="s">
        <v>198</v>
      </c>
      <c r="S343" s="93" t="s">
        <v>236</v>
      </c>
    </row>
    <row r="344" spans="1:19">
      <c r="A344" s="112">
        <f t="shared" si="6"/>
        <v>336</v>
      </c>
      <c r="B344" s="357"/>
      <c r="C344" s="361"/>
      <c r="D344" s="351"/>
      <c r="E344" s="148" t="s">
        <v>337</v>
      </c>
      <c r="F344" s="161"/>
      <c r="G344" s="71"/>
      <c r="H344" s="72"/>
      <c r="I344" s="73"/>
      <c r="J344" s="71"/>
      <c r="K344" s="72"/>
      <c r="L344" s="73"/>
      <c r="M344" s="71"/>
      <c r="N344" s="175"/>
      <c r="O344" s="74"/>
      <c r="P344" s="76">
        <v>45033</v>
      </c>
      <c r="Q344" s="75" t="s">
        <v>165</v>
      </c>
      <c r="R344" s="79" t="s">
        <v>198</v>
      </c>
      <c r="S344" s="93" t="s">
        <v>236</v>
      </c>
    </row>
    <row r="345" spans="1:19">
      <c r="A345" s="112">
        <f t="shared" si="6"/>
        <v>337</v>
      </c>
      <c r="B345" s="357"/>
      <c r="C345" s="361"/>
      <c r="D345" s="351" t="s">
        <v>367</v>
      </c>
      <c r="E345" s="160" t="s">
        <v>331</v>
      </c>
      <c r="F345" s="161"/>
      <c r="G345" s="71"/>
      <c r="H345" s="72"/>
      <c r="I345" s="73"/>
      <c r="J345" s="71"/>
      <c r="K345" s="72"/>
      <c r="L345" s="73"/>
      <c r="M345" s="71"/>
      <c r="N345" s="175"/>
      <c r="O345" s="74"/>
      <c r="P345" s="76">
        <v>45033</v>
      </c>
      <c r="Q345" s="75" t="s">
        <v>165</v>
      </c>
      <c r="R345" s="79" t="s">
        <v>198</v>
      </c>
      <c r="S345" s="93" t="s">
        <v>236</v>
      </c>
    </row>
    <row r="346" spans="1:19">
      <c r="A346" s="112">
        <f t="shared" si="6"/>
        <v>338</v>
      </c>
      <c r="B346" s="357"/>
      <c r="C346" s="361"/>
      <c r="D346" s="351"/>
      <c r="E346" s="160" t="s">
        <v>332</v>
      </c>
      <c r="F346" s="162"/>
      <c r="G346" s="71"/>
      <c r="H346" s="72"/>
      <c r="I346" s="73"/>
      <c r="J346" s="71"/>
      <c r="K346" s="72"/>
      <c r="L346" s="73"/>
      <c r="M346" s="71"/>
      <c r="N346" s="175"/>
      <c r="O346" s="74"/>
      <c r="P346" s="76">
        <v>45033</v>
      </c>
      <c r="Q346" s="75" t="s">
        <v>165</v>
      </c>
      <c r="R346" s="79" t="s">
        <v>198</v>
      </c>
      <c r="S346" s="93" t="s">
        <v>236</v>
      </c>
    </row>
    <row r="347" spans="1:19">
      <c r="A347" s="112">
        <f t="shared" si="6"/>
        <v>339</v>
      </c>
      <c r="B347" s="357"/>
      <c r="C347" s="361"/>
      <c r="D347" s="351"/>
      <c r="E347" s="148" t="s">
        <v>362</v>
      </c>
      <c r="F347" s="161"/>
      <c r="G347" s="71"/>
      <c r="H347" s="72"/>
      <c r="I347" s="73"/>
      <c r="J347" s="71"/>
      <c r="K347" s="72"/>
      <c r="L347" s="73"/>
      <c r="M347" s="71"/>
      <c r="N347" s="175"/>
      <c r="O347" s="74"/>
      <c r="P347" s="76">
        <v>45033</v>
      </c>
      <c r="Q347" s="75" t="s">
        <v>165</v>
      </c>
      <c r="R347" s="79" t="s">
        <v>198</v>
      </c>
      <c r="S347" s="93" t="s">
        <v>236</v>
      </c>
    </row>
    <row r="348" spans="1:19">
      <c r="A348" s="112">
        <f>ROW()-8</f>
        <v>340</v>
      </c>
      <c r="B348" s="357"/>
      <c r="C348" s="361"/>
      <c r="D348" s="351"/>
      <c r="E348" s="148" t="s">
        <v>363</v>
      </c>
      <c r="F348" s="161"/>
      <c r="G348" s="71"/>
      <c r="H348" s="72"/>
      <c r="I348" s="73"/>
      <c r="J348" s="71"/>
      <c r="K348" s="72"/>
      <c r="L348" s="73"/>
      <c r="M348" s="71"/>
      <c r="N348" s="175"/>
      <c r="O348" s="74"/>
      <c r="P348" s="76">
        <v>45033</v>
      </c>
      <c r="Q348" s="75" t="s">
        <v>165</v>
      </c>
      <c r="R348" s="79" t="s">
        <v>198</v>
      </c>
      <c r="S348" s="93" t="s">
        <v>236</v>
      </c>
    </row>
    <row r="349" spans="1:19">
      <c r="A349" s="112">
        <f t="shared" si="6"/>
        <v>341</v>
      </c>
      <c r="B349" s="357"/>
      <c r="C349" s="361"/>
      <c r="D349" s="351"/>
      <c r="E349" s="148" t="s">
        <v>334</v>
      </c>
      <c r="F349" s="161"/>
      <c r="G349" s="71"/>
      <c r="H349" s="72"/>
      <c r="I349" s="73"/>
      <c r="J349" s="71"/>
      <c r="K349" s="72"/>
      <c r="L349" s="73"/>
      <c r="M349" s="71"/>
      <c r="N349" s="175"/>
      <c r="O349" s="74"/>
      <c r="P349" s="76">
        <v>45033</v>
      </c>
      <c r="Q349" s="75" t="s">
        <v>165</v>
      </c>
      <c r="R349" s="79" t="s">
        <v>198</v>
      </c>
      <c r="S349" s="93" t="s">
        <v>236</v>
      </c>
    </row>
    <row r="350" spans="1:19">
      <c r="A350" s="112">
        <f t="shared" si="6"/>
        <v>342</v>
      </c>
      <c r="B350" s="357"/>
      <c r="C350" s="361"/>
      <c r="D350" s="351"/>
      <c r="E350" s="148" t="s">
        <v>335</v>
      </c>
      <c r="F350" s="161"/>
      <c r="G350" s="71"/>
      <c r="H350" s="72"/>
      <c r="I350" s="73"/>
      <c r="J350" s="71"/>
      <c r="K350" s="72"/>
      <c r="L350" s="73"/>
      <c r="M350" s="71"/>
      <c r="N350" s="175"/>
      <c r="O350" s="74"/>
      <c r="P350" s="76">
        <v>45033</v>
      </c>
      <c r="Q350" s="75" t="s">
        <v>165</v>
      </c>
      <c r="R350" s="79" t="s">
        <v>198</v>
      </c>
      <c r="S350" s="93" t="s">
        <v>236</v>
      </c>
    </row>
    <row r="351" spans="1:19">
      <c r="A351" s="112">
        <f t="shared" si="6"/>
        <v>343</v>
      </c>
      <c r="B351" s="357"/>
      <c r="C351" s="361"/>
      <c r="D351" s="351"/>
      <c r="E351" s="163" t="s">
        <v>336</v>
      </c>
      <c r="F351" s="161"/>
      <c r="G351" s="71"/>
      <c r="H351" s="72"/>
      <c r="I351" s="73"/>
      <c r="J351" s="71"/>
      <c r="K351" s="72"/>
      <c r="L351" s="73"/>
      <c r="M351" s="71"/>
      <c r="N351" s="175"/>
      <c r="O351" s="74"/>
      <c r="P351" s="76">
        <v>45033</v>
      </c>
      <c r="Q351" s="75" t="s">
        <v>165</v>
      </c>
      <c r="R351" s="79" t="s">
        <v>198</v>
      </c>
      <c r="S351" s="93" t="s">
        <v>236</v>
      </c>
    </row>
    <row r="352" spans="1:19">
      <c r="A352" s="112">
        <f t="shared" si="6"/>
        <v>344</v>
      </c>
      <c r="B352" s="357"/>
      <c r="C352" s="361"/>
      <c r="D352" s="351"/>
      <c r="E352" s="148" t="s">
        <v>337</v>
      </c>
      <c r="F352" s="161"/>
      <c r="G352" s="71"/>
      <c r="H352" s="72"/>
      <c r="I352" s="73"/>
      <c r="J352" s="71"/>
      <c r="K352" s="72"/>
      <c r="L352" s="73"/>
      <c r="M352" s="71"/>
      <c r="N352" s="175"/>
      <c r="O352" s="74"/>
      <c r="P352" s="76">
        <v>45033</v>
      </c>
      <c r="Q352" s="75" t="s">
        <v>165</v>
      </c>
      <c r="R352" s="79" t="s">
        <v>198</v>
      </c>
      <c r="S352" s="93" t="s">
        <v>236</v>
      </c>
    </row>
    <row r="353" spans="1:19">
      <c r="A353" s="112">
        <f t="shared" si="6"/>
        <v>345</v>
      </c>
      <c r="B353" s="357"/>
      <c r="C353" s="361"/>
      <c r="D353" s="351" t="s">
        <v>368</v>
      </c>
      <c r="E353" s="160" t="s">
        <v>331</v>
      </c>
      <c r="F353" s="161"/>
      <c r="G353" s="71"/>
      <c r="H353" s="72"/>
      <c r="I353" s="73"/>
      <c r="J353" s="71"/>
      <c r="K353" s="72"/>
      <c r="L353" s="73"/>
      <c r="M353" s="71"/>
      <c r="N353" s="175"/>
      <c r="O353" s="74"/>
      <c r="P353" s="76">
        <v>45033</v>
      </c>
      <c r="Q353" s="75" t="s">
        <v>165</v>
      </c>
      <c r="R353" s="79" t="s">
        <v>198</v>
      </c>
      <c r="S353" s="93" t="s">
        <v>236</v>
      </c>
    </row>
    <row r="354" spans="1:19">
      <c r="A354" s="112">
        <f t="shared" si="6"/>
        <v>346</v>
      </c>
      <c r="B354" s="357"/>
      <c r="C354" s="361"/>
      <c r="D354" s="351"/>
      <c r="E354" s="160" t="s">
        <v>332</v>
      </c>
      <c r="F354" s="162"/>
      <c r="G354" s="71"/>
      <c r="H354" s="72"/>
      <c r="I354" s="73"/>
      <c r="J354" s="71"/>
      <c r="K354" s="72"/>
      <c r="L354" s="73"/>
      <c r="M354" s="71"/>
      <c r="N354" s="175"/>
      <c r="O354" s="74"/>
      <c r="P354" s="76">
        <v>45033</v>
      </c>
      <c r="Q354" s="75" t="s">
        <v>165</v>
      </c>
      <c r="R354" s="79" t="s">
        <v>198</v>
      </c>
      <c r="S354" s="93" t="s">
        <v>236</v>
      </c>
    </row>
    <row r="355" spans="1:19">
      <c r="A355" s="112">
        <f t="shared" si="6"/>
        <v>347</v>
      </c>
      <c r="B355" s="357"/>
      <c r="C355" s="361"/>
      <c r="D355" s="351"/>
      <c r="E355" s="148" t="s">
        <v>362</v>
      </c>
      <c r="F355" s="161"/>
      <c r="G355" s="71"/>
      <c r="H355" s="72"/>
      <c r="I355" s="73"/>
      <c r="J355" s="71"/>
      <c r="K355" s="72"/>
      <c r="L355" s="73"/>
      <c r="M355" s="71"/>
      <c r="N355" s="175"/>
      <c r="O355" s="74"/>
      <c r="P355" s="76">
        <v>45033</v>
      </c>
      <c r="Q355" s="75" t="s">
        <v>165</v>
      </c>
      <c r="R355" s="79" t="s">
        <v>198</v>
      </c>
      <c r="S355" s="93" t="s">
        <v>236</v>
      </c>
    </row>
    <row r="356" spans="1:19">
      <c r="A356" s="112">
        <f>ROW()-8</f>
        <v>348</v>
      </c>
      <c r="B356" s="357"/>
      <c r="C356" s="361"/>
      <c r="D356" s="351"/>
      <c r="E356" s="148" t="s">
        <v>363</v>
      </c>
      <c r="F356" s="161"/>
      <c r="G356" s="71"/>
      <c r="H356" s="72"/>
      <c r="I356" s="73"/>
      <c r="J356" s="71"/>
      <c r="K356" s="72"/>
      <c r="L356" s="73"/>
      <c r="M356" s="71"/>
      <c r="N356" s="175"/>
      <c r="O356" s="74"/>
      <c r="P356" s="76">
        <v>45033</v>
      </c>
      <c r="Q356" s="75" t="s">
        <v>165</v>
      </c>
      <c r="R356" s="79" t="s">
        <v>198</v>
      </c>
      <c r="S356" s="93" t="s">
        <v>236</v>
      </c>
    </row>
    <row r="357" spans="1:19">
      <c r="A357" s="112">
        <f t="shared" si="6"/>
        <v>349</v>
      </c>
      <c r="B357" s="357"/>
      <c r="C357" s="361"/>
      <c r="D357" s="351"/>
      <c r="E357" s="148" t="s">
        <v>334</v>
      </c>
      <c r="F357" s="161"/>
      <c r="G357" s="71"/>
      <c r="H357" s="72"/>
      <c r="I357" s="73"/>
      <c r="J357" s="71"/>
      <c r="K357" s="72"/>
      <c r="L357" s="73"/>
      <c r="M357" s="71"/>
      <c r="N357" s="175"/>
      <c r="O357" s="74"/>
      <c r="P357" s="76">
        <v>45033</v>
      </c>
      <c r="Q357" s="75" t="s">
        <v>165</v>
      </c>
      <c r="R357" s="79" t="s">
        <v>198</v>
      </c>
      <c r="S357" s="93" t="s">
        <v>236</v>
      </c>
    </row>
    <row r="358" spans="1:19">
      <c r="A358" s="112">
        <f t="shared" si="6"/>
        <v>350</v>
      </c>
      <c r="B358" s="357"/>
      <c r="C358" s="361"/>
      <c r="D358" s="351"/>
      <c r="E358" s="148" t="s">
        <v>335</v>
      </c>
      <c r="F358" s="161"/>
      <c r="G358" s="71"/>
      <c r="H358" s="72"/>
      <c r="I358" s="73"/>
      <c r="J358" s="71"/>
      <c r="K358" s="72"/>
      <c r="L358" s="73"/>
      <c r="M358" s="71"/>
      <c r="N358" s="175"/>
      <c r="O358" s="74"/>
      <c r="P358" s="76">
        <v>45033</v>
      </c>
      <c r="Q358" s="75" t="s">
        <v>165</v>
      </c>
      <c r="R358" s="79" t="s">
        <v>198</v>
      </c>
      <c r="S358" s="93" t="s">
        <v>236</v>
      </c>
    </row>
    <row r="359" spans="1:19">
      <c r="A359" s="112">
        <f t="shared" si="6"/>
        <v>351</v>
      </c>
      <c r="B359" s="357"/>
      <c r="C359" s="361"/>
      <c r="D359" s="351"/>
      <c r="E359" s="163" t="s">
        <v>336</v>
      </c>
      <c r="F359" s="161"/>
      <c r="G359" s="71"/>
      <c r="H359" s="72"/>
      <c r="I359" s="73"/>
      <c r="J359" s="71"/>
      <c r="K359" s="72"/>
      <c r="L359" s="73"/>
      <c r="M359" s="71"/>
      <c r="N359" s="175"/>
      <c r="O359" s="74"/>
      <c r="P359" s="76">
        <v>45033</v>
      </c>
      <c r="Q359" s="75" t="s">
        <v>165</v>
      </c>
      <c r="R359" s="79" t="s">
        <v>198</v>
      </c>
      <c r="S359" s="93" t="s">
        <v>236</v>
      </c>
    </row>
    <row r="360" spans="1:19">
      <c r="A360" s="112">
        <f t="shared" si="6"/>
        <v>352</v>
      </c>
      <c r="B360" s="357"/>
      <c r="C360" s="361"/>
      <c r="D360" s="351"/>
      <c r="E360" s="148" t="s">
        <v>337</v>
      </c>
      <c r="F360" s="161"/>
      <c r="G360" s="71"/>
      <c r="H360" s="72"/>
      <c r="I360" s="73"/>
      <c r="J360" s="71"/>
      <c r="K360" s="72"/>
      <c r="L360" s="73"/>
      <c r="M360" s="71"/>
      <c r="N360" s="175"/>
      <c r="O360" s="74"/>
      <c r="P360" s="76">
        <v>45033</v>
      </c>
      <c r="Q360" s="75" t="s">
        <v>165</v>
      </c>
      <c r="R360" s="79" t="s">
        <v>198</v>
      </c>
      <c r="S360" s="93" t="s">
        <v>236</v>
      </c>
    </row>
    <row r="361" spans="1:19">
      <c r="A361" s="112">
        <f t="shared" si="6"/>
        <v>353</v>
      </c>
      <c r="B361" s="357"/>
      <c r="C361" s="361"/>
      <c r="D361" s="207" t="s">
        <v>342</v>
      </c>
      <c r="E361" s="148" t="s">
        <v>343</v>
      </c>
      <c r="F361" s="161"/>
      <c r="G361" s="71"/>
      <c r="H361" s="72"/>
      <c r="I361" s="73"/>
      <c r="J361" s="71"/>
      <c r="K361" s="72"/>
      <c r="L361" s="73"/>
      <c r="M361" s="71"/>
      <c r="N361" s="175"/>
      <c r="O361" s="74"/>
      <c r="P361" s="76">
        <v>45033</v>
      </c>
      <c r="Q361" s="75" t="s">
        <v>165</v>
      </c>
      <c r="R361" s="79" t="s">
        <v>198</v>
      </c>
      <c r="S361" s="93" t="s">
        <v>236</v>
      </c>
    </row>
    <row r="362" spans="1:19">
      <c r="A362" s="112">
        <f t="shared" si="6"/>
        <v>354</v>
      </c>
      <c r="B362" s="358"/>
      <c r="C362" s="361" t="s">
        <v>302</v>
      </c>
      <c r="D362" s="363" t="s">
        <v>303</v>
      </c>
      <c r="E362" s="203" t="s">
        <v>304</v>
      </c>
      <c r="F362" s="204"/>
      <c r="G362" s="71"/>
      <c r="H362" s="72"/>
      <c r="I362" s="73"/>
      <c r="J362" s="71"/>
      <c r="K362" s="72"/>
      <c r="L362" s="73"/>
      <c r="M362" s="71"/>
      <c r="N362" s="175"/>
      <c r="O362" s="74"/>
      <c r="P362" s="76">
        <v>45033</v>
      </c>
      <c r="Q362" s="75" t="s">
        <v>165</v>
      </c>
      <c r="R362" s="79" t="s">
        <v>198</v>
      </c>
      <c r="S362" s="93" t="s">
        <v>236</v>
      </c>
    </row>
    <row r="363" spans="1:19">
      <c r="A363" s="112">
        <f t="shared" si="6"/>
        <v>355</v>
      </c>
      <c r="B363" s="358"/>
      <c r="C363" s="361"/>
      <c r="D363" s="363"/>
      <c r="E363" s="155" t="s">
        <v>306</v>
      </c>
      <c r="F363" s="156"/>
      <c r="G363" s="71"/>
      <c r="H363" s="72"/>
      <c r="I363" s="73"/>
      <c r="J363" s="71"/>
      <c r="K363" s="72"/>
      <c r="L363" s="73"/>
      <c r="M363" s="71"/>
      <c r="N363" s="175"/>
      <c r="O363" s="74"/>
      <c r="P363" s="76">
        <v>45033</v>
      </c>
      <c r="Q363" s="75" t="s">
        <v>165</v>
      </c>
      <c r="R363" s="79" t="s">
        <v>198</v>
      </c>
      <c r="S363" s="93" t="s">
        <v>236</v>
      </c>
    </row>
    <row r="364" spans="1:19">
      <c r="A364" s="112">
        <f t="shared" si="6"/>
        <v>356</v>
      </c>
      <c r="B364" s="358"/>
      <c r="C364" s="361"/>
      <c r="D364" s="363"/>
      <c r="E364" s="155" t="s">
        <v>49</v>
      </c>
      <c r="F364" s="157"/>
      <c r="G364" s="71"/>
      <c r="H364" s="72"/>
      <c r="I364" s="73"/>
      <c r="J364" s="71"/>
      <c r="K364" s="72"/>
      <c r="L364" s="73"/>
      <c r="M364" s="71"/>
      <c r="N364" s="175"/>
      <c r="O364" s="74"/>
      <c r="P364" s="76">
        <v>45033</v>
      </c>
      <c r="Q364" s="75" t="s">
        <v>165</v>
      </c>
      <c r="R364" s="79" t="s">
        <v>198</v>
      </c>
      <c r="S364" s="93" t="s">
        <v>236</v>
      </c>
    </row>
    <row r="365" spans="1:19">
      <c r="A365" s="112">
        <f t="shared" si="6"/>
        <v>357</v>
      </c>
      <c r="B365" s="358"/>
      <c r="C365" s="361"/>
      <c r="D365" s="363"/>
      <c r="E365" s="158" t="s">
        <v>307</v>
      </c>
      <c r="F365" s="156"/>
      <c r="G365" s="71"/>
      <c r="H365" s="72"/>
      <c r="I365" s="73"/>
      <c r="J365" s="71"/>
      <c r="K365" s="72"/>
      <c r="L365" s="73"/>
      <c r="M365" s="71"/>
      <c r="N365" s="175"/>
      <c r="O365" s="74"/>
      <c r="P365" s="76">
        <v>45033</v>
      </c>
      <c r="Q365" s="75" t="s">
        <v>165</v>
      </c>
      <c r="R365" s="79" t="s">
        <v>198</v>
      </c>
      <c r="S365" s="93" t="s">
        <v>236</v>
      </c>
    </row>
    <row r="366" spans="1:19">
      <c r="A366" s="112">
        <f t="shared" si="6"/>
        <v>358</v>
      </c>
      <c r="B366" s="358"/>
      <c r="C366" s="361"/>
      <c r="D366" s="363"/>
      <c r="E366" s="158" t="s">
        <v>309</v>
      </c>
      <c r="F366" s="156"/>
      <c r="G366" s="71"/>
      <c r="H366" s="72"/>
      <c r="I366" s="73"/>
      <c r="J366" s="71"/>
      <c r="K366" s="72"/>
      <c r="L366" s="73"/>
      <c r="M366" s="71"/>
      <c r="N366" s="175"/>
      <c r="O366" s="74"/>
      <c r="P366" s="76">
        <v>45033</v>
      </c>
      <c r="Q366" s="75" t="s">
        <v>165</v>
      </c>
      <c r="R366" s="79" t="s">
        <v>198</v>
      </c>
      <c r="S366" s="93" t="s">
        <v>236</v>
      </c>
    </row>
    <row r="367" spans="1:19">
      <c r="A367" s="112">
        <f t="shared" si="6"/>
        <v>359</v>
      </c>
      <c r="B367" s="358"/>
      <c r="C367" s="361"/>
      <c r="D367" s="363"/>
      <c r="E367" s="158" t="s">
        <v>310</v>
      </c>
      <c r="F367" s="156"/>
      <c r="G367" s="71"/>
      <c r="H367" s="72"/>
      <c r="I367" s="73"/>
      <c r="J367" s="71"/>
      <c r="K367" s="72"/>
      <c r="L367" s="73"/>
      <c r="M367" s="71"/>
      <c r="N367" s="175"/>
      <c r="O367" s="74"/>
      <c r="P367" s="76">
        <v>45033</v>
      </c>
      <c r="Q367" s="75" t="s">
        <v>165</v>
      </c>
      <c r="R367" s="79" t="s">
        <v>198</v>
      </c>
      <c r="S367" s="93" t="s">
        <v>236</v>
      </c>
    </row>
    <row r="368" spans="1:19">
      <c r="A368" s="112">
        <f t="shared" si="6"/>
        <v>360</v>
      </c>
      <c r="B368" s="358"/>
      <c r="C368" s="361"/>
      <c r="D368" s="363"/>
      <c r="E368" s="158" t="s">
        <v>311</v>
      </c>
      <c r="F368" s="156"/>
      <c r="G368" s="71"/>
      <c r="H368" s="72"/>
      <c r="I368" s="73"/>
      <c r="J368" s="71"/>
      <c r="K368" s="72"/>
      <c r="L368" s="73"/>
      <c r="M368" s="71"/>
      <c r="N368" s="175"/>
      <c r="O368" s="74"/>
      <c r="P368" s="76">
        <v>45033</v>
      </c>
      <c r="Q368" s="75" t="s">
        <v>165</v>
      </c>
      <c r="R368" s="79" t="s">
        <v>198</v>
      </c>
      <c r="S368" s="93" t="s">
        <v>236</v>
      </c>
    </row>
    <row r="369" spans="1:19">
      <c r="A369" s="112">
        <f t="shared" si="6"/>
        <v>361</v>
      </c>
      <c r="B369" s="358"/>
      <c r="C369" s="361"/>
      <c r="D369" s="363"/>
      <c r="E369" s="158" t="s">
        <v>312</v>
      </c>
      <c r="F369" s="156"/>
      <c r="G369" s="71"/>
      <c r="H369" s="72"/>
      <c r="I369" s="73"/>
      <c r="J369" s="71"/>
      <c r="K369" s="72"/>
      <c r="L369" s="73"/>
      <c r="M369" s="71"/>
      <c r="N369" s="175"/>
      <c r="O369" s="74"/>
      <c r="P369" s="76">
        <v>45033</v>
      </c>
      <c r="Q369" s="75" t="s">
        <v>165</v>
      </c>
      <c r="R369" s="79" t="s">
        <v>198</v>
      </c>
      <c r="S369" s="93" t="s">
        <v>236</v>
      </c>
    </row>
    <row r="370" spans="1:19">
      <c r="A370" s="112">
        <f t="shared" si="6"/>
        <v>362</v>
      </c>
      <c r="B370" s="358"/>
      <c r="C370" s="361"/>
      <c r="D370" s="363"/>
      <c r="E370" s="158" t="s">
        <v>313</v>
      </c>
      <c r="F370" s="156"/>
      <c r="G370" s="71"/>
      <c r="H370" s="72"/>
      <c r="I370" s="73"/>
      <c r="J370" s="71"/>
      <c r="K370" s="72"/>
      <c r="L370" s="73"/>
      <c r="M370" s="71"/>
      <c r="N370" s="175"/>
      <c r="O370" s="74"/>
      <c r="P370" s="76">
        <v>45033</v>
      </c>
      <c r="Q370" s="75" t="s">
        <v>165</v>
      </c>
      <c r="R370" s="79" t="s">
        <v>198</v>
      </c>
      <c r="S370" s="93" t="s">
        <v>236</v>
      </c>
    </row>
    <row r="371" spans="1:19">
      <c r="A371" s="112">
        <f t="shared" si="6"/>
        <v>363</v>
      </c>
      <c r="B371" s="358"/>
      <c r="C371" s="361"/>
      <c r="D371" s="363"/>
      <c r="E371" s="158" t="s">
        <v>314</v>
      </c>
      <c r="F371" s="156"/>
      <c r="G371" s="71"/>
      <c r="H371" s="72"/>
      <c r="I371" s="73"/>
      <c r="J371" s="71"/>
      <c r="K371" s="72"/>
      <c r="L371" s="73"/>
      <c r="M371" s="71"/>
      <c r="N371" s="175"/>
      <c r="O371" s="74"/>
      <c r="P371" s="76">
        <v>45033</v>
      </c>
      <c r="Q371" s="75" t="s">
        <v>165</v>
      </c>
      <c r="R371" s="79" t="s">
        <v>198</v>
      </c>
      <c r="S371" s="93" t="s">
        <v>236</v>
      </c>
    </row>
    <row r="372" spans="1:19">
      <c r="A372" s="112">
        <f t="shared" si="6"/>
        <v>364</v>
      </c>
      <c r="B372" s="358"/>
      <c r="C372" s="361"/>
      <c r="D372" s="363"/>
      <c r="E372" s="158" t="s">
        <v>316</v>
      </c>
      <c r="F372" s="156"/>
      <c r="G372" s="71"/>
      <c r="H372" s="72"/>
      <c r="I372" s="73"/>
      <c r="J372" s="71"/>
      <c r="K372" s="72"/>
      <c r="L372" s="73"/>
      <c r="M372" s="71"/>
      <c r="N372" s="175"/>
      <c r="O372" s="74"/>
      <c r="P372" s="76">
        <v>45033</v>
      </c>
      <c r="Q372" s="75" t="s">
        <v>165</v>
      </c>
      <c r="R372" s="79" t="s">
        <v>198</v>
      </c>
      <c r="S372" s="93" t="s">
        <v>236</v>
      </c>
    </row>
    <row r="373" spans="1:19">
      <c r="A373" s="112">
        <f t="shared" si="6"/>
        <v>365</v>
      </c>
      <c r="B373" s="358"/>
      <c r="C373" s="361"/>
      <c r="D373" s="363"/>
      <c r="E373" s="158" t="s">
        <v>317</v>
      </c>
      <c r="F373" s="156"/>
      <c r="G373" s="71"/>
      <c r="H373" s="72"/>
      <c r="I373" s="73"/>
      <c r="J373" s="71"/>
      <c r="K373" s="72"/>
      <c r="L373" s="73"/>
      <c r="M373" s="71"/>
      <c r="N373" s="175"/>
      <c r="O373" s="74"/>
      <c r="P373" s="76">
        <v>45033</v>
      </c>
      <c r="Q373" s="75" t="s">
        <v>165</v>
      </c>
      <c r="R373" s="79" t="s">
        <v>198</v>
      </c>
      <c r="S373" s="93" t="s">
        <v>236</v>
      </c>
    </row>
    <row r="374" spans="1:19">
      <c r="A374" s="112">
        <f t="shared" si="6"/>
        <v>366</v>
      </c>
      <c r="B374" s="358"/>
      <c r="C374" s="361"/>
      <c r="D374" s="363" t="s">
        <v>318</v>
      </c>
      <c r="E374" s="158" t="s">
        <v>319</v>
      </c>
      <c r="F374" s="164"/>
      <c r="G374" s="71"/>
      <c r="H374" s="72"/>
      <c r="I374" s="73"/>
      <c r="J374" s="71"/>
      <c r="K374" s="72"/>
      <c r="L374" s="73"/>
      <c r="M374" s="71"/>
      <c r="N374" s="175"/>
      <c r="O374" s="74"/>
      <c r="P374" s="76">
        <v>45033</v>
      </c>
      <c r="Q374" s="75" t="s">
        <v>165</v>
      </c>
      <c r="R374" s="79" t="s">
        <v>198</v>
      </c>
      <c r="S374" s="93" t="s">
        <v>236</v>
      </c>
    </row>
    <row r="375" spans="1:19">
      <c r="A375" s="112">
        <f t="shared" si="6"/>
        <v>367</v>
      </c>
      <c r="B375" s="358"/>
      <c r="C375" s="361"/>
      <c r="D375" s="363"/>
      <c r="E375" s="158" t="s">
        <v>320</v>
      </c>
      <c r="F375" s="164"/>
      <c r="G375" s="71"/>
      <c r="H375" s="72"/>
      <c r="I375" s="73"/>
      <c r="J375" s="71"/>
      <c r="K375" s="72"/>
      <c r="L375" s="73"/>
      <c r="M375" s="71"/>
      <c r="N375" s="175"/>
      <c r="O375" s="74"/>
      <c r="P375" s="76">
        <v>45033</v>
      </c>
      <c r="Q375" s="75" t="s">
        <v>165</v>
      </c>
      <c r="R375" s="79" t="s">
        <v>198</v>
      </c>
      <c r="S375" s="93" t="s">
        <v>236</v>
      </c>
    </row>
    <row r="376" spans="1:19">
      <c r="A376" s="112">
        <f t="shared" si="6"/>
        <v>368</v>
      </c>
      <c r="B376" s="358"/>
      <c r="C376" s="361"/>
      <c r="D376" s="363"/>
      <c r="E376" s="158" t="s">
        <v>321</v>
      </c>
      <c r="F376" s="164"/>
      <c r="G376" s="71"/>
      <c r="H376" s="72"/>
      <c r="I376" s="73"/>
      <c r="J376" s="71"/>
      <c r="K376" s="72"/>
      <c r="L376" s="73"/>
      <c r="M376" s="71"/>
      <c r="N376" s="175"/>
      <c r="O376" s="74"/>
      <c r="P376" s="76">
        <v>45033</v>
      </c>
      <c r="Q376" s="75" t="s">
        <v>165</v>
      </c>
      <c r="R376" s="79" t="s">
        <v>198</v>
      </c>
      <c r="S376" s="93" t="s">
        <v>236</v>
      </c>
    </row>
    <row r="377" spans="1:19">
      <c r="A377" s="112">
        <f t="shared" si="6"/>
        <v>369</v>
      </c>
      <c r="B377" s="358"/>
      <c r="C377" s="361"/>
      <c r="D377" s="363"/>
      <c r="E377" s="158" t="s">
        <v>322</v>
      </c>
      <c r="F377" s="164"/>
      <c r="G377" s="71"/>
      <c r="H377" s="72"/>
      <c r="I377" s="73"/>
      <c r="J377" s="71"/>
      <c r="K377" s="72"/>
      <c r="L377" s="73"/>
      <c r="M377" s="71"/>
      <c r="N377" s="175"/>
      <c r="O377" s="74"/>
      <c r="P377" s="76">
        <v>45033</v>
      </c>
      <c r="Q377" s="75" t="s">
        <v>165</v>
      </c>
      <c r="R377" s="79" t="s">
        <v>198</v>
      </c>
      <c r="S377" s="93" t="s">
        <v>236</v>
      </c>
    </row>
    <row r="378" spans="1:19">
      <c r="A378" s="112">
        <f t="shared" si="6"/>
        <v>370</v>
      </c>
      <c r="B378" s="358"/>
      <c r="C378" s="361"/>
      <c r="D378" s="363"/>
      <c r="E378" s="158" t="s">
        <v>323</v>
      </c>
      <c r="F378" s="164"/>
      <c r="G378" s="71"/>
      <c r="H378" s="72"/>
      <c r="I378" s="73"/>
      <c r="J378" s="71"/>
      <c r="K378" s="72"/>
      <c r="L378" s="73"/>
      <c r="M378" s="71"/>
      <c r="N378" s="175"/>
      <c r="O378" s="74"/>
      <c r="P378" s="76">
        <v>45033</v>
      </c>
      <c r="Q378" s="75" t="s">
        <v>165</v>
      </c>
      <c r="R378" s="79" t="s">
        <v>198</v>
      </c>
      <c r="S378" s="93" t="s">
        <v>236</v>
      </c>
    </row>
    <row r="379" spans="1:19">
      <c r="A379" s="112">
        <f t="shared" si="6"/>
        <v>371</v>
      </c>
      <c r="B379" s="358"/>
      <c r="C379" s="361"/>
      <c r="D379" s="363"/>
      <c r="E379" s="158" t="s">
        <v>324</v>
      </c>
      <c r="F379" s="164"/>
      <c r="G379" s="71"/>
      <c r="H379" s="72"/>
      <c r="I379" s="73"/>
      <c r="J379" s="71"/>
      <c r="K379" s="72"/>
      <c r="L379" s="73"/>
      <c r="M379" s="71"/>
      <c r="N379" s="175"/>
      <c r="O379" s="74"/>
      <c r="P379" s="76">
        <v>45033</v>
      </c>
      <c r="Q379" s="75" t="s">
        <v>165</v>
      </c>
      <c r="R379" s="79" t="s">
        <v>198</v>
      </c>
      <c r="S379" s="93" t="s">
        <v>236</v>
      </c>
    </row>
    <row r="380" spans="1:19">
      <c r="A380" s="112">
        <f t="shared" si="6"/>
        <v>372</v>
      </c>
      <c r="B380" s="358"/>
      <c r="C380" s="361"/>
      <c r="D380" s="363"/>
      <c r="E380" s="158" t="s">
        <v>325</v>
      </c>
      <c r="F380" s="164"/>
      <c r="G380" s="71"/>
      <c r="H380" s="72"/>
      <c r="I380" s="73"/>
      <c r="J380" s="71"/>
      <c r="K380" s="72"/>
      <c r="L380" s="73"/>
      <c r="M380" s="71"/>
      <c r="N380" s="175"/>
      <c r="O380" s="74"/>
      <c r="P380" s="76">
        <v>45033</v>
      </c>
      <c r="Q380" s="75" t="s">
        <v>165</v>
      </c>
      <c r="R380" s="79" t="s">
        <v>198</v>
      </c>
      <c r="S380" s="93" t="s">
        <v>236</v>
      </c>
    </row>
    <row r="381" spans="1:19">
      <c r="A381" s="112">
        <f t="shared" si="6"/>
        <v>373</v>
      </c>
      <c r="B381" s="358"/>
      <c r="C381" s="361"/>
      <c r="D381" s="363"/>
      <c r="E381" s="158" t="s">
        <v>326</v>
      </c>
      <c r="F381" s="164"/>
      <c r="G381" s="71"/>
      <c r="H381" s="72"/>
      <c r="I381" s="73"/>
      <c r="J381" s="71"/>
      <c r="K381" s="72"/>
      <c r="L381" s="73"/>
      <c r="M381" s="71"/>
      <c r="N381" s="175"/>
      <c r="O381" s="74"/>
      <c r="P381" s="76">
        <v>45033</v>
      </c>
      <c r="Q381" s="75" t="s">
        <v>165</v>
      </c>
      <c r="R381" s="79" t="s">
        <v>198</v>
      </c>
      <c r="S381" s="93" t="s">
        <v>236</v>
      </c>
    </row>
    <row r="382" spans="1:19">
      <c r="A382" s="112">
        <f t="shared" si="6"/>
        <v>374</v>
      </c>
      <c r="B382" s="358"/>
      <c r="C382" s="361"/>
      <c r="D382" s="363"/>
      <c r="E382" s="158" t="s">
        <v>327</v>
      </c>
      <c r="F382" s="164"/>
      <c r="G382" s="71"/>
      <c r="H382" s="72"/>
      <c r="I382" s="73"/>
      <c r="J382" s="71"/>
      <c r="K382" s="72"/>
      <c r="L382" s="73"/>
      <c r="M382" s="71"/>
      <c r="N382" s="175"/>
      <c r="O382" s="74"/>
      <c r="P382" s="76">
        <v>45033</v>
      </c>
      <c r="Q382" s="75" t="s">
        <v>165</v>
      </c>
      <c r="R382" s="79" t="s">
        <v>198</v>
      </c>
      <c r="S382" s="93" t="s">
        <v>236</v>
      </c>
    </row>
    <row r="383" spans="1:19">
      <c r="A383" s="112">
        <f t="shared" si="6"/>
        <v>375</v>
      </c>
      <c r="B383" s="358"/>
      <c r="C383" s="361"/>
      <c r="D383" s="363"/>
      <c r="E383" s="158" t="s">
        <v>328</v>
      </c>
      <c r="F383" s="164"/>
      <c r="G383" s="71"/>
      <c r="H383" s="72"/>
      <c r="I383" s="73"/>
      <c r="J383" s="71"/>
      <c r="K383" s="72"/>
      <c r="L383" s="73"/>
      <c r="M383" s="71"/>
      <c r="N383" s="175"/>
      <c r="O383" s="74"/>
      <c r="P383" s="76">
        <v>45033</v>
      </c>
      <c r="Q383" s="75" t="s">
        <v>165</v>
      </c>
      <c r="R383" s="79" t="s">
        <v>198</v>
      </c>
      <c r="S383" s="93" t="s">
        <v>236</v>
      </c>
    </row>
    <row r="384" spans="1:19">
      <c r="A384" s="112">
        <f t="shared" si="6"/>
        <v>376</v>
      </c>
      <c r="B384" s="358"/>
      <c r="C384" s="361" t="s">
        <v>329</v>
      </c>
      <c r="D384" s="351" t="s">
        <v>369</v>
      </c>
      <c r="E384" s="160" t="s">
        <v>331</v>
      </c>
      <c r="F384" s="161"/>
      <c r="G384" s="71"/>
      <c r="H384" s="72"/>
      <c r="I384" s="73"/>
      <c r="J384" s="71"/>
      <c r="K384" s="72"/>
      <c r="L384" s="73"/>
      <c r="M384" s="71"/>
      <c r="N384" s="175"/>
      <c r="O384" s="74"/>
      <c r="P384" s="76">
        <v>45033</v>
      </c>
      <c r="Q384" s="75" t="s">
        <v>165</v>
      </c>
      <c r="R384" s="79" t="s">
        <v>198</v>
      </c>
      <c r="S384" s="93" t="s">
        <v>236</v>
      </c>
    </row>
    <row r="385" spans="1:19">
      <c r="A385" s="112">
        <f t="shared" si="6"/>
        <v>377</v>
      </c>
      <c r="B385" s="358"/>
      <c r="C385" s="361"/>
      <c r="D385" s="351"/>
      <c r="E385" s="160" t="s">
        <v>332</v>
      </c>
      <c r="F385" s="162"/>
      <c r="G385" s="71"/>
      <c r="H385" s="72"/>
      <c r="I385" s="73"/>
      <c r="J385" s="71"/>
      <c r="K385" s="72"/>
      <c r="L385" s="73"/>
      <c r="M385" s="71"/>
      <c r="N385" s="175"/>
      <c r="O385" s="74"/>
      <c r="P385" s="76">
        <v>45033</v>
      </c>
      <c r="Q385" s="75" t="s">
        <v>165</v>
      </c>
      <c r="R385" s="79" t="s">
        <v>198</v>
      </c>
      <c r="S385" s="93" t="s">
        <v>236</v>
      </c>
    </row>
    <row r="386" spans="1:19">
      <c r="A386" s="112">
        <f t="shared" si="6"/>
        <v>378</v>
      </c>
      <c r="B386" s="358"/>
      <c r="C386" s="361"/>
      <c r="D386" s="351"/>
      <c r="E386" s="148" t="s">
        <v>333</v>
      </c>
      <c r="F386" s="161"/>
      <c r="G386" s="71"/>
      <c r="H386" s="72"/>
      <c r="I386" s="73"/>
      <c r="J386" s="71"/>
      <c r="K386" s="72"/>
      <c r="L386" s="73"/>
      <c r="M386" s="71"/>
      <c r="N386" s="175"/>
      <c r="O386" s="74"/>
      <c r="P386" s="76">
        <v>45033</v>
      </c>
      <c r="Q386" s="75" t="s">
        <v>165</v>
      </c>
      <c r="R386" s="79" t="s">
        <v>198</v>
      </c>
      <c r="S386" s="93" t="s">
        <v>236</v>
      </c>
    </row>
    <row r="387" spans="1:19">
      <c r="A387" s="112">
        <f t="shared" si="6"/>
        <v>379</v>
      </c>
      <c r="B387" s="358"/>
      <c r="C387" s="361"/>
      <c r="D387" s="351"/>
      <c r="E387" s="148" t="s">
        <v>334</v>
      </c>
      <c r="F387" s="161"/>
      <c r="G387" s="71"/>
      <c r="H387" s="72"/>
      <c r="I387" s="73"/>
      <c r="J387" s="71"/>
      <c r="K387" s="72"/>
      <c r="L387" s="73"/>
      <c r="M387" s="71"/>
      <c r="N387" s="175"/>
      <c r="O387" s="74"/>
      <c r="P387" s="76">
        <v>45033</v>
      </c>
      <c r="Q387" s="75" t="s">
        <v>165</v>
      </c>
      <c r="R387" s="79" t="s">
        <v>198</v>
      </c>
      <c r="S387" s="93" t="s">
        <v>236</v>
      </c>
    </row>
    <row r="388" spans="1:19">
      <c r="A388" s="112">
        <f t="shared" si="6"/>
        <v>380</v>
      </c>
      <c r="B388" s="358"/>
      <c r="C388" s="361"/>
      <c r="D388" s="351"/>
      <c r="E388" s="148" t="s">
        <v>335</v>
      </c>
      <c r="F388" s="161"/>
      <c r="G388" s="71"/>
      <c r="H388" s="72"/>
      <c r="I388" s="73"/>
      <c r="J388" s="71"/>
      <c r="K388" s="72"/>
      <c r="L388" s="73"/>
      <c r="M388" s="71"/>
      <c r="N388" s="175"/>
      <c r="O388" s="74"/>
      <c r="P388" s="76">
        <v>45033</v>
      </c>
      <c r="Q388" s="75" t="s">
        <v>165</v>
      </c>
      <c r="R388" s="79" t="s">
        <v>198</v>
      </c>
      <c r="S388" s="93" t="s">
        <v>236</v>
      </c>
    </row>
    <row r="389" spans="1:19">
      <c r="A389" s="112">
        <f t="shared" si="6"/>
        <v>381</v>
      </c>
      <c r="B389" s="358"/>
      <c r="C389" s="361"/>
      <c r="D389" s="351"/>
      <c r="E389" s="163" t="s">
        <v>336</v>
      </c>
      <c r="F389" s="161"/>
      <c r="G389" s="71"/>
      <c r="H389" s="72"/>
      <c r="I389" s="73"/>
      <c r="J389" s="71"/>
      <c r="K389" s="72"/>
      <c r="L389" s="73"/>
      <c r="M389" s="71"/>
      <c r="N389" s="175"/>
      <c r="O389" s="74"/>
      <c r="P389" s="76">
        <v>45033</v>
      </c>
      <c r="Q389" s="75" t="s">
        <v>165</v>
      </c>
      <c r="R389" s="79" t="s">
        <v>198</v>
      </c>
      <c r="S389" s="93" t="s">
        <v>236</v>
      </c>
    </row>
    <row r="390" spans="1:19">
      <c r="A390" s="112">
        <f t="shared" si="6"/>
        <v>382</v>
      </c>
      <c r="B390" s="358"/>
      <c r="C390" s="361"/>
      <c r="D390" s="351"/>
      <c r="E390" s="148" t="s">
        <v>337</v>
      </c>
      <c r="F390" s="161"/>
      <c r="G390" s="71"/>
      <c r="H390" s="72"/>
      <c r="I390" s="73"/>
      <c r="J390" s="71"/>
      <c r="K390" s="72"/>
      <c r="L390" s="73"/>
      <c r="M390" s="71"/>
      <c r="N390" s="175"/>
      <c r="O390" s="74"/>
      <c r="P390" s="76">
        <v>45033</v>
      </c>
      <c r="Q390" s="75" t="s">
        <v>165</v>
      </c>
      <c r="R390" s="79" t="s">
        <v>198</v>
      </c>
      <c r="S390" s="93" t="s">
        <v>236</v>
      </c>
    </row>
    <row r="391" spans="1:19">
      <c r="A391" s="112">
        <f t="shared" si="6"/>
        <v>383</v>
      </c>
      <c r="B391" s="358"/>
      <c r="C391" s="361"/>
      <c r="D391" s="351" t="s">
        <v>370</v>
      </c>
      <c r="E391" s="160" t="s">
        <v>331</v>
      </c>
      <c r="F391" s="161"/>
      <c r="G391" s="71"/>
      <c r="H391" s="72"/>
      <c r="I391" s="73"/>
      <c r="J391" s="71"/>
      <c r="K391" s="72"/>
      <c r="L391" s="73"/>
      <c r="M391" s="71"/>
      <c r="N391" s="175"/>
      <c r="O391" s="74"/>
      <c r="P391" s="76">
        <v>45033</v>
      </c>
      <c r="Q391" s="75" t="s">
        <v>165</v>
      </c>
      <c r="R391" s="79" t="s">
        <v>198</v>
      </c>
      <c r="S391" s="93" t="s">
        <v>236</v>
      </c>
    </row>
    <row r="392" spans="1:19">
      <c r="A392" s="112">
        <f t="shared" si="6"/>
        <v>384</v>
      </c>
      <c r="B392" s="358"/>
      <c r="C392" s="361"/>
      <c r="D392" s="351"/>
      <c r="E392" s="160" t="s">
        <v>332</v>
      </c>
      <c r="F392" s="162"/>
      <c r="G392" s="71"/>
      <c r="H392" s="72"/>
      <c r="I392" s="73"/>
      <c r="J392" s="71"/>
      <c r="K392" s="72"/>
      <c r="L392" s="73"/>
      <c r="M392" s="71"/>
      <c r="N392" s="175"/>
      <c r="O392" s="74"/>
      <c r="P392" s="76">
        <v>45033</v>
      </c>
      <c r="Q392" s="75" t="s">
        <v>165</v>
      </c>
      <c r="R392" s="79" t="s">
        <v>198</v>
      </c>
      <c r="S392" s="93" t="s">
        <v>236</v>
      </c>
    </row>
    <row r="393" spans="1:19">
      <c r="A393" s="112">
        <f t="shared" si="6"/>
        <v>385</v>
      </c>
      <c r="B393" s="358"/>
      <c r="C393" s="361"/>
      <c r="D393" s="351"/>
      <c r="E393" s="148" t="s">
        <v>333</v>
      </c>
      <c r="F393" s="161"/>
      <c r="G393" s="71"/>
      <c r="H393" s="72"/>
      <c r="I393" s="73"/>
      <c r="J393" s="71"/>
      <c r="K393" s="72"/>
      <c r="L393" s="73"/>
      <c r="M393" s="71"/>
      <c r="N393" s="175"/>
      <c r="O393" s="74"/>
      <c r="P393" s="76">
        <v>45033</v>
      </c>
      <c r="Q393" s="75" t="s">
        <v>165</v>
      </c>
      <c r="R393" s="79" t="s">
        <v>198</v>
      </c>
      <c r="S393" s="93" t="s">
        <v>236</v>
      </c>
    </row>
    <row r="394" spans="1:19">
      <c r="A394" s="112">
        <f t="shared" si="6"/>
        <v>386</v>
      </c>
      <c r="B394" s="358"/>
      <c r="C394" s="361"/>
      <c r="D394" s="351"/>
      <c r="E394" s="148" t="s">
        <v>334</v>
      </c>
      <c r="F394" s="161"/>
      <c r="G394" s="71"/>
      <c r="H394" s="72"/>
      <c r="I394" s="73"/>
      <c r="J394" s="71"/>
      <c r="K394" s="72"/>
      <c r="L394" s="73"/>
      <c r="M394" s="71"/>
      <c r="N394" s="175"/>
      <c r="O394" s="74"/>
      <c r="P394" s="76">
        <v>45033</v>
      </c>
      <c r="Q394" s="75" t="s">
        <v>165</v>
      </c>
      <c r="R394" s="79" t="s">
        <v>198</v>
      </c>
      <c r="S394" s="93" t="s">
        <v>236</v>
      </c>
    </row>
    <row r="395" spans="1:19">
      <c r="A395" s="112">
        <f t="shared" si="6"/>
        <v>387</v>
      </c>
      <c r="B395" s="358"/>
      <c r="C395" s="361"/>
      <c r="D395" s="351"/>
      <c r="E395" s="148" t="s">
        <v>335</v>
      </c>
      <c r="F395" s="161"/>
      <c r="G395" s="71"/>
      <c r="H395" s="72"/>
      <c r="I395" s="73"/>
      <c r="J395" s="71"/>
      <c r="K395" s="72"/>
      <c r="L395" s="73"/>
      <c r="M395" s="71"/>
      <c r="N395" s="175"/>
      <c r="O395" s="74"/>
      <c r="P395" s="76">
        <v>45033</v>
      </c>
      <c r="Q395" s="75" t="s">
        <v>165</v>
      </c>
      <c r="R395" s="79" t="s">
        <v>198</v>
      </c>
      <c r="S395" s="93" t="s">
        <v>236</v>
      </c>
    </row>
    <row r="396" spans="1:19">
      <c r="A396" s="112">
        <f t="shared" si="6"/>
        <v>388</v>
      </c>
      <c r="B396" s="358"/>
      <c r="C396" s="361"/>
      <c r="D396" s="351"/>
      <c r="E396" s="163" t="s">
        <v>336</v>
      </c>
      <c r="F396" s="161"/>
      <c r="G396" s="71"/>
      <c r="H396" s="72"/>
      <c r="I396" s="73"/>
      <c r="J396" s="71"/>
      <c r="K396" s="72"/>
      <c r="L396" s="73"/>
      <c r="M396" s="71"/>
      <c r="N396" s="175"/>
      <c r="O396" s="74"/>
      <c r="P396" s="76">
        <v>45033</v>
      </c>
      <c r="Q396" s="75" t="s">
        <v>165</v>
      </c>
      <c r="R396" s="79" t="s">
        <v>198</v>
      </c>
      <c r="S396" s="93" t="s">
        <v>236</v>
      </c>
    </row>
    <row r="397" spans="1:19">
      <c r="A397" s="112">
        <f t="shared" si="6"/>
        <v>389</v>
      </c>
      <c r="B397" s="358"/>
      <c r="C397" s="361"/>
      <c r="D397" s="351"/>
      <c r="E397" s="148" t="s">
        <v>337</v>
      </c>
      <c r="F397" s="161"/>
      <c r="G397" s="71"/>
      <c r="H397" s="72"/>
      <c r="I397" s="73"/>
      <c r="J397" s="71"/>
      <c r="K397" s="72"/>
      <c r="L397" s="73"/>
      <c r="M397" s="71"/>
      <c r="N397" s="175"/>
      <c r="O397" s="74"/>
      <c r="P397" s="76">
        <v>45033</v>
      </c>
      <c r="Q397" s="75" t="s">
        <v>165</v>
      </c>
      <c r="R397" s="79" t="s">
        <v>198</v>
      </c>
      <c r="S397" s="93" t="s">
        <v>236</v>
      </c>
    </row>
    <row r="398" spans="1:19">
      <c r="A398" s="112">
        <f t="shared" ref="A398:A461" si="7">ROW()-8</f>
        <v>390</v>
      </c>
      <c r="B398" s="358"/>
      <c r="C398" s="361"/>
      <c r="D398" s="351" t="s">
        <v>371</v>
      </c>
      <c r="E398" s="160" t="s">
        <v>331</v>
      </c>
      <c r="F398" s="161"/>
      <c r="G398" s="71"/>
      <c r="H398" s="72"/>
      <c r="I398" s="73"/>
      <c r="J398" s="71"/>
      <c r="K398" s="72"/>
      <c r="L398" s="73"/>
      <c r="M398" s="71"/>
      <c r="N398" s="175"/>
      <c r="O398" s="74"/>
      <c r="P398" s="76">
        <v>45033</v>
      </c>
      <c r="Q398" s="75" t="s">
        <v>165</v>
      </c>
      <c r="R398" s="79" t="s">
        <v>198</v>
      </c>
      <c r="S398" s="93" t="s">
        <v>236</v>
      </c>
    </row>
    <row r="399" spans="1:19">
      <c r="A399" s="112">
        <f t="shared" si="7"/>
        <v>391</v>
      </c>
      <c r="B399" s="358"/>
      <c r="C399" s="361"/>
      <c r="D399" s="351"/>
      <c r="E399" s="160" t="s">
        <v>332</v>
      </c>
      <c r="F399" s="162"/>
      <c r="G399" s="71"/>
      <c r="H399" s="72"/>
      <c r="I399" s="73"/>
      <c r="J399" s="71"/>
      <c r="K399" s="72"/>
      <c r="L399" s="73"/>
      <c r="M399" s="71"/>
      <c r="N399" s="175"/>
      <c r="O399" s="74"/>
      <c r="P399" s="76">
        <v>45033</v>
      </c>
      <c r="Q399" s="75" t="s">
        <v>165</v>
      </c>
      <c r="R399" s="79" t="s">
        <v>198</v>
      </c>
      <c r="S399" s="93" t="s">
        <v>236</v>
      </c>
    </row>
    <row r="400" spans="1:19">
      <c r="A400" s="112">
        <f t="shared" si="7"/>
        <v>392</v>
      </c>
      <c r="B400" s="358"/>
      <c r="C400" s="361"/>
      <c r="D400" s="351"/>
      <c r="E400" s="148" t="s">
        <v>333</v>
      </c>
      <c r="F400" s="161"/>
      <c r="G400" s="71"/>
      <c r="H400" s="72"/>
      <c r="I400" s="73"/>
      <c r="J400" s="71"/>
      <c r="K400" s="72"/>
      <c r="L400" s="73"/>
      <c r="M400" s="71"/>
      <c r="N400" s="175"/>
      <c r="O400" s="74"/>
      <c r="P400" s="76">
        <v>45033</v>
      </c>
      <c r="Q400" s="75" t="s">
        <v>165</v>
      </c>
      <c r="R400" s="79" t="s">
        <v>198</v>
      </c>
      <c r="S400" s="93" t="s">
        <v>236</v>
      </c>
    </row>
    <row r="401" spans="1:19">
      <c r="A401" s="112">
        <f t="shared" si="7"/>
        <v>393</v>
      </c>
      <c r="B401" s="358"/>
      <c r="C401" s="361"/>
      <c r="D401" s="351"/>
      <c r="E401" s="148" t="s">
        <v>334</v>
      </c>
      <c r="F401" s="161"/>
      <c r="G401" s="71"/>
      <c r="H401" s="72"/>
      <c r="I401" s="73"/>
      <c r="J401" s="71"/>
      <c r="K401" s="72"/>
      <c r="L401" s="73"/>
      <c r="M401" s="71"/>
      <c r="N401" s="175"/>
      <c r="O401" s="74"/>
      <c r="P401" s="76">
        <v>45033</v>
      </c>
      <c r="Q401" s="75" t="s">
        <v>165</v>
      </c>
      <c r="R401" s="79" t="s">
        <v>198</v>
      </c>
      <c r="S401" s="93" t="s">
        <v>236</v>
      </c>
    </row>
    <row r="402" spans="1:19">
      <c r="A402" s="112">
        <f t="shared" si="7"/>
        <v>394</v>
      </c>
      <c r="B402" s="358"/>
      <c r="C402" s="361"/>
      <c r="D402" s="351"/>
      <c r="E402" s="148" t="s">
        <v>335</v>
      </c>
      <c r="F402" s="161"/>
      <c r="G402" s="71"/>
      <c r="H402" s="72"/>
      <c r="I402" s="73"/>
      <c r="J402" s="71"/>
      <c r="K402" s="72"/>
      <c r="L402" s="73"/>
      <c r="M402" s="71"/>
      <c r="N402" s="175"/>
      <c r="O402" s="74"/>
      <c r="P402" s="76">
        <v>45033</v>
      </c>
      <c r="Q402" s="75" t="s">
        <v>165</v>
      </c>
      <c r="R402" s="79" t="s">
        <v>198</v>
      </c>
      <c r="S402" s="93" t="s">
        <v>236</v>
      </c>
    </row>
    <row r="403" spans="1:19">
      <c r="A403" s="112">
        <f t="shared" si="7"/>
        <v>395</v>
      </c>
      <c r="B403" s="358"/>
      <c r="C403" s="361"/>
      <c r="D403" s="351"/>
      <c r="E403" s="163" t="s">
        <v>336</v>
      </c>
      <c r="F403" s="161"/>
      <c r="G403" s="71"/>
      <c r="H403" s="72"/>
      <c r="I403" s="73"/>
      <c r="J403" s="71"/>
      <c r="K403" s="72"/>
      <c r="L403" s="73"/>
      <c r="M403" s="71"/>
      <c r="N403" s="175"/>
      <c r="O403" s="74"/>
      <c r="P403" s="76">
        <v>45033</v>
      </c>
      <c r="Q403" s="75" t="s">
        <v>165</v>
      </c>
      <c r="R403" s="79" t="s">
        <v>198</v>
      </c>
      <c r="S403" s="93" t="s">
        <v>236</v>
      </c>
    </row>
    <row r="404" spans="1:19">
      <c r="A404" s="112">
        <f t="shared" si="7"/>
        <v>396</v>
      </c>
      <c r="B404" s="358"/>
      <c r="C404" s="361"/>
      <c r="D404" s="351"/>
      <c r="E404" s="148" t="s">
        <v>337</v>
      </c>
      <c r="F404" s="161"/>
      <c r="G404" s="71"/>
      <c r="H404" s="72"/>
      <c r="I404" s="73"/>
      <c r="J404" s="71"/>
      <c r="K404" s="72"/>
      <c r="L404" s="73"/>
      <c r="M404" s="71"/>
      <c r="N404" s="175"/>
      <c r="O404" s="74"/>
      <c r="P404" s="76">
        <v>45033</v>
      </c>
      <c r="Q404" s="75" t="s">
        <v>165</v>
      </c>
      <c r="R404" s="79" t="s">
        <v>198</v>
      </c>
      <c r="S404" s="93" t="s">
        <v>236</v>
      </c>
    </row>
    <row r="405" spans="1:19">
      <c r="A405" s="112">
        <f t="shared" si="7"/>
        <v>397</v>
      </c>
      <c r="B405" s="358"/>
      <c r="C405" s="361"/>
      <c r="D405" s="362" t="s">
        <v>372</v>
      </c>
      <c r="E405" s="160" t="s">
        <v>331</v>
      </c>
      <c r="F405" s="161"/>
      <c r="G405" s="71"/>
      <c r="H405" s="72"/>
      <c r="I405" s="73"/>
      <c r="J405" s="71"/>
      <c r="K405" s="72"/>
      <c r="L405" s="73"/>
      <c r="M405" s="71"/>
      <c r="N405" s="175"/>
      <c r="O405" s="74"/>
      <c r="P405" s="76">
        <v>45033</v>
      </c>
      <c r="Q405" s="75" t="s">
        <v>165</v>
      </c>
      <c r="R405" s="79" t="s">
        <v>198</v>
      </c>
      <c r="S405" s="93" t="s">
        <v>236</v>
      </c>
    </row>
    <row r="406" spans="1:19">
      <c r="A406" s="112">
        <f t="shared" si="7"/>
        <v>398</v>
      </c>
      <c r="B406" s="358"/>
      <c r="C406" s="361"/>
      <c r="D406" s="362"/>
      <c r="E406" s="160" t="s">
        <v>332</v>
      </c>
      <c r="F406" s="162"/>
      <c r="G406" s="71"/>
      <c r="H406" s="72"/>
      <c r="I406" s="73"/>
      <c r="J406" s="71"/>
      <c r="K406" s="72"/>
      <c r="L406" s="73"/>
      <c r="M406" s="71"/>
      <c r="N406" s="175"/>
      <c r="O406" s="74"/>
      <c r="P406" s="76">
        <v>45033</v>
      </c>
      <c r="Q406" s="75" t="s">
        <v>165</v>
      </c>
      <c r="R406" s="79" t="s">
        <v>198</v>
      </c>
      <c r="S406" s="93" t="s">
        <v>236</v>
      </c>
    </row>
    <row r="407" spans="1:19">
      <c r="A407" s="112">
        <f t="shared" si="7"/>
        <v>399</v>
      </c>
      <c r="B407" s="358"/>
      <c r="C407" s="361"/>
      <c r="D407" s="362"/>
      <c r="E407" s="148" t="s">
        <v>333</v>
      </c>
      <c r="F407" s="161"/>
      <c r="G407" s="71"/>
      <c r="H407" s="72"/>
      <c r="I407" s="73"/>
      <c r="J407" s="71"/>
      <c r="K407" s="72"/>
      <c r="L407" s="73"/>
      <c r="M407" s="71"/>
      <c r="N407" s="175"/>
      <c r="O407" s="74"/>
      <c r="P407" s="76">
        <v>45033</v>
      </c>
      <c r="Q407" s="75" t="s">
        <v>165</v>
      </c>
      <c r="R407" s="79" t="s">
        <v>198</v>
      </c>
      <c r="S407" s="93" t="s">
        <v>236</v>
      </c>
    </row>
    <row r="408" spans="1:19">
      <c r="A408" s="112">
        <f t="shared" si="7"/>
        <v>400</v>
      </c>
      <c r="B408" s="358"/>
      <c r="C408" s="361"/>
      <c r="D408" s="362"/>
      <c r="E408" s="148" t="s">
        <v>334</v>
      </c>
      <c r="F408" s="161"/>
      <c r="G408" s="71"/>
      <c r="H408" s="72"/>
      <c r="I408" s="73"/>
      <c r="J408" s="71"/>
      <c r="K408" s="72"/>
      <c r="L408" s="73"/>
      <c r="M408" s="71"/>
      <c r="N408" s="175"/>
      <c r="O408" s="74"/>
      <c r="P408" s="76">
        <v>45033</v>
      </c>
      <c r="Q408" s="75" t="s">
        <v>165</v>
      </c>
      <c r="R408" s="79" t="s">
        <v>198</v>
      </c>
      <c r="S408" s="93" t="s">
        <v>236</v>
      </c>
    </row>
    <row r="409" spans="1:19">
      <c r="A409" s="112">
        <f t="shared" si="7"/>
        <v>401</v>
      </c>
      <c r="B409" s="358"/>
      <c r="C409" s="361"/>
      <c r="D409" s="362"/>
      <c r="E409" s="148" t="s">
        <v>335</v>
      </c>
      <c r="F409" s="161"/>
      <c r="G409" s="71"/>
      <c r="H409" s="72"/>
      <c r="I409" s="73"/>
      <c r="J409" s="71"/>
      <c r="K409" s="72"/>
      <c r="L409" s="73"/>
      <c r="M409" s="71"/>
      <c r="N409" s="175"/>
      <c r="O409" s="74"/>
      <c r="P409" s="76">
        <v>45033</v>
      </c>
      <c r="Q409" s="75" t="s">
        <v>165</v>
      </c>
      <c r="R409" s="79" t="s">
        <v>198</v>
      </c>
      <c r="S409" s="93" t="s">
        <v>236</v>
      </c>
    </row>
    <row r="410" spans="1:19">
      <c r="A410" s="112">
        <f t="shared" si="7"/>
        <v>402</v>
      </c>
      <c r="B410" s="358"/>
      <c r="C410" s="361"/>
      <c r="D410" s="362"/>
      <c r="E410" s="163" t="s">
        <v>336</v>
      </c>
      <c r="F410" s="161"/>
      <c r="G410" s="71"/>
      <c r="H410" s="72"/>
      <c r="I410" s="73"/>
      <c r="J410" s="71"/>
      <c r="K410" s="72"/>
      <c r="L410" s="73"/>
      <c r="M410" s="71"/>
      <c r="N410" s="175"/>
      <c r="O410" s="74"/>
      <c r="P410" s="76">
        <v>45033</v>
      </c>
      <c r="Q410" s="75" t="s">
        <v>165</v>
      </c>
      <c r="R410" s="79" t="s">
        <v>198</v>
      </c>
      <c r="S410" s="93" t="s">
        <v>236</v>
      </c>
    </row>
    <row r="411" spans="1:19">
      <c r="A411" s="112">
        <f t="shared" si="7"/>
        <v>403</v>
      </c>
      <c r="B411" s="358"/>
      <c r="C411" s="361"/>
      <c r="D411" s="362"/>
      <c r="E411" s="148" t="s">
        <v>337</v>
      </c>
      <c r="F411" s="161"/>
      <c r="G411" s="71"/>
      <c r="H411" s="72"/>
      <c r="I411" s="73"/>
      <c r="J411" s="71"/>
      <c r="K411" s="72"/>
      <c r="L411" s="73"/>
      <c r="M411" s="71"/>
      <c r="N411" s="175"/>
      <c r="O411" s="74"/>
      <c r="P411" s="76">
        <v>45033</v>
      </c>
      <c r="Q411" s="75" t="s">
        <v>165</v>
      </c>
      <c r="R411" s="79" t="s">
        <v>198</v>
      </c>
      <c r="S411" s="93" t="s">
        <v>236</v>
      </c>
    </row>
    <row r="412" spans="1:19">
      <c r="A412" s="112">
        <f t="shared" si="7"/>
        <v>404</v>
      </c>
      <c r="B412" s="358"/>
      <c r="C412" s="361"/>
      <c r="D412" s="207" t="s">
        <v>342</v>
      </c>
      <c r="E412" s="148" t="s">
        <v>343</v>
      </c>
      <c r="F412" s="161"/>
      <c r="G412" s="71"/>
      <c r="H412" s="72"/>
      <c r="I412" s="73"/>
      <c r="J412" s="71"/>
      <c r="K412" s="72"/>
      <c r="L412" s="73"/>
      <c r="M412" s="71"/>
      <c r="N412" s="175"/>
      <c r="O412" s="74"/>
      <c r="P412" s="76">
        <v>45033</v>
      </c>
      <c r="Q412" s="75" t="s">
        <v>165</v>
      </c>
      <c r="R412" s="79" t="s">
        <v>198</v>
      </c>
      <c r="S412" s="93" t="s">
        <v>236</v>
      </c>
    </row>
    <row r="413" spans="1:19">
      <c r="A413" s="112">
        <f t="shared" si="7"/>
        <v>405</v>
      </c>
      <c r="B413" s="357"/>
      <c r="C413" s="361" t="s">
        <v>302</v>
      </c>
      <c r="D413" s="363" t="s">
        <v>303</v>
      </c>
      <c r="E413" s="203" t="s">
        <v>304</v>
      </c>
      <c r="F413" s="204"/>
      <c r="G413" s="71"/>
      <c r="H413" s="72"/>
      <c r="I413" s="73"/>
      <c r="J413" s="71"/>
      <c r="K413" s="72"/>
      <c r="L413" s="73"/>
      <c r="M413" s="71"/>
      <c r="N413" s="175"/>
      <c r="O413" s="74"/>
      <c r="P413" s="76">
        <v>45033</v>
      </c>
      <c r="Q413" s="75" t="s">
        <v>165</v>
      </c>
      <c r="R413" s="79" t="s">
        <v>198</v>
      </c>
      <c r="S413" s="93" t="s">
        <v>236</v>
      </c>
    </row>
    <row r="414" spans="1:19">
      <c r="A414" s="112">
        <f t="shared" si="7"/>
        <v>406</v>
      </c>
      <c r="B414" s="357"/>
      <c r="C414" s="361"/>
      <c r="D414" s="363"/>
      <c r="E414" s="155" t="s">
        <v>306</v>
      </c>
      <c r="F414" s="156"/>
      <c r="G414" s="71"/>
      <c r="H414" s="72"/>
      <c r="I414" s="73"/>
      <c r="J414" s="71"/>
      <c r="K414" s="72"/>
      <c r="L414" s="73"/>
      <c r="M414" s="71"/>
      <c r="N414" s="175"/>
      <c r="O414" s="74"/>
      <c r="P414" s="76">
        <v>45033</v>
      </c>
      <c r="Q414" s="75" t="s">
        <v>165</v>
      </c>
      <c r="R414" s="79" t="s">
        <v>198</v>
      </c>
      <c r="S414" s="93" t="s">
        <v>236</v>
      </c>
    </row>
    <row r="415" spans="1:19">
      <c r="A415" s="112">
        <f t="shared" si="7"/>
        <v>407</v>
      </c>
      <c r="B415" s="357"/>
      <c r="C415" s="361"/>
      <c r="D415" s="363"/>
      <c r="E415" s="155" t="s">
        <v>49</v>
      </c>
      <c r="F415" s="157"/>
      <c r="G415" s="71"/>
      <c r="H415" s="72"/>
      <c r="I415" s="73"/>
      <c r="J415" s="71"/>
      <c r="K415" s="72"/>
      <c r="L415" s="73"/>
      <c r="M415" s="71"/>
      <c r="N415" s="175"/>
      <c r="O415" s="74"/>
      <c r="P415" s="76">
        <v>45033</v>
      </c>
      <c r="Q415" s="75" t="s">
        <v>165</v>
      </c>
      <c r="R415" s="79" t="s">
        <v>198</v>
      </c>
      <c r="S415" s="93" t="s">
        <v>236</v>
      </c>
    </row>
    <row r="416" spans="1:19">
      <c r="A416" s="112">
        <f t="shared" si="7"/>
        <v>408</v>
      </c>
      <c r="B416" s="357"/>
      <c r="C416" s="361"/>
      <c r="D416" s="363"/>
      <c r="E416" s="158" t="s">
        <v>307</v>
      </c>
      <c r="F416" s="156"/>
      <c r="G416" s="71"/>
      <c r="H416" s="72"/>
      <c r="I416" s="73"/>
      <c r="J416" s="71"/>
      <c r="K416" s="72"/>
      <c r="L416" s="73"/>
      <c r="M416" s="71"/>
      <c r="N416" s="175"/>
      <c r="O416" s="74"/>
      <c r="P416" s="76">
        <v>45033</v>
      </c>
      <c r="Q416" s="75" t="s">
        <v>165</v>
      </c>
      <c r="R416" s="79" t="s">
        <v>198</v>
      </c>
      <c r="S416" s="93" t="s">
        <v>236</v>
      </c>
    </row>
    <row r="417" spans="1:19">
      <c r="A417" s="112">
        <f t="shared" si="7"/>
        <v>409</v>
      </c>
      <c r="B417" s="357"/>
      <c r="C417" s="361"/>
      <c r="D417" s="363"/>
      <c r="E417" s="158" t="s">
        <v>309</v>
      </c>
      <c r="F417" s="156"/>
      <c r="G417" s="71"/>
      <c r="H417" s="72"/>
      <c r="I417" s="73"/>
      <c r="J417" s="71"/>
      <c r="K417" s="72"/>
      <c r="L417" s="73"/>
      <c r="M417" s="71"/>
      <c r="N417" s="175"/>
      <c r="O417" s="74"/>
      <c r="P417" s="76">
        <v>45033</v>
      </c>
      <c r="Q417" s="75" t="s">
        <v>165</v>
      </c>
      <c r="R417" s="79" t="s">
        <v>198</v>
      </c>
      <c r="S417" s="93" t="s">
        <v>236</v>
      </c>
    </row>
    <row r="418" spans="1:19">
      <c r="A418" s="112">
        <f t="shared" si="7"/>
        <v>410</v>
      </c>
      <c r="B418" s="357"/>
      <c r="C418" s="361"/>
      <c r="D418" s="363"/>
      <c r="E418" s="158" t="s">
        <v>310</v>
      </c>
      <c r="F418" s="156"/>
      <c r="G418" s="71"/>
      <c r="H418" s="72"/>
      <c r="I418" s="73"/>
      <c r="J418" s="71"/>
      <c r="K418" s="72"/>
      <c r="L418" s="73"/>
      <c r="M418" s="71"/>
      <c r="N418" s="175"/>
      <c r="O418" s="74"/>
      <c r="P418" s="76">
        <v>45033</v>
      </c>
      <c r="Q418" s="75" t="s">
        <v>165</v>
      </c>
      <c r="R418" s="79" t="s">
        <v>198</v>
      </c>
      <c r="S418" s="93" t="s">
        <v>236</v>
      </c>
    </row>
    <row r="419" spans="1:19">
      <c r="A419" s="112">
        <f t="shared" si="7"/>
        <v>411</v>
      </c>
      <c r="B419" s="357"/>
      <c r="C419" s="361"/>
      <c r="D419" s="363"/>
      <c r="E419" s="158" t="s">
        <v>311</v>
      </c>
      <c r="F419" s="156"/>
      <c r="G419" s="71"/>
      <c r="H419" s="72"/>
      <c r="I419" s="73"/>
      <c r="J419" s="71"/>
      <c r="K419" s="72"/>
      <c r="L419" s="73"/>
      <c r="M419" s="71"/>
      <c r="N419" s="175"/>
      <c r="O419" s="74"/>
      <c r="P419" s="76">
        <v>45033</v>
      </c>
      <c r="Q419" s="75" t="s">
        <v>165</v>
      </c>
      <c r="R419" s="79" t="s">
        <v>198</v>
      </c>
      <c r="S419" s="93" t="s">
        <v>236</v>
      </c>
    </row>
    <row r="420" spans="1:19">
      <c r="A420" s="112">
        <f t="shared" si="7"/>
        <v>412</v>
      </c>
      <c r="B420" s="357"/>
      <c r="C420" s="361"/>
      <c r="D420" s="363"/>
      <c r="E420" s="158" t="s">
        <v>312</v>
      </c>
      <c r="F420" s="156"/>
      <c r="G420" s="71"/>
      <c r="H420" s="72"/>
      <c r="I420" s="73"/>
      <c r="J420" s="71"/>
      <c r="K420" s="72"/>
      <c r="L420" s="73"/>
      <c r="M420" s="71"/>
      <c r="N420" s="176"/>
      <c r="O420" s="74"/>
      <c r="P420" s="76">
        <v>45033</v>
      </c>
      <c r="Q420" s="75" t="s">
        <v>165</v>
      </c>
      <c r="R420" s="79" t="s">
        <v>198</v>
      </c>
      <c r="S420" s="93" t="s">
        <v>236</v>
      </c>
    </row>
    <row r="421" spans="1:19">
      <c r="A421" s="112">
        <f t="shared" si="7"/>
        <v>413</v>
      </c>
      <c r="B421" s="357"/>
      <c r="C421" s="361"/>
      <c r="D421" s="363"/>
      <c r="E421" s="158" t="s">
        <v>313</v>
      </c>
      <c r="F421" s="156"/>
      <c r="G421" s="71"/>
      <c r="H421" s="72"/>
      <c r="I421" s="73"/>
      <c r="J421" s="71"/>
      <c r="K421" s="72"/>
      <c r="L421" s="73"/>
      <c r="M421" s="71"/>
      <c r="N421" s="175"/>
      <c r="O421" s="74"/>
      <c r="P421" s="76">
        <v>45033</v>
      </c>
      <c r="Q421" s="75" t="s">
        <v>165</v>
      </c>
      <c r="R421" s="79" t="s">
        <v>198</v>
      </c>
      <c r="S421" s="93" t="s">
        <v>236</v>
      </c>
    </row>
    <row r="422" spans="1:19">
      <c r="A422" s="112">
        <f t="shared" si="7"/>
        <v>414</v>
      </c>
      <c r="B422" s="357"/>
      <c r="C422" s="361"/>
      <c r="D422" s="363"/>
      <c r="E422" s="158" t="s">
        <v>314</v>
      </c>
      <c r="F422" s="156"/>
      <c r="G422" s="71"/>
      <c r="H422" s="72"/>
      <c r="I422" s="73"/>
      <c r="J422" s="71"/>
      <c r="K422" s="72"/>
      <c r="L422" s="73"/>
      <c r="M422" s="71"/>
      <c r="N422" s="175"/>
      <c r="O422" s="74"/>
      <c r="P422" s="76">
        <v>45033</v>
      </c>
      <c r="Q422" s="75" t="s">
        <v>165</v>
      </c>
      <c r="R422" s="79" t="s">
        <v>198</v>
      </c>
      <c r="S422" s="93" t="s">
        <v>236</v>
      </c>
    </row>
    <row r="423" spans="1:19">
      <c r="A423" s="112">
        <f t="shared" si="7"/>
        <v>415</v>
      </c>
      <c r="B423" s="357"/>
      <c r="C423" s="361"/>
      <c r="D423" s="363"/>
      <c r="E423" s="158" t="s">
        <v>316</v>
      </c>
      <c r="F423" s="156"/>
      <c r="G423" s="71"/>
      <c r="H423" s="72"/>
      <c r="I423" s="73"/>
      <c r="J423" s="71"/>
      <c r="K423" s="72"/>
      <c r="L423" s="73"/>
      <c r="M423" s="71"/>
      <c r="N423" s="175"/>
      <c r="O423" s="74"/>
      <c r="P423" s="76">
        <v>45033</v>
      </c>
      <c r="Q423" s="75" t="s">
        <v>165</v>
      </c>
      <c r="R423" s="79" t="s">
        <v>198</v>
      </c>
      <c r="S423" s="93" t="s">
        <v>236</v>
      </c>
    </row>
    <row r="424" spans="1:19">
      <c r="A424" s="112">
        <f t="shared" si="7"/>
        <v>416</v>
      </c>
      <c r="B424" s="357"/>
      <c r="C424" s="361"/>
      <c r="D424" s="363"/>
      <c r="E424" s="158" t="s">
        <v>317</v>
      </c>
      <c r="F424" s="156"/>
      <c r="G424" s="71"/>
      <c r="H424" s="72"/>
      <c r="I424" s="73"/>
      <c r="J424" s="71"/>
      <c r="K424" s="72"/>
      <c r="L424" s="73"/>
      <c r="M424" s="71"/>
      <c r="N424" s="175"/>
      <c r="O424" s="74"/>
      <c r="P424" s="76">
        <v>45033</v>
      </c>
      <c r="Q424" s="75" t="s">
        <v>165</v>
      </c>
      <c r="R424" s="79" t="s">
        <v>198</v>
      </c>
      <c r="S424" s="93" t="s">
        <v>236</v>
      </c>
    </row>
    <row r="425" spans="1:19">
      <c r="A425" s="112">
        <f t="shared" si="7"/>
        <v>417</v>
      </c>
      <c r="B425" s="357"/>
      <c r="C425" s="361"/>
      <c r="D425" s="363" t="s">
        <v>318</v>
      </c>
      <c r="E425" s="158" t="s">
        <v>319</v>
      </c>
      <c r="F425" s="159"/>
      <c r="G425" s="71"/>
      <c r="H425" s="72"/>
      <c r="I425" s="73"/>
      <c r="J425" s="71"/>
      <c r="K425" s="72"/>
      <c r="L425" s="73"/>
      <c r="M425" s="71"/>
      <c r="N425" s="175"/>
      <c r="O425" s="74"/>
      <c r="P425" s="76">
        <v>45033</v>
      </c>
      <c r="Q425" s="75" t="s">
        <v>165</v>
      </c>
      <c r="R425" s="79" t="s">
        <v>198</v>
      </c>
      <c r="S425" s="93" t="s">
        <v>236</v>
      </c>
    </row>
    <row r="426" spans="1:19">
      <c r="A426" s="112">
        <f t="shared" si="7"/>
        <v>418</v>
      </c>
      <c r="B426" s="357"/>
      <c r="C426" s="361"/>
      <c r="D426" s="363"/>
      <c r="E426" s="158" t="s">
        <v>320</v>
      </c>
      <c r="F426" s="159"/>
      <c r="G426" s="71"/>
      <c r="H426" s="72"/>
      <c r="I426" s="73"/>
      <c r="J426" s="71"/>
      <c r="K426" s="72"/>
      <c r="L426" s="73"/>
      <c r="M426" s="71"/>
      <c r="N426" s="175"/>
      <c r="O426" s="74"/>
      <c r="P426" s="76">
        <v>45033</v>
      </c>
      <c r="Q426" s="75" t="s">
        <v>165</v>
      </c>
      <c r="R426" s="79" t="s">
        <v>198</v>
      </c>
      <c r="S426" s="93" t="s">
        <v>236</v>
      </c>
    </row>
    <row r="427" spans="1:19">
      <c r="A427" s="112">
        <f t="shared" si="7"/>
        <v>419</v>
      </c>
      <c r="B427" s="357"/>
      <c r="C427" s="361"/>
      <c r="D427" s="363"/>
      <c r="E427" s="158" t="s">
        <v>321</v>
      </c>
      <c r="F427" s="159"/>
      <c r="G427" s="71"/>
      <c r="H427" s="72"/>
      <c r="I427" s="73"/>
      <c r="J427" s="71"/>
      <c r="K427" s="72"/>
      <c r="L427" s="73"/>
      <c r="M427" s="71"/>
      <c r="N427" s="175"/>
      <c r="O427" s="74"/>
      <c r="P427" s="76">
        <v>45033</v>
      </c>
      <c r="Q427" s="75" t="s">
        <v>165</v>
      </c>
      <c r="R427" s="79" t="s">
        <v>198</v>
      </c>
      <c r="S427" s="93" t="s">
        <v>236</v>
      </c>
    </row>
    <row r="428" spans="1:19">
      <c r="A428" s="112">
        <f t="shared" si="7"/>
        <v>420</v>
      </c>
      <c r="B428" s="357"/>
      <c r="C428" s="361"/>
      <c r="D428" s="363"/>
      <c r="E428" s="158" t="s">
        <v>322</v>
      </c>
      <c r="F428" s="159"/>
      <c r="G428" s="71"/>
      <c r="H428" s="72"/>
      <c r="I428" s="73"/>
      <c r="J428" s="71"/>
      <c r="K428" s="72"/>
      <c r="L428" s="73"/>
      <c r="M428" s="71"/>
      <c r="N428" s="175"/>
      <c r="O428" s="74"/>
      <c r="P428" s="76">
        <v>45033</v>
      </c>
      <c r="Q428" s="75" t="s">
        <v>165</v>
      </c>
      <c r="R428" s="79" t="s">
        <v>198</v>
      </c>
      <c r="S428" s="93" t="s">
        <v>236</v>
      </c>
    </row>
    <row r="429" spans="1:19">
      <c r="A429" s="112">
        <f t="shared" si="7"/>
        <v>421</v>
      </c>
      <c r="B429" s="357"/>
      <c r="C429" s="361"/>
      <c r="D429" s="363"/>
      <c r="E429" s="158" t="s">
        <v>323</v>
      </c>
      <c r="F429" s="159"/>
      <c r="G429" s="71"/>
      <c r="H429" s="72"/>
      <c r="I429" s="73"/>
      <c r="J429" s="71"/>
      <c r="K429" s="72"/>
      <c r="L429" s="73"/>
      <c r="M429" s="71"/>
      <c r="N429" s="175"/>
      <c r="O429" s="74"/>
      <c r="P429" s="76">
        <v>45033</v>
      </c>
      <c r="Q429" s="75" t="s">
        <v>165</v>
      </c>
      <c r="R429" s="79" t="s">
        <v>198</v>
      </c>
      <c r="S429" s="93" t="s">
        <v>236</v>
      </c>
    </row>
    <row r="430" spans="1:19">
      <c r="A430" s="112">
        <f t="shared" si="7"/>
        <v>422</v>
      </c>
      <c r="B430" s="357"/>
      <c r="C430" s="361"/>
      <c r="D430" s="363"/>
      <c r="E430" s="158" t="s">
        <v>324</v>
      </c>
      <c r="F430" s="159"/>
      <c r="G430" s="71"/>
      <c r="H430" s="72"/>
      <c r="I430" s="73"/>
      <c r="J430" s="71"/>
      <c r="K430" s="72"/>
      <c r="L430" s="73"/>
      <c r="M430" s="71"/>
      <c r="N430" s="175"/>
      <c r="O430" s="74"/>
      <c r="P430" s="76">
        <v>45033</v>
      </c>
      <c r="Q430" s="75" t="s">
        <v>165</v>
      </c>
      <c r="R430" s="79" t="s">
        <v>198</v>
      </c>
      <c r="S430" s="93" t="s">
        <v>236</v>
      </c>
    </row>
    <row r="431" spans="1:19">
      <c r="A431" s="112">
        <f t="shared" si="7"/>
        <v>423</v>
      </c>
      <c r="B431" s="357"/>
      <c r="C431" s="361"/>
      <c r="D431" s="363"/>
      <c r="E431" s="158" t="s">
        <v>325</v>
      </c>
      <c r="F431" s="159"/>
      <c r="G431" s="71"/>
      <c r="H431" s="72"/>
      <c r="I431" s="73"/>
      <c r="J431" s="71"/>
      <c r="K431" s="72"/>
      <c r="L431" s="73"/>
      <c r="M431" s="71"/>
      <c r="N431" s="175"/>
      <c r="O431" s="74"/>
      <c r="P431" s="76">
        <v>45033</v>
      </c>
      <c r="Q431" s="75" t="s">
        <v>165</v>
      </c>
      <c r="R431" s="79" t="s">
        <v>198</v>
      </c>
      <c r="S431" s="93" t="s">
        <v>236</v>
      </c>
    </row>
    <row r="432" spans="1:19">
      <c r="A432" s="112">
        <f t="shared" si="7"/>
        <v>424</v>
      </c>
      <c r="B432" s="357"/>
      <c r="C432" s="361"/>
      <c r="D432" s="363"/>
      <c r="E432" s="158" t="s">
        <v>326</v>
      </c>
      <c r="F432" s="159"/>
      <c r="G432" s="71"/>
      <c r="H432" s="72"/>
      <c r="I432" s="73"/>
      <c r="J432" s="71"/>
      <c r="K432" s="72"/>
      <c r="L432" s="73"/>
      <c r="M432" s="71"/>
      <c r="N432" s="175"/>
      <c r="O432" s="74"/>
      <c r="P432" s="76">
        <v>45033</v>
      </c>
      <c r="Q432" s="75" t="s">
        <v>165</v>
      </c>
      <c r="R432" s="79" t="s">
        <v>198</v>
      </c>
      <c r="S432" s="93" t="s">
        <v>236</v>
      </c>
    </row>
    <row r="433" spans="1:19">
      <c r="A433" s="112">
        <f t="shared" si="7"/>
        <v>425</v>
      </c>
      <c r="B433" s="357"/>
      <c r="C433" s="361"/>
      <c r="D433" s="363"/>
      <c r="E433" s="158" t="s">
        <v>327</v>
      </c>
      <c r="F433" s="159"/>
      <c r="G433" s="71"/>
      <c r="H433" s="72"/>
      <c r="I433" s="73"/>
      <c r="J433" s="71"/>
      <c r="K433" s="72"/>
      <c r="L433" s="73"/>
      <c r="M433" s="71"/>
      <c r="N433" s="175"/>
      <c r="O433" s="74"/>
      <c r="P433" s="76">
        <v>45033</v>
      </c>
      <c r="Q433" s="75" t="s">
        <v>165</v>
      </c>
      <c r="R433" s="79" t="s">
        <v>198</v>
      </c>
      <c r="S433" s="93" t="s">
        <v>236</v>
      </c>
    </row>
    <row r="434" spans="1:19">
      <c r="A434" s="112">
        <f t="shared" si="7"/>
        <v>426</v>
      </c>
      <c r="B434" s="357"/>
      <c r="C434" s="361"/>
      <c r="D434" s="363"/>
      <c r="E434" s="158" t="s">
        <v>328</v>
      </c>
      <c r="F434" s="159"/>
      <c r="G434" s="71"/>
      <c r="H434" s="72"/>
      <c r="I434" s="73"/>
      <c r="J434" s="71"/>
      <c r="K434" s="72"/>
      <c r="L434" s="73"/>
      <c r="M434" s="71"/>
      <c r="N434" s="175"/>
      <c r="O434" s="74"/>
      <c r="P434" s="76">
        <v>45033</v>
      </c>
      <c r="Q434" s="75" t="s">
        <v>165</v>
      </c>
      <c r="R434" s="79" t="s">
        <v>198</v>
      </c>
      <c r="S434" s="93" t="s">
        <v>236</v>
      </c>
    </row>
    <row r="435" spans="1:19">
      <c r="A435" s="112">
        <f t="shared" si="7"/>
        <v>427</v>
      </c>
      <c r="B435" s="357"/>
      <c r="C435" s="361" t="s">
        <v>329</v>
      </c>
      <c r="D435" s="351" t="s">
        <v>373</v>
      </c>
      <c r="E435" s="160" t="s">
        <v>331</v>
      </c>
      <c r="F435" s="161"/>
      <c r="G435" s="71"/>
      <c r="H435" s="72"/>
      <c r="I435" s="73"/>
      <c r="J435" s="71"/>
      <c r="K435" s="72"/>
      <c r="L435" s="73"/>
      <c r="M435" s="71"/>
      <c r="N435" s="175"/>
      <c r="O435" s="74"/>
      <c r="P435" s="76">
        <v>45033</v>
      </c>
      <c r="Q435" s="75" t="s">
        <v>165</v>
      </c>
      <c r="R435" s="79" t="s">
        <v>198</v>
      </c>
      <c r="S435" s="93" t="s">
        <v>236</v>
      </c>
    </row>
    <row r="436" spans="1:19">
      <c r="A436" s="112">
        <f t="shared" si="7"/>
        <v>428</v>
      </c>
      <c r="B436" s="357"/>
      <c r="C436" s="361"/>
      <c r="D436" s="351"/>
      <c r="E436" s="160" t="s">
        <v>332</v>
      </c>
      <c r="F436" s="162"/>
      <c r="G436" s="71"/>
      <c r="H436" s="72"/>
      <c r="I436" s="73"/>
      <c r="J436" s="71"/>
      <c r="K436" s="72"/>
      <c r="L436" s="73"/>
      <c r="M436" s="71"/>
      <c r="N436" s="175"/>
      <c r="O436" s="74"/>
      <c r="P436" s="76">
        <v>45033</v>
      </c>
      <c r="Q436" s="75" t="s">
        <v>165</v>
      </c>
      <c r="R436" s="79" t="s">
        <v>198</v>
      </c>
      <c r="S436" s="93" t="s">
        <v>236</v>
      </c>
    </row>
    <row r="437" spans="1:19">
      <c r="A437" s="112">
        <f t="shared" si="7"/>
        <v>429</v>
      </c>
      <c r="B437" s="357"/>
      <c r="C437" s="361"/>
      <c r="D437" s="351"/>
      <c r="E437" s="148" t="s">
        <v>333</v>
      </c>
      <c r="F437" s="161"/>
      <c r="G437" s="71"/>
      <c r="H437" s="72"/>
      <c r="I437" s="73"/>
      <c r="J437" s="71"/>
      <c r="K437" s="72"/>
      <c r="L437" s="73"/>
      <c r="M437" s="71"/>
      <c r="N437" s="175"/>
      <c r="O437" s="74"/>
      <c r="P437" s="76">
        <v>45033</v>
      </c>
      <c r="Q437" s="75" t="s">
        <v>165</v>
      </c>
      <c r="R437" s="79" t="s">
        <v>198</v>
      </c>
      <c r="S437" s="93" t="s">
        <v>236</v>
      </c>
    </row>
    <row r="438" spans="1:19">
      <c r="A438" s="112">
        <f t="shared" si="7"/>
        <v>430</v>
      </c>
      <c r="B438" s="357"/>
      <c r="C438" s="361"/>
      <c r="D438" s="351"/>
      <c r="E438" s="148" t="s">
        <v>334</v>
      </c>
      <c r="F438" s="161"/>
      <c r="G438" s="71"/>
      <c r="H438" s="72"/>
      <c r="I438" s="73"/>
      <c r="J438" s="71"/>
      <c r="K438" s="72"/>
      <c r="L438" s="73"/>
      <c r="M438" s="71"/>
      <c r="N438" s="175"/>
      <c r="O438" s="74"/>
      <c r="P438" s="76">
        <v>45033</v>
      </c>
      <c r="Q438" s="75" t="s">
        <v>165</v>
      </c>
      <c r="R438" s="79" t="s">
        <v>198</v>
      </c>
      <c r="S438" s="93" t="s">
        <v>236</v>
      </c>
    </row>
    <row r="439" spans="1:19">
      <c r="A439" s="112">
        <f t="shared" si="7"/>
        <v>431</v>
      </c>
      <c r="B439" s="357"/>
      <c r="C439" s="361"/>
      <c r="D439" s="351"/>
      <c r="E439" s="148" t="s">
        <v>335</v>
      </c>
      <c r="F439" s="161"/>
      <c r="G439" s="71"/>
      <c r="H439" s="72"/>
      <c r="I439" s="73"/>
      <c r="J439" s="71"/>
      <c r="K439" s="72"/>
      <c r="L439" s="73"/>
      <c r="M439" s="71"/>
      <c r="N439" s="175"/>
      <c r="O439" s="74"/>
      <c r="P439" s="76">
        <v>45033</v>
      </c>
      <c r="Q439" s="75" t="s">
        <v>165</v>
      </c>
      <c r="R439" s="79" t="s">
        <v>198</v>
      </c>
      <c r="S439" s="93" t="s">
        <v>236</v>
      </c>
    </row>
    <row r="440" spans="1:19">
      <c r="A440" s="112">
        <f t="shared" si="7"/>
        <v>432</v>
      </c>
      <c r="B440" s="357"/>
      <c r="C440" s="361"/>
      <c r="D440" s="351"/>
      <c r="E440" s="163" t="s">
        <v>336</v>
      </c>
      <c r="F440" s="161"/>
      <c r="G440" s="71"/>
      <c r="H440" s="72"/>
      <c r="I440" s="73"/>
      <c r="J440" s="71"/>
      <c r="K440" s="72"/>
      <c r="L440" s="73"/>
      <c r="M440" s="71"/>
      <c r="N440" s="175"/>
      <c r="O440" s="74"/>
      <c r="P440" s="76">
        <v>45033</v>
      </c>
      <c r="Q440" s="75" t="s">
        <v>165</v>
      </c>
      <c r="R440" s="79" t="s">
        <v>198</v>
      </c>
      <c r="S440" s="93" t="s">
        <v>236</v>
      </c>
    </row>
    <row r="441" spans="1:19">
      <c r="A441" s="112">
        <f t="shared" si="7"/>
        <v>433</v>
      </c>
      <c r="B441" s="357"/>
      <c r="C441" s="361"/>
      <c r="D441" s="351"/>
      <c r="E441" s="148" t="s">
        <v>337</v>
      </c>
      <c r="F441" s="161"/>
      <c r="G441" s="71"/>
      <c r="H441" s="72"/>
      <c r="I441" s="73"/>
      <c r="J441" s="71"/>
      <c r="K441" s="72"/>
      <c r="L441" s="73"/>
      <c r="M441" s="71"/>
      <c r="N441" s="175"/>
      <c r="O441" s="74"/>
      <c r="P441" s="76">
        <v>45033</v>
      </c>
      <c r="Q441" s="75" t="s">
        <v>165</v>
      </c>
      <c r="R441" s="79" t="s">
        <v>198</v>
      </c>
      <c r="S441" s="93" t="s">
        <v>236</v>
      </c>
    </row>
    <row r="442" spans="1:19">
      <c r="A442" s="112">
        <f t="shared" si="7"/>
        <v>434</v>
      </c>
      <c r="B442" s="357"/>
      <c r="C442" s="361"/>
      <c r="D442" s="362" t="s">
        <v>374</v>
      </c>
      <c r="E442" s="160" t="s">
        <v>331</v>
      </c>
      <c r="F442" s="161"/>
      <c r="G442" s="71"/>
      <c r="H442" s="72"/>
      <c r="I442" s="73"/>
      <c r="J442" s="71"/>
      <c r="K442" s="72"/>
      <c r="L442" s="73"/>
      <c r="M442" s="71"/>
      <c r="N442" s="175"/>
      <c r="O442" s="74"/>
      <c r="P442" s="76">
        <v>45033</v>
      </c>
      <c r="Q442" s="75" t="s">
        <v>165</v>
      </c>
      <c r="R442" s="79" t="s">
        <v>198</v>
      </c>
      <c r="S442" s="93" t="s">
        <v>236</v>
      </c>
    </row>
    <row r="443" spans="1:19">
      <c r="A443" s="112">
        <f t="shared" si="7"/>
        <v>435</v>
      </c>
      <c r="B443" s="357"/>
      <c r="C443" s="361"/>
      <c r="D443" s="362"/>
      <c r="E443" s="160" t="s">
        <v>332</v>
      </c>
      <c r="F443" s="162"/>
      <c r="G443" s="71"/>
      <c r="H443" s="72"/>
      <c r="I443" s="73"/>
      <c r="J443" s="71"/>
      <c r="K443" s="72"/>
      <c r="L443" s="73"/>
      <c r="M443" s="71"/>
      <c r="N443" s="175"/>
      <c r="O443" s="74"/>
      <c r="P443" s="76">
        <v>45033</v>
      </c>
      <c r="Q443" s="75" t="s">
        <v>165</v>
      </c>
      <c r="R443" s="79" t="s">
        <v>198</v>
      </c>
      <c r="S443" s="93" t="s">
        <v>236</v>
      </c>
    </row>
    <row r="444" spans="1:19">
      <c r="A444" s="112">
        <f t="shared" si="7"/>
        <v>436</v>
      </c>
      <c r="B444" s="357"/>
      <c r="C444" s="361"/>
      <c r="D444" s="362"/>
      <c r="E444" s="148" t="s">
        <v>333</v>
      </c>
      <c r="F444" s="161"/>
      <c r="G444" s="71"/>
      <c r="H444" s="72"/>
      <c r="I444" s="73"/>
      <c r="J444" s="71"/>
      <c r="K444" s="72"/>
      <c r="L444" s="73"/>
      <c r="M444" s="71"/>
      <c r="N444" s="175"/>
      <c r="O444" s="74"/>
      <c r="P444" s="76">
        <v>45033</v>
      </c>
      <c r="Q444" s="75" t="s">
        <v>165</v>
      </c>
      <c r="R444" s="79" t="s">
        <v>198</v>
      </c>
      <c r="S444" s="93" t="s">
        <v>236</v>
      </c>
    </row>
    <row r="445" spans="1:19">
      <c r="A445" s="112">
        <f t="shared" si="7"/>
        <v>437</v>
      </c>
      <c r="B445" s="357"/>
      <c r="C445" s="361"/>
      <c r="D445" s="362"/>
      <c r="E445" s="148" t="s">
        <v>334</v>
      </c>
      <c r="F445" s="161"/>
      <c r="G445" s="71"/>
      <c r="H445" s="72"/>
      <c r="I445" s="73"/>
      <c r="J445" s="71"/>
      <c r="K445" s="72"/>
      <c r="L445" s="73"/>
      <c r="M445" s="71"/>
      <c r="N445" s="175"/>
      <c r="O445" s="74"/>
      <c r="P445" s="76">
        <v>45033</v>
      </c>
      <c r="Q445" s="75" t="s">
        <v>165</v>
      </c>
      <c r="R445" s="79" t="s">
        <v>198</v>
      </c>
      <c r="S445" s="93" t="s">
        <v>236</v>
      </c>
    </row>
    <row r="446" spans="1:19">
      <c r="A446" s="112">
        <f t="shared" si="7"/>
        <v>438</v>
      </c>
      <c r="B446" s="357"/>
      <c r="C446" s="361"/>
      <c r="D446" s="362"/>
      <c r="E446" s="148" t="s">
        <v>335</v>
      </c>
      <c r="F446" s="161"/>
      <c r="G446" s="71"/>
      <c r="H446" s="72"/>
      <c r="I446" s="73"/>
      <c r="J446" s="71"/>
      <c r="K446" s="72"/>
      <c r="L446" s="73"/>
      <c r="M446" s="71"/>
      <c r="N446" s="175"/>
      <c r="O446" s="74"/>
      <c r="P446" s="76">
        <v>45033</v>
      </c>
      <c r="Q446" s="75" t="s">
        <v>165</v>
      </c>
      <c r="R446" s="79" t="s">
        <v>198</v>
      </c>
      <c r="S446" s="93" t="s">
        <v>236</v>
      </c>
    </row>
    <row r="447" spans="1:19">
      <c r="A447" s="112">
        <f t="shared" si="7"/>
        <v>439</v>
      </c>
      <c r="B447" s="357"/>
      <c r="C447" s="361"/>
      <c r="D447" s="362"/>
      <c r="E447" s="163" t="s">
        <v>336</v>
      </c>
      <c r="F447" s="161"/>
      <c r="G447" s="71"/>
      <c r="H447" s="72"/>
      <c r="I447" s="73"/>
      <c r="J447" s="71"/>
      <c r="K447" s="72"/>
      <c r="L447" s="73"/>
      <c r="M447" s="71"/>
      <c r="N447" s="175"/>
      <c r="O447" s="74"/>
      <c r="P447" s="76">
        <v>45033</v>
      </c>
      <c r="Q447" s="75" t="s">
        <v>165</v>
      </c>
      <c r="R447" s="79" t="s">
        <v>198</v>
      </c>
      <c r="S447" s="93" t="s">
        <v>236</v>
      </c>
    </row>
    <row r="448" spans="1:19">
      <c r="A448" s="112">
        <f t="shared" si="7"/>
        <v>440</v>
      </c>
      <c r="B448" s="357"/>
      <c r="C448" s="361"/>
      <c r="D448" s="362"/>
      <c r="E448" s="148" t="s">
        <v>337</v>
      </c>
      <c r="F448" s="161"/>
      <c r="G448" s="71"/>
      <c r="H448" s="72"/>
      <c r="I448" s="73"/>
      <c r="J448" s="71"/>
      <c r="K448" s="72"/>
      <c r="L448" s="73"/>
      <c r="M448" s="71"/>
      <c r="N448" s="175"/>
      <c r="O448" s="74"/>
      <c r="P448" s="76">
        <v>45033</v>
      </c>
      <c r="Q448" s="75" t="s">
        <v>165</v>
      </c>
      <c r="R448" s="79" t="s">
        <v>198</v>
      </c>
      <c r="S448" s="93" t="s">
        <v>236</v>
      </c>
    </row>
    <row r="449" spans="1:19">
      <c r="A449" s="112">
        <f t="shared" si="7"/>
        <v>441</v>
      </c>
      <c r="B449" s="357"/>
      <c r="C449" s="361"/>
      <c r="D449" s="351" t="s">
        <v>375</v>
      </c>
      <c r="E449" s="160" t="s">
        <v>331</v>
      </c>
      <c r="F449" s="161"/>
      <c r="G449" s="71"/>
      <c r="H449" s="72"/>
      <c r="I449" s="73"/>
      <c r="J449" s="71"/>
      <c r="K449" s="72"/>
      <c r="L449" s="73"/>
      <c r="M449" s="71"/>
      <c r="N449" s="175"/>
      <c r="O449" s="74"/>
      <c r="P449" s="76">
        <v>45033</v>
      </c>
      <c r="Q449" s="75" t="s">
        <v>165</v>
      </c>
      <c r="R449" s="79" t="s">
        <v>198</v>
      </c>
      <c r="S449" s="93" t="s">
        <v>236</v>
      </c>
    </row>
    <row r="450" spans="1:19">
      <c r="A450" s="112">
        <f t="shared" si="7"/>
        <v>442</v>
      </c>
      <c r="B450" s="357"/>
      <c r="C450" s="361"/>
      <c r="D450" s="351"/>
      <c r="E450" s="160" t="s">
        <v>332</v>
      </c>
      <c r="F450" s="162"/>
      <c r="G450" s="71"/>
      <c r="H450" s="72"/>
      <c r="I450" s="73"/>
      <c r="J450" s="71"/>
      <c r="K450" s="72"/>
      <c r="L450" s="73"/>
      <c r="M450" s="71"/>
      <c r="N450" s="175"/>
      <c r="O450" s="74"/>
      <c r="P450" s="76">
        <v>45033</v>
      </c>
      <c r="Q450" s="75" t="s">
        <v>165</v>
      </c>
      <c r="R450" s="79" t="s">
        <v>198</v>
      </c>
      <c r="S450" s="93" t="s">
        <v>236</v>
      </c>
    </row>
    <row r="451" spans="1:19">
      <c r="A451" s="112">
        <f t="shared" si="7"/>
        <v>443</v>
      </c>
      <c r="B451" s="357"/>
      <c r="C451" s="361"/>
      <c r="D451" s="351"/>
      <c r="E451" s="148" t="s">
        <v>333</v>
      </c>
      <c r="F451" s="161"/>
      <c r="G451" s="71"/>
      <c r="H451" s="72"/>
      <c r="I451" s="73"/>
      <c r="J451" s="71"/>
      <c r="K451" s="72"/>
      <c r="L451" s="73"/>
      <c r="M451" s="71"/>
      <c r="N451" s="175"/>
      <c r="O451" s="74"/>
      <c r="P451" s="76">
        <v>45033</v>
      </c>
      <c r="Q451" s="75" t="s">
        <v>165</v>
      </c>
      <c r="R451" s="79" t="s">
        <v>198</v>
      </c>
      <c r="S451" s="93" t="s">
        <v>236</v>
      </c>
    </row>
    <row r="452" spans="1:19">
      <c r="A452" s="112">
        <f t="shared" si="7"/>
        <v>444</v>
      </c>
      <c r="B452" s="357"/>
      <c r="C452" s="361"/>
      <c r="D452" s="351"/>
      <c r="E452" s="148" t="s">
        <v>334</v>
      </c>
      <c r="F452" s="161"/>
      <c r="G452" s="71"/>
      <c r="H452" s="72"/>
      <c r="I452" s="73"/>
      <c r="J452" s="71"/>
      <c r="K452" s="72"/>
      <c r="L452" s="73"/>
      <c r="M452" s="71"/>
      <c r="N452" s="175"/>
      <c r="O452" s="74"/>
      <c r="P452" s="76">
        <v>45033</v>
      </c>
      <c r="Q452" s="75" t="s">
        <v>165</v>
      </c>
      <c r="R452" s="79" t="s">
        <v>198</v>
      </c>
      <c r="S452" s="93" t="s">
        <v>236</v>
      </c>
    </row>
    <row r="453" spans="1:19">
      <c r="A453" s="112">
        <f t="shared" si="7"/>
        <v>445</v>
      </c>
      <c r="B453" s="357"/>
      <c r="C453" s="361"/>
      <c r="D453" s="351"/>
      <c r="E453" s="148" t="s">
        <v>335</v>
      </c>
      <c r="F453" s="161"/>
      <c r="G453" s="71"/>
      <c r="H453" s="72"/>
      <c r="I453" s="73"/>
      <c r="J453" s="71"/>
      <c r="K453" s="72"/>
      <c r="L453" s="73"/>
      <c r="M453" s="71"/>
      <c r="N453" s="175"/>
      <c r="O453" s="74"/>
      <c r="P453" s="76">
        <v>45033</v>
      </c>
      <c r="Q453" s="75" t="s">
        <v>165</v>
      </c>
      <c r="R453" s="79" t="s">
        <v>198</v>
      </c>
      <c r="S453" s="93" t="s">
        <v>236</v>
      </c>
    </row>
    <row r="454" spans="1:19">
      <c r="A454" s="112">
        <f t="shared" si="7"/>
        <v>446</v>
      </c>
      <c r="B454" s="357"/>
      <c r="C454" s="361"/>
      <c r="D454" s="351"/>
      <c r="E454" s="163" t="s">
        <v>336</v>
      </c>
      <c r="F454" s="161"/>
      <c r="G454" s="71"/>
      <c r="H454" s="72"/>
      <c r="I454" s="73"/>
      <c r="J454" s="71"/>
      <c r="K454" s="72"/>
      <c r="L454" s="73"/>
      <c r="M454" s="71"/>
      <c r="N454" s="175"/>
      <c r="O454" s="74"/>
      <c r="P454" s="76">
        <v>45033</v>
      </c>
      <c r="Q454" s="75" t="s">
        <v>165</v>
      </c>
      <c r="R454" s="79" t="s">
        <v>198</v>
      </c>
      <c r="S454" s="93" t="s">
        <v>236</v>
      </c>
    </row>
    <row r="455" spans="1:19">
      <c r="A455" s="112">
        <f t="shared" si="7"/>
        <v>447</v>
      </c>
      <c r="B455" s="357"/>
      <c r="C455" s="361"/>
      <c r="D455" s="351"/>
      <c r="E455" s="148" t="s">
        <v>337</v>
      </c>
      <c r="F455" s="161"/>
      <c r="G455" s="71"/>
      <c r="H455" s="72"/>
      <c r="I455" s="73"/>
      <c r="J455" s="71"/>
      <c r="K455" s="72"/>
      <c r="L455" s="73"/>
      <c r="M455" s="71"/>
      <c r="N455" s="175"/>
      <c r="O455" s="74"/>
      <c r="P455" s="76">
        <v>45033</v>
      </c>
      <c r="Q455" s="75" t="s">
        <v>165</v>
      </c>
      <c r="R455" s="79" t="s">
        <v>198</v>
      </c>
      <c r="S455" s="93" t="s">
        <v>236</v>
      </c>
    </row>
    <row r="456" spans="1:19">
      <c r="A456" s="112">
        <f t="shared" si="7"/>
        <v>448</v>
      </c>
      <c r="B456" s="357"/>
      <c r="C456" s="361"/>
      <c r="D456" s="351" t="s">
        <v>376</v>
      </c>
      <c r="E456" s="160" t="s">
        <v>331</v>
      </c>
      <c r="F456" s="161"/>
      <c r="G456" s="71"/>
      <c r="H456" s="72"/>
      <c r="I456" s="73"/>
      <c r="J456" s="71"/>
      <c r="K456" s="72"/>
      <c r="L456" s="73"/>
      <c r="M456" s="71"/>
      <c r="N456" s="175"/>
      <c r="O456" s="74"/>
      <c r="P456" s="76">
        <v>45033</v>
      </c>
      <c r="Q456" s="75" t="s">
        <v>165</v>
      </c>
      <c r="R456" s="79" t="s">
        <v>198</v>
      </c>
      <c r="S456" s="93" t="s">
        <v>236</v>
      </c>
    </row>
    <row r="457" spans="1:19">
      <c r="A457" s="112">
        <f t="shared" si="7"/>
        <v>449</v>
      </c>
      <c r="B457" s="357"/>
      <c r="C457" s="361"/>
      <c r="D457" s="351"/>
      <c r="E457" s="160" t="s">
        <v>332</v>
      </c>
      <c r="F457" s="162"/>
      <c r="G457" s="71"/>
      <c r="H457" s="72"/>
      <c r="I457" s="73"/>
      <c r="J457" s="71"/>
      <c r="K457" s="72"/>
      <c r="L457" s="73"/>
      <c r="M457" s="71"/>
      <c r="N457" s="175"/>
      <c r="O457" s="74"/>
      <c r="P457" s="76">
        <v>45033</v>
      </c>
      <c r="Q457" s="75" t="s">
        <v>165</v>
      </c>
      <c r="R457" s="79" t="s">
        <v>198</v>
      </c>
      <c r="S457" s="93" t="s">
        <v>236</v>
      </c>
    </row>
    <row r="458" spans="1:19">
      <c r="A458" s="112">
        <f t="shared" si="7"/>
        <v>450</v>
      </c>
      <c r="B458" s="357"/>
      <c r="C458" s="361"/>
      <c r="D458" s="351"/>
      <c r="E458" s="148" t="s">
        <v>333</v>
      </c>
      <c r="F458" s="161"/>
      <c r="G458" s="71"/>
      <c r="H458" s="72"/>
      <c r="I458" s="73"/>
      <c r="J458" s="71"/>
      <c r="K458" s="72"/>
      <c r="L458" s="73"/>
      <c r="M458" s="71"/>
      <c r="N458" s="175"/>
      <c r="O458" s="74"/>
      <c r="P458" s="76">
        <v>45033</v>
      </c>
      <c r="Q458" s="75" t="s">
        <v>165</v>
      </c>
      <c r="R458" s="79" t="s">
        <v>198</v>
      </c>
      <c r="S458" s="93" t="s">
        <v>236</v>
      </c>
    </row>
    <row r="459" spans="1:19">
      <c r="A459" s="112">
        <f t="shared" si="7"/>
        <v>451</v>
      </c>
      <c r="B459" s="357"/>
      <c r="C459" s="361"/>
      <c r="D459" s="351"/>
      <c r="E459" s="148" t="s">
        <v>334</v>
      </c>
      <c r="F459" s="161"/>
      <c r="G459" s="71"/>
      <c r="H459" s="72"/>
      <c r="I459" s="73"/>
      <c r="J459" s="71"/>
      <c r="K459" s="72"/>
      <c r="L459" s="73"/>
      <c r="M459" s="71"/>
      <c r="N459" s="175"/>
      <c r="O459" s="74"/>
      <c r="P459" s="76">
        <v>45033</v>
      </c>
      <c r="Q459" s="75" t="s">
        <v>165</v>
      </c>
      <c r="R459" s="79" t="s">
        <v>198</v>
      </c>
      <c r="S459" s="93" t="s">
        <v>236</v>
      </c>
    </row>
    <row r="460" spans="1:19">
      <c r="A460" s="112">
        <f t="shared" si="7"/>
        <v>452</v>
      </c>
      <c r="B460" s="357"/>
      <c r="C460" s="361"/>
      <c r="D460" s="351"/>
      <c r="E460" s="148" t="s">
        <v>335</v>
      </c>
      <c r="F460" s="161"/>
      <c r="G460" s="71"/>
      <c r="H460" s="72"/>
      <c r="I460" s="73"/>
      <c r="J460" s="71"/>
      <c r="K460" s="72"/>
      <c r="L460" s="73"/>
      <c r="M460" s="71"/>
      <c r="N460" s="175"/>
      <c r="O460" s="74"/>
      <c r="P460" s="76">
        <v>45033</v>
      </c>
      <c r="Q460" s="75" t="s">
        <v>165</v>
      </c>
      <c r="R460" s="79" t="s">
        <v>198</v>
      </c>
      <c r="S460" s="93" t="s">
        <v>236</v>
      </c>
    </row>
    <row r="461" spans="1:19">
      <c r="A461" s="112">
        <f t="shared" si="7"/>
        <v>453</v>
      </c>
      <c r="B461" s="357"/>
      <c r="C461" s="361"/>
      <c r="D461" s="351"/>
      <c r="E461" s="163" t="s">
        <v>336</v>
      </c>
      <c r="F461" s="161"/>
      <c r="G461" s="71"/>
      <c r="H461" s="72"/>
      <c r="I461" s="73"/>
      <c r="J461" s="71"/>
      <c r="K461" s="72"/>
      <c r="L461" s="73"/>
      <c r="M461" s="71"/>
      <c r="N461" s="175"/>
      <c r="O461" s="74"/>
      <c r="P461" s="76">
        <v>45033</v>
      </c>
      <c r="Q461" s="75" t="s">
        <v>165</v>
      </c>
      <c r="R461" s="79" t="s">
        <v>198</v>
      </c>
      <c r="S461" s="93" t="s">
        <v>236</v>
      </c>
    </row>
    <row r="462" spans="1:19">
      <c r="A462" s="112">
        <f t="shared" ref="A462:A525" si="8">ROW()-8</f>
        <v>454</v>
      </c>
      <c r="B462" s="357"/>
      <c r="C462" s="361"/>
      <c r="D462" s="351"/>
      <c r="E462" s="148" t="s">
        <v>337</v>
      </c>
      <c r="F462" s="161"/>
      <c r="G462" s="71"/>
      <c r="H462" s="72"/>
      <c r="I462" s="73"/>
      <c r="J462" s="71"/>
      <c r="K462" s="72"/>
      <c r="L462" s="73"/>
      <c r="M462" s="71"/>
      <c r="N462" s="175"/>
      <c r="O462" s="74"/>
      <c r="P462" s="76">
        <v>45033</v>
      </c>
      <c r="Q462" s="75" t="s">
        <v>165</v>
      </c>
      <c r="R462" s="79" t="s">
        <v>198</v>
      </c>
      <c r="S462" s="93" t="s">
        <v>236</v>
      </c>
    </row>
    <row r="463" spans="1:19">
      <c r="A463" s="112">
        <f t="shared" si="8"/>
        <v>455</v>
      </c>
      <c r="B463" s="357"/>
      <c r="C463" s="361"/>
      <c r="D463" s="207" t="s">
        <v>342</v>
      </c>
      <c r="E463" s="148" t="s">
        <v>343</v>
      </c>
      <c r="F463" s="161"/>
      <c r="G463" s="71"/>
      <c r="H463" s="72"/>
      <c r="I463" s="73"/>
      <c r="J463" s="71"/>
      <c r="K463" s="72"/>
      <c r="L463" s="73"/>
      <c r="M463" s="71"/>
      <c r="N463" s="175"/>
      <c r="O463" s="74"/>
      <c r="P463" s="76">
        <v>45033</v>
      </c>
      <c r="Q463" s="75" t="s">
        <v>165</v>
      </c>
      <c r="R463" s="79" t="s">
        <v>198</v>
      </c>
      <c r="S463" s="93" t="s">
        <v>236</v>
      </c>
    </row>
    <row r="464" spans="1:19">
      <c r="A464" s="112">
        <f t="shared" si="8"/>
        <v>456</v>
      </c>
      <c r="B464" s="358"/>
      <c r="C464" s="361" t="s">
        <v>302</v>
      </c>
      <c r="D464" s="363" t="s">
        <v>303</v>
      </c>
      <c r="E464" s="203" t="s">
        <v>304</v>
      </c>
      <c r="F464" s="204"/>
      <c r="G464" s="71"/>
      <c r="H464" s="72"/>
      <c r="I464" s="73"/>
      <c r="J464" s="71"/>
      <c r="K464" s="72"/>
      <c r="L464" s="73"/>
      <c r="M464" s="71"/>
      <c r="N464" s="175"/>
      <c r="O464" s="74"/>
      <c r="P464" s="76">
        <v>45033</v>
      </c>
      <c r="Q464" s="75" t="s">
        <v>165</v>
      </c>
      <c r="R464" s="79" t="s">
        <v>198</v>
      </c>
      <c r="S464" s="93" t="s">
        <v>236</v>
      </c>
    </row>
    <row r="465" spans="1:19">
      <c r="A465" s="112">
        <f t="shared" si="8"/>
        <v>457</v>
      </c>
      <c r="B465" s="358"/>
      <c r="C465" s="361"/>
      <c r="D465" s="363"/>
      <c r="E465" s="155" t="s">
        <v>306</v>
      </c>
      <c r="F465" s="156"/>
      <c r="G465" s="71"/>
      <c r="H465" s="72"/>
      <c r="I465" s="73"/>
      <c r="J465" s="71"/>
      <c r="K465" s="72"/>
      <c r="L465" s="73"/>
      <c r="M465" s="71"/>
      <c r="N465" s="175"/>
      <c r="O465" s="74"/>
      <c r="P465" s="76">
        <v>45033</v>
      </c>
      <c r="Q465" s="75" t="s">
        <v>165</v>
      </c>
      <c r="R465" s="79" t="s">
        <v>198</v>
      </c>
      <c r="S465" s="93" t="s">
        <v>236</v>
      </c>
    </row>
    <row r="466" spans="1:19">
      <c r="A466" s="112">
        <f t="shared" si="8"/>
        <v>458</v>
      </c>
      <c r="B466" s="358"/>
      <c r="C466" s="361"/>
      <c r="D466" s="363"/>
      <c r="E466" s="155" t="s">
        <v>49</v>
      </c>
      <c r="F466" s="157"/>
      <c r="G466" s="71"/>
      <c r="H466" s="72"/>
      <c r="I466" s="73"/>
      <c r="J466" s="71"/>
      <c r="K466" s="72"/>
      <c r="L466" s="73"/>
      <c r="M466" s="71"/>
      <c r="N466" s="175"/>
      <c r="O466" s="74"/>
      <c r="P466" s="76">
        <v>45033</v>
      </c>
      <c r="Q466" s="75" t="s">
        <v>165</v>
      </c>
      <c r="R466" s="79" t="s">
        <v>198</v>
      </c>
      <c r="S466" s="93" t="s">
        <v>236</v>
      </c>
    </row>
    <row r="467" spans="1:19">
      <c r="A467" s="112">
        <f t="shared" si="8"/>
        <v>459</v>
      </c>
      <c r="B467" s="358"/>
      <c r="C467" s="361"/>
      <c r="D467" s="363"/>
      <c r="E467" s="158" t="s">
        <v>307</v>
      </c>
      <c r="F467" s="156"/>
      <c r="G467" s="71"/>
      <c r="H467" s="72"/>
      <c r="I467" s="73"/>
      <c r="J467" s="71"/>
      <c r="K467" s="72"/>
      <c r="L467" s="73"/>
      <c r="M467" s="71"/>
      <c r="N467" s="175"/>
      <c r="O467" s="74"/>
      <c r="P467" s="76">
        <v>45033</v>
      </c>
      <c r="Q467" s="75" t="s">
        <v>165</v>
      </c>
      <c r="R467" s="79" t="s">
        <v>198</v>
      </c>
      <c r="S467" s="93" t="s">
        <v>236</v>
      </c>
    </row>
    <row r="468" spans="1:19">
      <c r="A468" s="112">
        <f t="shared" si="8"/>
        <v>460</v>
      </c>
      <c r="B468" s="358"/>
      <c r="C468" s="361"/>
      <c r="D468" s="363"/>
      <c r="E468" s="158" t="s">
        <v>309</v>
      </c>
      <c r="F468" s="156"/>
      <c r="G468" s="71"/>
      <c r="H468" s="72"/>
      <c r="I468" s="73"/>
      <c r="J468" s="71"/>
      <c r="K468" s="72"/>
      <c r="L468" s="73"/>
      <c r="M468" s="71"/>
      <c r="N468" s="175"/>
      <c r="O468" s="74"/>
      <c r="P468" s="76">
        <v>45033</v>
      </c>
      <c r="Q468" s="75" t="s">
        <v>165</v>
      </c>
      <c r="R468" s="79" t="s">
        <v>198</v>
      </c>
      <c r="S468" s="93" t="s">
        <v>236</v>
      </c>
    </row>
    <row r="469" spans="1:19">
      <c r="A469" s="112">
        <f t="shared" si="8"/>
        <v>461</v>
      </c>
      <c r="B469" s="358"/>
      <c r="C469" s="361"/>
      <c r="D469" s="363"/>
      <c r="E469" s="158" t="s">
        <v>310</v>
      </c>
      <c r="F469" s="156"/>
      <c r="G469" s="71"/>
      <c r="H469" s="72"/>
      <c r="I469" s="73"/>
      <c r="J469" s="71"/>
      <c r="K469" s="72"/>
      <c r="L469" s="73"/>
      <c r="M469" s="71"/>
      <c r="N469" s="175"/>
      <c r="O469" s="74"/>
      <c r="P469" s="76">
        <v>45033</v>
      </c>
      <c r="Q469" s="75" t="s">
        <v>165</v>
      </c>
      <c r="R469" s="79" t="s">
        <v>198</v>
      </c>
      <c r="S469" s="93" t="s">
        <v>236</v>
      </c>
    </row>
    <row r="470" spans="1:19">
      <c r="A470" s="112">
        <f t="shared" si="8"/>
        <v>462</v>
      </c>
      <c r="B470" s="358"/>
      <c r="C470" s="361"/>
      <c r="D470" s="363"/>
      <c r="E470" s="158" t="s">
        <v>311</v>
      </c>
      <c r="F470" s="156"/>
      <c r="G470" s="71"/>
      <c r="H470" s="72"/>
      <c r="I470" s="73"/>
      <c r="J470" s="71"/>
      <c r="K470" s="72"/>
      <c r="L470" s="73"/>
      <c r="M470" s="71"/>
      <c r="N470" s="175"/>
      <c r="O470" s="74"/>
      <c r="P470" s="76">
        <v>45033</v>
      </c>
      <c r="Q470" s="75" t="s">
        <v>165</v>
      </c>
      <c r="R470" s="79" t="s">
        <v>198</v>
      </c>
      <c r="S470" s="93" t="s">
        <v>236</v>
      </c>
    </row>
    <row r="471" spans="1:19">
      <c r="A471" s="112">
        <f t="shared" si="8"/>
        <v>463</v>
      </c>
      <c r="B471" s="358"/>
      <c r="C471" s="361"/>
      <c r="D471" s="363"/>
      <c r="E471" s="158" t="s">
        <v>312</v>
      </c>
      <c r="F471" s="156"/>
      <c r="G471" s="71"/>
      <c r="H471" s="72"/>
      <c r="I471" s="73"/>
      <c r="J471" s="71"/>
      <c r="K471" s="72"/>
      <c r="L471" s="73"/>
      <c r="M471" s="71"/>
      <c r="N471" s="175"/>
      <c r="O471" s="74"/>
      <c r="P471" s="76">
        <v>45033</v>
      </c>
      <c r="Q471" s="75" t="s">
        <v>165</v>
      </c>
      <c r="R471" s="79" t="s">
        <v>198</v>
      </c>
      <c r="S471" s="93" t="s">
        <v>236</v>
      </c>
    </row>
    <row r="472" spans="1:19">
      <c r="A472" s="112">
        <f t="shared" si="8"/>
        <v>464</v>
      </c>
      <c r="B472" s="358"/>
      <c r="C472" s="361"/>
      <c r="D472" s="363"/>
      <c r="E472" s="158" t="s">
        <v>313</v>
      </c>
      <c r="F472" s="156"/>
      <c r="G472" s="71"/>
      <c r="H472" s="72"/>
      <c r="I472" s="73"/>
      <c r="J472" s="71"/>
      <c r="K472" s="72"/>
      <c r="L472" s="73"/>
      <c r="M472" s="71"/>
      <c r="N472" s="175"/>
      <c r="O472" s="74"/>
      <c r="P472" s="76">
        <v>45033</v>
      </c>
      <c r="Q472" s="75" t="s">
        <v>165</v>
      </c>
      <c r="R472" s="79" t="s">
        <v>198</v>
      </c>
      <c r="S472" s="93" t="s">
        <v>236</v>
      </c>
    </row>
    <row r="473" spans="1:19">
      <c r="A473" s="112">
        <f t="shared" si="8"/>
        <v>465</v>
      </c>
      <c r="B473" s="358"/>
      <c r="C473" s="361"/>
      <c r="D473" s="363"/>
      <c r="E473" s="158" t="s">
        <v>314</v>
      </c>
      <c r="F473" s="156"/>
      <c r="G473" s="71"/>
      <c r="H473" s="72"/>
      <c r="I473" s="73"/>
      <c r="J473" s="71"/>
      <c r="K473" s="72"/>
      <c r="L473" s="73"/>
      <c r="M473" s="71"/>
      <c r="N473" s="175"/>
      <c r="O473" s="74"/>
      <c r="P473" s="76">
        <v>45033</v>
      </c>
      <c r="Q473" s="75" t="s">
        <v>165</v>
      </c>
      <c r="R473" s="79" t="s">
        <v>198</v>
      </c>
      <c r="S473" s="93" t="s">
        <v>236</v>
      </c>
    </row>
    <row r="474" spans="1:19">
      <c r="A474" s="112">
        <f t="shared" si="8"/>
        <v>466</v>
      </c>
      <c r="B474" s="358"/>
      <c r="C474" s="361"/>
      <c r="D474" s="363"/>
      <c r="E474" s="158" t="s">
        <v>316</v>
      </c>
      <c r="F474" s="156"/>
      <c r="G474" s="71"/>
      <c r="H474" s="72"/>
      <c r="I474" s="73"/>
      <c r="J474" s="71"/>
      <c r="K474" s="72"/>
      <c r="L474" s="73"/>
      <c r="M474" s="71"/>
      <c r="N474" s="175"/>
      <c r="O474" s="74"/>
      <c r="P474" s="76">
        <v>45033</v>
      </c>
      <c r="Q474" s="75" t="s">
        <v>165</v>
      </c>
      <c r="R474" s="79" t="s">
        <v>198</v>
      </c>
      <c r="S474" s="93" t="s">
        <v>236</v>
      </c>
    </row>
    <row r="475" spans="1:19">
      <c r="A475" s="112">
        <f t="shared" si="8"/>
        <v>467</v>
      </c>
      <c r="B475" s="358"/>
      <c r="C475" s="361"/>
      <c r="D475" s="363"/>
      <c r="E475" s="158" t="s">
        <v>317</v>
      </c>
      <c r="F475" s="156"/>
      <c r="G475" s="71"/>
      <c r="H475" s="72"/>
      <c r="I475" s="73"/>
      <c r="J475" s="71"/>
      <c r="K475" s="72"/>
      <c r="L475" s="73"/>
      <c r="M475" s="71"/>
      <c r="N475" s="175"/>
      <c r="O475" s="74"/>
      <c r="P475" s="76">
        <v>45033</v>
      </c>
      <c r="Q475" s="75" t="s">
        <v>165</v>
      </c>
      <c r="R475" s="79" t="s">
        <v>198</v>
      </c>
      <c r="S475" s="93" t="s">
        <v>236</v>
      </c>
    </row>
    <row r="476" spans="1:19">
      <c r="A476" s="112">
        <f t="shared" si="8"/>
        <v>468</v>
      </c>
      <c r="B476" s="358"/>
      <c r="C476" s="361"/>
      <c r="D476" s="363" t="s">
        <v>318</v>
      </c>
      <c r="E476" s="158" t="s">
        <v>319</v>
      </c>
      <c r="F476" s="159"/>
      <c r="G476" s="71"/>
      <c r="H476" s="72"/>
      <c r="I476" s="73"/>
      <c r="J476" s="71"/>
      <c r="K476" s="72"/>
      <c r="L476" s="73"/>
      <c r="M476" s="71"/>
      <c r="N476" s="175"/>
      <c r="O476" s="74"/>
      <c r="P476" s="76">
        <v>45033</v>
      </c>
      <c r="Q476" s="75" t="s">
        <v>165</v>
      </c>
      <c r="R476" s="79" t="s">
        <v>198</v>
      </c>
      <c r="S476" s="93" t="s">
        <v>236</v>
      </c>
    </row>
    <row r="477" spans="1:19">
      <c r="A477" s="112">
        <f t="shared" si="8"/>
        <v>469</v>
      </c>
      <c r="B477" s="358"/>
      <c r="C477" s="361"/>
      <c r="D477" s="363"/>
      <c r="E477" s="158" t="s">
        <v>320</v>
      </c>
      <c r="F477" s="159"/>
      <c r="G477" s="71"/>
      <c r="H477" s="72"/>
      <c r="I477" s="73"/>
      <c r="J477" s="71"/>
      <c r="K477" s="72"/>
      <c r="L477" s="73"/>
      <c r="M477" s="71"/>
      <c r="N477" s="175"/>
      <c r="O477" s="74"/>
      <c r="P477" s="76">
        <v>45033</v>
      </c>
      <c r="Q477" s="75" t="s">
        <v>165</v>
      </c>
      <c r="R477" s="79" t="s">
        <v>198</v>
      </c>
      <c r="S477" s="93" t="s">
        <v>236</v>
      </c>
    </row>
    <row r="478" spans="1:19">
      <c r="A478" s="112">
        <f t="shared" si="8"/>
        <v>470</v>
      </c>
      <c r="B478" s="358"/>
      <c r="C478" s="361"/>
      <c r="D478" s="363"/>
      <c r="E478" s="158" t="s">
        <v>321</v>
      </c>
      <c r="F478" s="159"/>
      <c r="G478" s="71"/>
      <c r="H478" s="72"/>
      <c r="I478" s="73"/>
      <c r="J478" s="71"/>
      <c r="K478" s="72"/>
      <c r="L478" s="73"/>
      <c r="M478" s="71"/>
      <c r="N478" s="175"/>
      <c r="O478" s="74"/>
      <c r="P478" s="76">
        <v>45033</v>
      </c>
      <c r="Q478" s="75" t="s">
        <v>165</v>
      </c>
      <c r="R478" s="79" t="s">
        <v>198</v>
      </c>
      <c r="S478" s="93" t="s">
        <v>236</v>
      </c>
    </row>
    <row r="479" spans="1:19">
      <c r="A479" s="112">
        <f t="shared" si="8"/>
        <v>471</v>
      </c>
      <c r="B479" s="358"/>
      <c r="C479" s="361"/>
      <c r="D479" s="363"/>
      <c r="E479" s="158" t="s">
        <v>322</v>
      </c>
      <c r="F479" s="159"/>
      <c r="G479" s="71"/>
      <c r="H479" s="72"/>
      <c r="I479" s="73"/>
      <c r="J479" s="71"/>
      <c r="K479" s="72"/>
      <c r="L479" s="73"/>
      <c r="M479" s="71"/>
      <c r="N479" s="175"/>
      <c r="O479" s="74"/>
      <c r="P479" s="76">
        <v>45033</v>
      </c>
      <c r="Q479" s="75" t="s">
        <v>165</v>
      </c>
      <c r="R479" s="79" t="s">
        <v>198</v>
      </c>
      <c r="S479" s="93" t="s">
        <v>236</v>
      </c>
    </row>
    <row r="480" spans="1:19">
      <c r="A480" s="112">
        <f t="shared" si="8"/>
        <v>472</v>
      </c>
      <c r="B480" s="358"/>
      <c r="C480" s="361"/>
      <c r="D480" s="363"/>
      <c r="E480" s="158" t="s">
        <v>323</v>
      </c>
      <c r="F480" s="159"/>
      <c r="G480" s="71"/>
      <c r="H480" s="72"/>
      <c r="I480" s="73"/>
      <c r="J480" s="71"/>
      <c r="K480" s="72"/>
      <c r="L480" s="73"/>
      <c r="M480" s="71"/>
      <c r="N480" s="175"/>
      <c r="O480" s="74"/>
      <c r="P480" s="76">
        <v>45033</v>
      </c>
      <c r="Q480" s="75" t="s">
        <v>165</v>
      </c>
      <c r="R480" s="79" t="s">
        <v>198</v>
      </c>
      <c r="S480" s="93" t="s">
        <v>236</v>
      </c>
    </row>
    <row r="481" spans="1:19">
      <c r="A481" s="112">
        <f t="shared" si="8"/>
        <v>473</v>
      </c>
      <c r="B481" s="358"/>
      <c r="C481" s="361"/>
      <c r="D481" s="363"/>
      <c r="E481" s="158" t="s">
        <v>324</v>
      </c>
      <c r="F481" s="159"/>
      <c r="G481" s="71"/>
      <c r="H481" s="72"/>
      <c r="I481" s="73"/>
      <c r="J481" s="71"/>
      <c r="K481" s="72"/>
      <c r="L481" s="73"/>
      <c r="M481" s="71"/>
      <c r="N481" s="175"/>
      <c r="O481" s="74"/>
      <c r="P481" s="76">
        <v>45033</v>
      </c>
      <c r="Q481" s="75" t="s">
        <v>165</v>
      </c>
      <c r="R481" s="79" t="s">
        <v>198</v>
      </c>
      <c r="S481" s="93" t="s">
        <v>236</v>
      </c>
    </row>
    <row r="482" spans="1:19">
      <c r="A482" s="112">
        <f t="shared" si="8"/>
        <v>474</v>
      </c>
      <c r="B482" s="358"/>
      <c r="C482" s="361"/>
      <c r="D482" s="363"/>
      <c r="E482" s="158" t="s">
        <v>325</v>
      </c>
      <c r="F482" s="159"/>
      <c r="G482" s="71"/>
      <c r="H482" s="72"/>
      <c r="I482" s="73"/>
      <c r="J482" s="71"/>
      <c r="K482" s="72"/>
      <c r="L482" s="73"/>
      <c r="M482" s="71"/>
      <c r="N482" s="175"/>
      <c r="O482" s="74"/>
      <c r="P482" s="76">
        <v>45033</v>
      </c>
      <c r="Q482" s="75" t="s">
        <v>165</v>
      </c>
      <c r="R482" s="79" t="s">
        <v>198</v>
      </c>
      <c r="S482" s="93" t="s">
        <v>236</v>
      </c>
    </row>
    <row r="483" spans="1:19">
      <c r="A483" s="112">
        <f t="shared" si="8"/>
        <v>475</v>
      </c>
      <c r="B483" s="358"/>
      <c r="C483" s="361"/>
      <c r="D483" s="363"/>
      <c r="E483" s="158" t="s">
        <v>326</v>
      </c>
      <c r="F483" s="159"/>
      <c r="G483" s="71"/>
      <c r="H483" s="72"/>
      <c r="I483" s="73"/>
      <c r="J483" s="71"/>
      <c r="K483" s="72"/>
      <c r="L483" s="73"/>
      <c r="M483" s="71"/>
      <c r="N483" s="175"/>
      <c r="O483" s="74"/>
      <c r="P483" s="76">
        <v>45033</v>
      </c>
      <c r="Q483" s="75" t="s">
        <v>165</v>
      </c>
      <c r="R483" s="79" t="s">
        <v>198</v>
      </c>
      <c r="S483" s="93" t="s">
        <v>236</v>
      </c>
    </row>
    <row r="484" spans="1:19">
      <c r="A484" s="112">
        <f t="shared" si="8"/>
        <v>476</v>
      </c>
      <c r="B484" s="358"/>
      <c r="C484" s="361"/>
      <c r="D484" s="363"/>
      <c r="E484" s="158" t="s">
        <v>327</v>
      </c>
      <c r="F484" s="159"/>
      <c r="G484" s="71"/>
      <c r="H484" s="72"/>
      <c r="I484" s="73"/>
      <c r="J484" s="71"/>
      <c r="K484" s="72"/>
      <c r="L484" s="73"/>
      <c r="M484" s="71"/>
      <c r="N484" s="175"/>
      <c r="O484" s="74"/>
      <c r="P484" s="76">
        <v>45033</v>
      </c>
      <c r="Q484" s="75" t="s">
        <v>165</v>
      </c>
      <c r="R484" s="79" t="s">
        <v>198</v>
      </c>
      <c r="S484" s="93" t="s">
        <v>236</v>
      </c>
    </row>
    <row r="485" spans="1:19">
      <c r="A485" s="112">
        <f t="shared" si="8"/>
        <v>477</v>
      </c>
      <c r="B485" s="358"/>
      <c r="C485" s="361"/>
      <c r="D485" s="363"/>
      <c r="E485" s="158" t="s">
        <v>328</v>
      </c>
      <c r="F485" s="159"/>
      <c r="G485" s="71"/>
      <c r="H485" s="72"/>
      <c r="I485" s="73"/>
      <c r="J485" s="71"/>
      <c r="K485" s="72"/>
      <c r="L485" s="73"/>
      <c r="M485" s="71"/>
      <c r="N485" s="175"/>
      <c r="O485" s="74"/>
      <c r="P485" s="76">
        <v>45033</v>
      </c>
      <c r="Q485" s="75" t="s">
        <v>165</v>
      </c>
      <c r="R485" s="79" t="s">
        <v>198</v>
      </c>
      <c r="S485" s="93" t="s">
        <v>236</v>
      </c>
    </row>
    <row r="486" spans="1:19">
      <c r="A486" s="112">
        <f t="shared" si="8"/>
        <v>478</v>
      </c>
      <c r="B486" s="358"/>
      <c r="C486" s="361" t="s">
        <v>329</v>
      </c>
      <c r="D486" s="351" t="s">
        <v>377</v>
      </c>
      <c r="E486" s="160" t="s">
        <v>331</v>
      </c>
      <c r="F486" s="161"/>
      <c r="G486" s="71"/>
      <c r="H486" s="72"/>
      <c r="I486" s="73"/>
      <c r="J486" s="71"/>
      <c r="K486" s="72"/>
      <c r="L486" s="73"/>
      <c r="M486" s="71"/>
      <c r="N486" s="175"/>
      <c r="O486" s="74"/>
      <c r="P486" s="76">
        <v>45033</v>
      </c>
      <c r="Q486" s="75" t="s">
        <v>165</v>
      </c>
      <c r="R486" s="79" t="s">
        <v>198</v>
      </c>
      <c r="S486" s="93" t="s">
        <v>236</v>
      </c>
    </row>
    <row r="487" spans="1:19">
      <c r="A487" s="112">
        <f t="shared" si="8"/>
        <v>479</v>
      </c>
      <c r="B487" s="358"/>
      <c r="C487" s="361"/>
      <c r="D487" s="351"/>
      <c r="E487" s="160" t="s">
        <v>332</v>
      </c>
      <c r="F487" s="162"/>
      <c r="G487" s="71"/>
      <c r="H487" s="72"/>
      <c r="I487" s="73"/>
      <c r="J487" s="71"/>
      <c r="K487" s="72"/>
      <c r="L487" s="73"/>
      <c r="M487" s="71"/>
      <c r="N487" s="175"/>
      <c r="O487" s="74"/>
      <c r="P487" s="76">
        <v>45033</v>
      </c>
      <c r="Q487" s="75" t="s">
        <v>165</v>
      </c>
      <c r="R487" s="79" t="s">
        <v>198</v>
      </c>
      <c r="S487" s="93" t="s">
        <v>236</v>
      </c>
    </row>
    <row r="488" spans="1:19">
      <c r="A488" s="112">
        <f t="shared" si="8"/>
        <v>480</v>
      </c>
      <c r="B488" s="358"/>
      <c r="C488" s="361"/>
      <c r="D488" s="351"/>
      <c r="E488" s="148" t="s">
        <v>333</v>
      </c>
      <c r="F488" s="161"/>
      <c r="G488" s="71"/>
      <c r="H488" s="72"/>
      <c r="I488" s="73"/>
      <c r="J488" s="71"/>
      <c r="K488" s="72"/>
      <c r="L488" s="73"/>
      <c r="M488" s="71"/>
      <c r="N488" s="175"/>
      <c r="O488" s="74"/>
      <c r="P488" s="76">
        <v>45033</v>
      </c>
      <c r="Q488" s="75" t="s">
        <v>165</v>
      </c>
      <c r="R488" s="79" t="s">
        <v>198</v>
      </c>
      <c r="S488" s="93" t="s">
        <v>236</v>
      </c>
    </row>
    <row r="489" spans="1:19">
      <c r="A489" s="112">
        <f t="shared" si="8"/>
        <v>481</v>
      </c>
      <c r="B489" s="358"/>
      <c r="C489" s="361"/>
      <c r="D489" s="351"/>
      <c r="E489" s="148" t="s">
        <v>334</v>
      </c>
      <c r="F489" s="161"/>
      <c r="G489" s="71"/>
      <c r="H489" s="72"/>
      <c r="I489" s="73"/>
      <c r="J489" s="71"/>
      <c r="K489" s="72"/>
      <c r="L489" s="73"/>
      <c r="M489" s="71"/>
      <c r="N489" s="175"/>
      <c r="O489" s="74"/>
      <c r="P489" s="76">
        <v>45033</v>
      </c>
      <c r="Q489" s="75" t="s">
        <v>165</v>
      </c>
      <c r="R489" s="79" t="s">
        <v>198</v>
      </c>
      <c r="S489" s="93" t="s">
        <v>236</v>
      </c>
    </row>
    <row r="490" spans="1:19">
      <c r="A490" s="112">
        <f t="shared" si="8"/>
        <v>482</v>
      </c>
      <c r="B490" s="358"/>
      <c r="C490" s="361"/>
      <c r="D490" s="351"/>
      <c r="E490" s="148" t="s">
        <v>335</v>
      </c>
      <c r="F490" s="161"/>
      <c r="G490" s="71"/>
      <c r="H490" s="72"/>
      <c r="I490" s="73"/>
      <c r="J490" s="71"/>
      <c r="K490" s="72"/>
      <c r="L490" s="73"/>
      <c r="M490" s="71"/>
      <c r="N490" s="175"/>
      <c r="O490" s="74"/>
      <c r="P490" s="76">
        <v>45033</v>
      </c>
      <c r="Q490" s="75" t="s">
        <v>165</v>
      </c>
      <c r="R490" s="79" t="s">
        <v>198</v>
      </c>
      <c r="S490" s="93" t="s">
        <v>236</v>
      </c>
    </row>
    <row r="491" spans="1:19">
      <c r="A491" s="112">
        <f t="shared" si="8"/>
        <v>483</v>
      </c>
      <c r="B491" s="358"/>
      <c r="C491" s="361"/>
      <c r="D491" s="351"/>
      <c r="E491" s="163" t="s">
        <v>336</v>
      </c>
      <c r="F491" s="161"/>
      <c r="G491" s="71"/>
      <c r="H491" s="72"/>
      <c r="I491" s="73"/>
      <c r="J491" s="71"/>
      <c r="K491" s="72"/>
      <c r="L491" s="73"/>
      <c r="M491" s="71"/>
      <c r="N491" s="175"/>
      <c r="O491" s="74"/>
      <c r="P491" s="76">
        <v>45033</v>
      </c>
      <c r="Q491" s="75" t="s">
        <v>165</v>
      </c>
      <c r="R491" s="79" t="s">
        <v>198</v>
      </c>
      <c r="S491" s="93" t="s">
        <v>236</v>
      </c>
    </row>
    <row r="492" spans="1:19">
      <c r="A492" s="112">
        <f t="shared" si="8"/>
        <v>484</v>
      </c>
      <c r="B492" s="358"/>
      <c r="C492" s="361"/>
      <c r="D492" s="351"/>
      <c r="E492" s="148" t="s">
        <v>337</v>
      </c>
      <c r="F492" s="161"/>
      <c r="G492" s="71"/>
      <c r="H492" s="72"/>
      <c r="I492" s="73"/>
      <c r="J492" s="71"/>
      <c r="K492" s="72"/>
      <c r="L492" s="73"/>
      <c r="M492" s="71"/>
      <c r="N492" s="175"/>
      <c r="O492" s="74"/>
      <c r="P492" s="76">
        <v>45033</v>
      </c>
      <c r="Q492" s="75" t="s">
        <v>165</v>
      </c>
      <c r="R492" s="79" t="s">
        <v>198</v>
      </c>
      <c r="S492" s="93" t="s">
        <v>236</v>
      </c>
    </row>
    <row r="493" spans="1:19">
      <c r="A493" s="112">
        <f t="shared" si="8"/>
        <v>485</v>
      </c>
      <c r="B493" s="358"/>
      <c r="C493" s="361"/>
      <c r="D493" s="351" t="s">
        <v>378</v>
      </c>
      <c r="E493" s="160" t="s">
        <v>331</v>
      </c>
      <c r="F493" s="161"/>
      <c r="G493" s="71"/>
      <c r="H493" s="72"/>
      <c r="I493" s="73"/>
      <c r="J493" s="71"/>
      <c r="K493" s="72"/>
      <c r="L493" s="73"/>
      <c r="M493" s="71"/>
      <c r="N493" s="175"/>
      <c r="O493" s="74"/>
      <c r="P493" s="76">
        <v>45033</v>
      </c>
      <c r="Q493" s="75" t="s">
        <v>165</v>
      </c>
      <c r="R493" s="79" t="s">
        <v>198</v>
      </c>
      <c r="S493" s="93" t="s">
        <v>236</v>
      </c>
    </row>
    <row r="494" spans="1:19">
      <c r="A494" s="112">
        <f t="shared" si="8"/>
        <v>486</v>
      </c>
      <c r="B494" s="358"/>
      <c r="C494" s="361"/>
      <c r="D494" s="351"/>
      <c r="E494" s="160" t="s">
        <v>332</v>
      </c>
      <c r="F494" s="162"/>
      <c r="G494" s="71"/>
      <c r="H494" s="72"/>
      <c r="I494" s="73"/>
      <c r="J494" s="71"/>
      <c r="K494" s="72"/>
      <c r="L494" s="73"/>
      <c r="M494" s="71"/>
      <c r="N494" s="175"/>
      <c r="O494" s="74"/>
      <c r="P494" s="76">
        <v>45033</v>
      </c>
      <c r="Q494" s="75" t="s">
        <v>165</v>
      </c>
      <c r="R494" s="79" t="s">
        <v>198</v>
      </c>
      <c r="S494" s="93" t="s">
        <v>236</v>
      </c>
    </row>
    <row r="495" spans="1:19">
      <c r="A495" s="112">
        <f t="shared" si="8"/>
        <v>487</v>
      </c>
      <c r="B495" s="358"/>
      <c r="C495" s="361"/>
      <c r="D495" s="351"/>
      <c r="E495" s="148" t="s">
        <v>333</v>
      </c>
      <c r="F495" s="161"/>
      <c r="G495" s="71"/>
      <c r="H495" s="72"/>
      <c r="I495" s="73"/>
      <c r="J495" s="71"/>
      <c r="K495" s="72"/>
      <c r="L495" s="73"/>
      <c r="M495" s="71"/>
      <c r="N495" s="175"/>
      <c r="O495" s="74"/>
      <c r="P495" s="76">
        <v>45033</v>
      </c>
      <c r="Q495" s="75" t="s">
        <v>165</v>
      </c>
      <c r="R495" s="79" t="s">
        <v>198</v>
      </c>
      <c r="S495" s="93" t="s">
        <v>236</v>
      </c>
    </row>
    <row r="496" spans="1:19">
      <c r="A496" s="112">
        <f t="shared" si="8"/>
        <v>488</v>
      </c>
      <c r="B496" s="358"/>
      <c r="C496" s="361"/>
      <c r="D496" s="351"/>
      <c r="E496" s="148" t="s">
        <v>334</v>
      </c>
      <c r="F496" s="161"/>
      <c r="G496" s="71"/>
      <c r="H496" s="72"/>
      <c r="I496" s="73"/>
      <c r="J496" s="71"/>
      <c r="K496" s="72"/>
      <c r="L496" s="73"/>
      <c r="M496" s="71"/>
      <c r="N496" s="175"/>
      <c r="O496" s="74"/>
      <c r="P496" s="76">
        <v>45033</v>
      </c>
      <c r="Q496" s="75" t="s">
        <v>165</v>
      </c>
      <c r="R496" s="79" t="s">
        <v>198</v>
      </c>
      <c r="S496" s="93" t="s">
        <v>236</v>
      </c>
    </row>
    <row r="497" spans="1:19">
      <c r="A497" s="112">
        <f t="shared" si="8"/>
        <v>489</v>
      </c>
      <c r="B497" s="358"/>
      <c r="C497" s="361"/>
      <c r="D497" s="351"/>
      <c r="E497" s="148" t="s">
        <v>335</v>
      </c>
      <c r="F497" s="161"/>
      <c r="G497" s="71"/>
      <c r="H497" s="72"/>
      <c r="I497" s="73"/>
      <c r="J497" s="71"/>
      <c r="K497" s="72"/>
      <c r="L497" s="73"/>
      <c r="M497" s="71"/>
      <c r="N497" s="175"/>
      <c r="O497" s="74"/>
      <c r="P497" s="76">
        <v>45033</v>
      </c>
      <c r="Q497" s="75" t="s">
        <v>165</v>
      </c>
      <c r="R497" s="79" t="s">
        <v>198</v>
      </c>
      <c r="S497" s="93" t="s">
        <v>236</v>
      </c>
    </row>
    <row r="498" spans="1:19">
      <c r="A498" s="112">
        <f t="shared" si="8"/>
        <v>490</v>
      </c>
      <c r="B498" s="358"/>
      <c r="C498" s="361"/>
      <c r="D498" s="351"/>
      <c r="E498" s="163" t="s">
        <v>336</v>
      </c>
      <c r="F498" s="161"/>
      <c r="G498" s="71"/>
      <c r="H498" s="72"/>
      <c r="I498" s="73"/>
      <c r="J498" s="71"/>
      <c r="K498" s="72"/>
      <c r="L498" s="73"/>
      <c r="M498" s="71"/>
      <c r="N498" s="175"/>
      <c r="O498" s="74"/>
      <c r="P498" s="76">
        <v>45033</v>
      </c>
      <c r="Q498" s="75" t="s">
        <v>165</v>
      </c>
      <c r="R498" s="79" t="s">
        <v>198</v>
      </c>
      <c r="S498" s="93" t="s">
        <v>236</v>
      </c>
    </row>
    <row r="499" spans="1:19">
      <c r="A499" s="112">
        <f t="shared" si="8"/>
        <v>491</v>
      </c>
      <c r="B499" s="358"/>
      <c r="C499" s="361"/>
      <c r="D499" s="351"/>
      <c r="E499" s="148" t="s">
        <v>337</v>
      </c>
      <c r="F499" s="161"/>
      <c r="G499" s="71"/>
      <c r="H499" s="72"/>
      <c r="I499" s="73"/>
      <c r="J499" s="71"/>
      <c r="K499" s="72"/>
      <c r="L499" s="73"/>
      <c r="M499" s="71"/>
      <c r="N499" s="175"/>
      <c r="O499" s="74"/>
      <c r="P499" s="76">
        <v>45033</v>
      </c>
      <c r="Q499" s="75" t="s">
        <v>165</v>
      </c>
      <c r="R499" s="79" t="s">
        <v>198</v>
      </c>
      <c r="S499" s="93" t="s">
        <v>236</v>
      </c>
    </row>
    <row r="500" spans="1:19">
      <c r="A500" s="112">
        <f t="shared" si="8"/>
        <v>492</v>
      </c>
      <c r="B500" s="358"/>
      <c r="C500" s="361"/>
      <c r="D500" s="351" t="s">
        <v>379</v>
      </c>
      <c r="E500" s="160" t="s">
        <v>331</v>
      </c>
      <c r="F500" s="161"/>
      <c r="G500" s="71"/>
      <c r="H500" s="72"/>
      <c r="I500" s="73"/>
      <c r="J500" s="71"/>
      <c r="K500" s="72"/>
      <c r="L500" s="73"/>
      <c r="M500" s="71"/>
      <c r="N500" s="175"/>
      <c r="O500" s="74"/>
      <c r="P500" s="76">
        <v>45033</v>
      </c>
      <c r="Q500" s="75" t="s">
        <v>165</v>
      </c>
      <c r="R500" s="79" t="s">
        <v>198</v>
      </c>
      <c r="S500" s="93" t="s">
        <v>236</v>
      </c>
    </row>
    <row r="501" spans="1:19">
      <c r="A501" s="112">
        <f t="shared" si="8"/>
        <v>493</v>
      </c>
      <c r="B501" s="358"/>
      <c r="C501" s="361"/>
      <c r="D501" s="351"/>
      <c r="E501" s="160" t="s">
        <v>332</v>
      </c>
      <c r="F501" s="162"/>
      <c r="G501" s="71"/>
      <c r="H501" s="72"/>
      <c r="I501" s="73"/>
      <c r="J501" s="71"/>
      <c r="K501" s="72"/>
      <c r="L501" s="73"/>
      <c r="M501" s="71"/>
      <c r="N501" s="175"/>
      <c r="O501" s="74"/>
      <c r="P501" s="76">
        <v>45033</v>
      </c>
      <c r="Q501" s="75" t="s">
        <v>165</v>
      </c>
      <c r="R501" s="79" t="s">
        <v>198</v>
      </c>
      <c r="S501" s="93" t="s">
        <v>236</v>
      </c>
    </row>
    <row r="502" spans="1:19">
      <c r="A502" s="112">
        <f t="shared" si="8"/>
        <v>494</v>
      </c>
      <c r="B502" s="358"/>
      <c r="C502" s="361"/>
      <c r="D502" s="351"/>
      <c r="E502" s="148" t="s">
        <v>333</v>
      </c>
      <c r="F502" s="161"/>
      <c r="G502" s="71"/>
      <c r="H502" s="72"/>
      <c r="I502" s="73"/>
      <c r="J502" s="71"/>
      <c r="K502" s="72"/>
      <c r="L502" s="73"/>
      <c r="M502" s="71"/>
      <c r="N502" s="175"/>
      <c r="O502" s="74"/>
      <c r="P502" s="76">
        <v>45033</v>
      </c>
      <c r="Q502" s="75" t="s">
        <v>165</v>
      </c>
      <c r="R502" s="79" t="s">
        <v>198</v>
      </c>
      <c r="S502" s="93" t="s">
        <v>236</v>
      </c>
    </row>
    <row r="503" spans="1:19">
      <c r="A503" s="112">
        <f t="shared" si="8"/>
        <v>495</v>
      </c>
      <c r="B503" s="358"/>
      <c r="C503" s="361"/>
      <c r="D503" s="351"/>
      <c r="E503" s="148" t="s">
        <v>334</v>
      </c>
      <c r="F503" s="161"/>
      <c r="G503" s="71"/>
      <c r="H503" s="72"/>
      <c r="I503" s="73"/>
      <c r="J503" s="71"/>
      <c r="K503" s="72"/>
      <c r="L503" s="73"/>
      <c r="M503" s="71"/>
      <c r="N503" s="175"/>
      <c r="O503" s="74"/>
      <c r="P503" s="76">
        <v>45033</v>
      </c>
      <c r="Q503" s="75" t="s">
        <v>165</v>
      </c>
      <c r="R503" s="79" t="s">
        <v>198</v>
      </c>
      <c r="S503" s="93" t="s">
        <v>236</v>
      </c>
    </row>
    <row r="504" spans="1:19">
      <c r="A504" s="112">
        <f t="shared" si="8"/>
        <v>496</v>
      </c>
      <c r="B504" s="358"/>
      <c r="C504" s="361"/>
      <c r="D504" s="351"/>
      <c r="E504" s="148" t="s">
        <v>335</v>
      </c>
      <c r="F504" s="161"/>
      <c r="G504" s="71"/>
      <c r="H504" s="72"/>
      <c r="I504" s="73"/>
      <c r="J504" s="71"/>
      <c r="K504" s="72"/>
      <c r="L504" s="73"/>
      <c r="M504" s="71"/>
      <c r="N504" s="175"/>
      <c r="O504" s="74"/>
      <c r="P504" s="76">
        <v>45033</v>
      </c>
      <c r="Q504" s="75" t="s">
        <v>165</v>
      </c>
      <c r="R504" s="79" t="s">
        <v>198</v>
      </c>
      <c r="S504" s="93" t="s">
        <v>236</v>
      </c>
    </row>
    <row r="505" spans="1:19">
      <c r="A505" s="112">
        <f t="shared" si="8"/>
        <v>497</v>
      </c>
      <c r="B505" s="358"/>
      <c r="C505" s="361"/>
      <c r="D505" s="351"/>
      <c r="E505" s="163" t="s">
        <v>336</v>
      </c>
      <c r="F505" s="161"/>
      <c r="G505" s="71"/>
      <c r="H505" s="72"/>
      <c r="I505" s="73"/>
      <c r="J505" s="71"/>
      <c r="K505" s="72"/>
      <c r="L505" s="73"/>
      <c r="M505" s="71"/>
      <c r="N505" s="175"/>
      <c r="O505" s="74"/>
      <c r="P505" s="76">
        <v>45033</v>
      </c>
      <c r="Q505" s="75" t="s">
        <v>165</v>
      </c>
      <c r="R505" s="79" t="s">
        <v>198</v>
      </c>
      <c r="S505" s="93" t="s">
        <v>236</v>
      </c>
    </row>
    <row r="506" spans="1:19">
      <c r="A506" s="112">
        <f t="shared" si="8"/>
        <v>498</v>
      </c>
      <c r="B506" s="358"/>
      <c r="C506" s="361"/>
      <c r="D506" s="351"/>
      <c r="E506" s="148" t="s">
        <v>337</v>
      </c>
      <c r="F506" s="161"/>
      <c r="G506" s="71"/>
      <c r="H506" s="72"/>
      <c r="I506" s="73"/>
      <c r="J506" s="71"/>
      <c r="K506" s="72"/>
      <c r="L506" s="73"/>
      <c r="M506" s="71"/>
      <c r="N506" s="175"/>
      <c r="O506" s="74"/>
      <c r="P506" s="76">
        <v>45033</v>
      </c>
      <c r="Q506" s="75" t="s">
        <v>165</v>
      </c>
      <c r="R506" s="79" t="s">
        <v>198</v>
      </c>
      <c r="S506" s="93" t="s">
        <v>236</v>
      </c>
    </row>
    <row r="507" spans="1:19">
      <c r="A507" s="112">
        <f t="shared" si="8"/>
        <v>499</v>
      </c>
      <c r="B507" s="358"/>
      <c r="C507" s="361"/>
      <c r="D507" s="351" t="s">
        <v>380</v>
      </c>
      <c r="E507" s="160" t="s">
        <v>331</v>
      </c>
      <c r="F507" s="161"/>
      <c r="G507" s="71"/>
      <c r="H507" s="72"/>
      <c r="I507" s="73"/>
      <c r="J507" s="71"/>
      <c r="K507" s="72"/>
      <c r="L507" s="73"/>
      <c r="M507" s="71"/>
      <c r="N507" s="175"/>
      <c r="O507" s="74"/>
      <c r="P507" s="76">
        <v>45033</v>
      </c>
      <c r="Q507" s="75" t="s">
        <v>165</v>
      </c>
      <c r="R507" s="79" t="s">
        <v>198</v>
      </c>
      <c r="S507" s="93" t="s">
        <v>236</v>
      </c>
    </row>
    <row r="508" spans="1:19">
      <c r="A508" s="112">
        <f t="shared" si="8"/>
        <v>500</v>
      </c>
      <c r="B508" s="358"/>
      <c r="C508" s="361"/>
      <c r="D508" s="351"/>
      <c r="E508" s="160" t="s">
        <v>332</v>
      </c>
      <c r="F508" s="162"/>
      <c r="G508" s="71"/>
      <c r="H508" s="72"/>
      <c r="I508" s="73"/>
      <c r="J508" s="71"/>
      <c r="K508" s="72"/>
      <c r="L508" s="73"/>
      <c r="M508" s="71"/>
      <c r="N508" s="175"/>
      <c r="O508" s="74"/>
      <c r="P508" s="76">
        <v>45033</v>
      </c>
      <c r="Q508" s="75" t="s">
        <v>165</v>
      </c>
      <c r="R508" s="79" t="s">
        <v>198</v>
      </c>
      <c r="S508" s="93" t="s">
        <v>236</v>
      </c>
    </row>
    <row r="509" spans="1:19">
      <c r="A509" s="112">
        <f t="shared" si="8"/>
        <v>501</v>
      </c>
      <c r="B509" s="358"/>
      <c r="C509" s="361"/>
      <c r="D509" s="351"/>
      <c r="E509" s="148" t="s">
        <v>333</v>
      </c>
      <c r="F509" s="161"/>
      <c r="G509" s="71"/>
      <c r="H509" s="72"/>
      <c r="I509" s="73"/>
      <c r="J509" s="71"/>
      <c r="K509" s="72"/>
      <c r="L509" s="73"/>
      <c r="M509" s="71"/>
      <c r="N509" s="175"/>
      <c r="O509" s="74"/>
      <c r="P509" s="76">
        <v>45033</v>
      </c>
      <c r="Q509" s="75" t="s">
        <v>165</v>
      </c>
      <c r="R509" s="79" t="s">
        <v>198</v>
      </c>
      <c r="S509" s="93" t="s">
        <v>236</v>
      </c>
    </row>
    <row r="510" spans="1:19">
      <c r="A510" s="112">
        <f t="shared" si="8"/>
        <v>502</v>
      </c>
      <c r="B510" s="358"/>
      <c r="C510" s="361"/>
      <c r="D510" s="351"/>
      <c r="E510" s="148" t="s">
        <v>334</v>
      </c>
      <c r="F510" s="167"/>
      <c r="G510" s="71"/>
      <c r="H510" s="72"/>
      <c r="I510" s="73"/>
      <c r="J510" s="71"/>
      <c r="K510" s="72"/>
      <c r="L510" s="73"/>
      <c r="M510" s="71"/>
      <c r="N510" s="175"/>
      <c r="O510" s="74"/>
      <c r="P510" s="76">
        <v>45033</v>
      </c>
      <c r="Q510" s="75" t="s">
        <v>165</v>
      </c>
      <c r="R510" s="79" t="s">
        <v>198</v>
      </c>
      <c r="S510" s="93" t="s">
        <v>236</v>
      </c>
    </row>
    <row r="511" spans="1:19">
      <c r="A511" s="112">
        <f t="shared" si="8"/>
        <v>503</v>
      </c>
      <c r="B511" s="358"/>
      <c r="C511" s="361"/>
      <c r="D511" s="351"/>
      <c r="E511" s="148" t="s">
        <v>335</v>
      </c>
      <c r="F511" s="161"/>
      <c r="G511" s="71"/>
      <c r="H511" s="72"/>
      <c r="I511" s="73"/>
      <c r="J511" s="71"/>
      <c r="K511" s="72"/>
      <c r="L511" s="73"/>
      <c r="M511" s="71"/>
      <c r="N511" s="175"/>
      <c r="O511" s="74"/>
      <c r="P511" s="76">
        <v>45033</v>
      </c>
      <c r="Q511" s="75" t="s">
        <v>165</v>
      </c>
      <c r="R511" s="79" t="s">
        <v>198</v>
      </c>
      <c r="S511" s="93" t="s">
        <v>236</v>
      </c>
    </row>
    <row r="512" spans="1:19">
      <c r="A512" s="112">
        <f t="shared" si="8"/>
        <v>504</v>
      </c>
      <c r="B512" s="358"/>
      <c r="C512" s="361"/>
      <c r="D512" s="351"/>
      <c r="E512" s="171" t="s">
        <v>336</v>
      </c>
      <c r="F512" s="161"/>
      <c r="G512" s="71"/>
      <c r="H512" s="72"/>
      <c r="I512" s="73"/>
      <c r="J512" s="71"/>
      <c r="K512" s="72"/>
      <c r="L512" s="73"/>
      <c r="M512" s="71"/>
      <c r="N512" s="175"/>
      <c r="O512" s="74"/>
      <c r="P512" s="76">
        <v>45033</v>
      </c>
      <c r="Q512" s="75" t="s">
        <v>165</v>
      </c>
      <c r="R512" s="79" t="s">
        <v>198</v>
      </c>
      <c r="S512" s="93" t="s">
        <v>236</v>
      </c>
    </row>
    <row r="513" spans="1:19">
      <c r="A513" s="112">
        <f t="shared" si="8"/>
        <v>505</v>
      </c>
      <c r="B513" s="358"/>
      <c r="C513" s="361"/>
      <c r="D513" s="351"/>
      <c r="E513" s="169" t="s">
        <v>337</v>
      </c>
      <c r="F513" s="161"/>
      <c r="G513" s="71"/>
      <c r="H513" s="72"/>
      <c r="I513" s="73"/>
      <c r="J513" s="71"/>
      <c r="K513" s="72"/>
      <c r="L513" s="73"/>
      <c r="M513" s="71"/>
      <c r="N513" s="175"/>
      <c r="O513" s="74"/>
      <c r="P513" s="76">
        <v>45033</v>
      </c>
      <c r="Q513" s="75" t="s">
        <v>165</v>
      </c>
      <c r="R513" s="79" t="s">
        <v>198</v>
      </c>
      <c r="S513" s="93" t="s">
        <v>236</v>
      </c>
    </row>
    <row r="514" spans="1:19">
      <c r="A514" s="112">
        <f t="shared" si="8"/>
        <v>506</v>
      </c>
      <c r="B514" s="358"/>
      <c r="C514" s="361"/>
      <c r="D514" s="207" t="s">
        <v>342</v>
      </c>
      <c r="E514" s="169" t="s">
        <v>343</v>
      </c>
      <c r="F514" s="161"/>
      <c r="G514" s="71"/>
      <c r="H514" s="72"/>
      <c r="I514" s="73"/>
      <c r="J514" s="71"/>
      <c r="K514" s="72"/>
      <c r="L514" s="73"/>
      <c r="M514" s="71"/>
      <c r="N514" s="175"/>
      <c r="O514" s="74"/>
      <c r="P514" s="76">
        <v>45033</v>
      </c>
      <c r="Q514" s="75" t="s">
        <v>165</v>
      </c>
      <c r="R514" s="79" t="s">
        <v>198</v>
      </c>
      <c r="S514" s="93" t="s">
        <v>236</v>
      </c>
    </row>
    <row r="515" spans="1:19">
      <c r="A515" s="112">
        <f t="shared" si="8"/>
        <v>507</v>
      </c>
      <c r="B515" s="347" t="s">
        <v>381</v>
      </c>
      <c r="C515" s="194"/>
      <c r="D515" s="352" t="s">
        <v>382</v>
      </c>
      <c r="E515" s="158" t="s">
        <v>319</v>
      </c>
      <c r="F515" s="161" t="s">
        <v>383</v>
      </c>
      <c r="G515" s="71"/>
      <c r="H515" s="72"/>
      <c r="I515" s="73"/>
      <c r="J515" s="71"/>
      <c r="K515" s="72"/>
      <c r="L515" s="73"/>
      <c r="M515" s="71"/>
      <c r="N515" s="175"/>
      <c r="O515" s="74"/>
      <c r="P515" s="76">
        <v>45033</v>
      </c>
      <c r="Q515" s="75" t="s">
        <v>165</v>
      </c>
      <c r="R515" s="79" t="s">
        <v>198</v>
      </c>
      <c r="S515" s="93" t="s">
        <v>236</v>
      </c>
    </row>
    <row r="516" spans="1:19">
      <c r="A516" s="112">
        <f t="shared" si="8"/>
        <v>508</v>
      </c>
      <c r="B516" s="347"/>
      <c r="C516" s="195"/>
      <c r="D516" s="352"/>
      <c r="E516" s="158" t="s">
        <v>320</v>
      </c>
      <c r="F516" s="161" t="s">
        <v>383</v>
      </c>
      <c r="G516" s="71"/>
      <c r="H516" s="72"/>
      <c r="I516" s="73"/>
      <c r="J516" s="71"/>
      <c r="K516" s="72"/>
      <c r="L516" s="73"/>
      <c r="M516" s="71"/>
      <c r="N516" s="175"/>
      <c r="O516" s="74"/>
      <c r="P516" s="76">
        <v>45033</v>
      </c>
      <c r="Q516" s="75" t="s">
        <v>165</v>
      </c>
      <c r="R516" s="79" t="s">
        <v>198</v>
      </c>
      <c r="S516" s="93" t="s">
        <v>236</v>
      </c>
    </row>
    <row r="517" spans="1:19">
      <c r="A517" s="112">
        <f t="shared" si="8"/>
        <v>509</v>
      </c>
      <c r="B517" s="347"/>
      <c r="C517" s="195"/>
      <c r="D517" s="352"/>
      <c r="E517" s="158" t="s">
        <v>321</v>
      </c>
      <c r="F517" s="161" t="s">
        <v>383</v>
      </c>
      <c r="G517" s="71"/>
      <c r="H517" s="72"/>
      <c r="I517" s="73"/>
      <c r="J517" s="71"/>
      <c r="K517" s="72"/>
      <c r="L517" s="73"/>
      <c r="M517" s="71"/>
      <c r="N517" s="175"/>
      <c r="O517" s="74"/>
      <c r="P517" s="76">
        <v>45033</v>
      </c>
      <c r="Q517" s="75" t="s">
        <v>165</v>
      </c>
      <c r="R517" s="79" t="s">
        <v>198</v>
      </c>
      <c r="S517" s="93" t="s">
        <v>236</v>
      </c>
    </row>
    <row r="518" spans="1:19">
      <c r="A518" s="112">
        <f t="shared" si="8"/>
        <v>510</v>
      </c>
      <c r="B518" s="347"/>
      <c r="C518" s="195"/>
      <c r="D518" s="352"/>
      <c r="E518" s="158" t="s">
        <v>322</v>
      </c>
      <c r="F518" s="161" t="s">
        <v>384</v>
      </c>
      <c r="G518" s="71"/>
      <c r="H518" s="72"/>
      <c r="I518" s="73"/>
      <c r="J518" s="71"/>
      <c r="K518" s="72"/>
      <c r="L518" s="73"/>
      <c r="M518" s="71"/>
      <c r="N518" s="175"/>
      <c r="O518" s="74"/>
      <c r="P518" s="76">
        <v>45033</v>
      </c>
      <c r="Q518" s="75" t="s">
        <v>165</v>
      </c>
      <c r="R518" s="79" t="s">
        <v>198</v>
      </c>
      <c r="S518" s="93" t="s">
        <v>236</v>
      </c>
    </row>
    <row r="519" spans="1:19">
      <c r="A519" s="112">
        <f t="shared" si="8"/>
        <v>511</v>
      </c>
      <c r="B519" s="347"/>
      <c r="C519" s="195"/>
      <c r="D519" s="352"/>
      <c r="E519" s="158" t="s">
        <v>323</v>
      </c>
      <c r="F519" s="161" t="s">
        <v>384</v>
      </c>
      <c r="G519" s="71"/>
      <c r="H519" s="72"/>
      <c r="I519" s="73"/>
      <c r="J519" s="71"/>
      <c r="K519" s="72"/>
      <c r="L519" s="73"/>
      <c r="M519" s="71"/>
      <c r="N519" s="175"/>
      <c r="O519" s="74"/>
      <c r="P519" s="76">
        <v>45033</v>
      </c>
      <c r="Q519" s="75" t="s">
        <v>165</v>
      </c>
      <c r="R519" s="79" t="s">
        <v>198</v>
      </c>
      <c r="S519" s="93" t="s">
        <v>236</v>
      </c>
    </row>
    <row r="520" spans="1:19">
      <c r="A520" s="112">
        <f t="shared" si="8"/>
        <v>512</v>
      </c>
      <c r="B520" s="347"/>
      <c r="C520" s="195"/>
      <c r="D520" s="352"/>
      <c r="E520" s="170" t="s">
        <v>324</v>
      </c>
      <c r="F520" s="161" t="s">
        <v>384</v>
      </c>
      <c r="G520" s="71"/>
      <c r="H520" s="72"/>
      <c r="I520" s="73"/>
      <c r="J520" s="71"/>
      <c r="K520" s="72"/>
      <c r="L520" s="73"/>
      <c r="M520" s="71"/>
      <c r="N520" s="175"/>
      <c r="O520" s="74"/>
      <c r="P520" s="76">
        <v>45033</v>
      </c>
      <c r="Q520" s="75" t="s">
        <v>165</v>
      </c>
      <c r="R520" s="79" t="s">
        <v>198</v>
      </c>
      <c r="S520" s="93" t="s">
        <v>236</v>
      </c>
    </row>
    <row r="521" spans="1:19">
      <c r="A521" s="112">
        <f t="shared" si="8"/>
        <v>513</v>
      </c>
      <c r="B521" s="347"/>
      <c r="C521" s="195"/>
      <c r="D521" s="352"/>
      <c r="E521" s="170" t="s">
        <v>325</v>
      </c>
      <c r="F521" s="161" t="s">
        <v>384</v>
      </c>
      <c r="G521" s="71"/>
      <c r="H521" s="72"/>
      <c r="I521" s="73"/>
      <c r="J521" s="71"/>
      <c r="K521" s="72"/>
      <c r="L521" s="73"/>
      <c r="M521" s="71"/>
      <c r="N521" s="175"/>
      <c r="O521" s="74"/>
      <c r="P521" s="76">
        <v>45033</v>
      </c>
      <c r="Q521" s="75" t="s">
        <v>165</v>
      </c>
      <c r="R521" s="79" t="s">
        <v>198</v>
      </c>
      <c r="S521" s="93" t="s">
        <v>236</v>
      </c>
    </row>
    <row r="522" spans="1:19">
      <c r="A522" s="112">
        <f t="shared" si="8"/>
        <v>514</v>
      </c>
      <c r="B522" s="347"/>
      <c r="C522" s="195"/>
      <c r="D522" s="352"/>
      <c r="E522" s="170" t="s">
        <v>326</v>
      </c>
      <c r="F522" s="161" t="s">
        <v>384</v>
      </c>
      <c r="G522" s="71"/>
      <c r="H522" s="72"/>
      <c r="I522" s="73"/>
      <c r="J522" s="71"/>
      <c r="K522" s="72"/>
      <c r="L522" s="73"/>
      <c r="M522" s="71"/>
      <c r="N522" s="175"/>
      <c r="O522" s="74"/>
      <c r="P522" s="76">
        <v>45033</v>
      </c>
      <c r="Q522" s="75" t="s">
        <v>165</v>
      </c>
      <c r="R522" s="79" t="s">
        <v>198</v>
      </c>
      <c r="S522" s="93" t="s">
        <v>236</v>
      </c>
    </row>
    <row r="523" spans="1:19">
      <c r="A523" s="112">
        <f t="shared" si="8"/>
        <v>515</v>
      </c>
      <c r="B523" s="347"/>
      <c r="C523" s="195"/>
      <c r="D523" s="352"/>
      <c r="E523" s="170" t="s">
        <v>327</v>
      </c>
      <c r="F523" s="161" t="s">
        <v>384</v>
      </c>
      <c r="G523" s="71"/>
      <c r="H523" s="72"/>
      <c r="I523" s="73"/>
      <c r="J523" s="71"/>
      <c r="K523" s="72"/>
      <c r="L523" s="73"/>
      <c r="M523" s="71"/>
      <c r="N523" s="175"/>
      <c r="O523" s="74"/>
      <c r="P523" s="76">
        <v>45033</v>
      </c>
      <c r="Q523" s="75" t="s">
        <v>165</v>
      </c>
      <c r="R523" s="79" t="s">
        <v>198</v>
      </c>
      <c r="S523" s="93" t="s">
        <v>236</v>
      </c>
    </row>
    <row r="524" spans="1:19">
      <c r="A524" s="112">
        <f t="shared" si="8"/>
        <v>516</v>
      </c>
      <c r="B524" s="347"/>
      <c r="C524" s="195"/>
      <c r="D524" s="352"/>
      <c r="E524" s="170" t="s">
        <v>328</v>
      </c>
      <c r="F524" s="161" t="s">
        <v>384</v>
      </c>
      <c r="G524" s="71"/>
      <c r="H524" s="72"/>
      <c r="I524" s="73"/>
      <c r="J524" s="71"/>
      <c r="K524" s="72"/>
      <c r="L524" s="73"/>
      <c r="M524" s="71"/>
      <c r="N524" s="175"/>
      <c r="O524" s="74"/>
      <c r="P524" s="76">
        <v>45033</v>
      </c>
      <c r="Q524" s="75" t="s">
        <v>165</v>
      </c>
      <c r="R524" s="79" t="s">
        <v>198</v>
      </c>
      <c r="S524" s="93" t="s">
        <v>236</v>
      </c>
    </row>
    <row r="525" spans="1:19">
      <c r="A525" s="112">
        <f t="shared" si="8"/>
        <v>517</v>
      </c>
      <c r="B525" s="347"/>
      <c r="C525" s="195"/>
      <c r="D525" s="352" t="s">
        <v>385</v>
      </c>
      <c r="E525" s="170" t="s">
        <v>319</v>
      </c>
      <c r="F525" s="161" t="s">
        <v>386</v>
      </c>
      <c r="G525" s="71"/>
      <c r="H525" s="72"/>
      <c r="I525" s="73"/>
      <c r="J525" s="71"/>
      <c r="K525" s="72"/>
      <c r="L525" s="73"/>
      <c r="M525" s="71"/>
      <c r="N525" s="175"/>
      <c r="O525" s="74"/>
      <c r="P525" s="76">
        <v>45033</v>
      </c>
      <c r="Q525" s="75" t="s">
        <v>165</v>
      </c>
      <c r="R525" s="79" t="s">
        <v>198</v>
      </c>
      <c r="S525" s="93" t="s">
        <v>236</v>
      </c>
    </row>
    <row r="526" spans="1:19">
      <c r="A526" s="112">
        <f t="shared" ref="A526:A574" si="9">ROW()-8</f>
        <v>518</v>
      </c>
      <c r="B526" s="347"/>
      <c r="C526" s="195"/>
      <c r="D526" s="352"/>
      <c r="E526" s="170" t="s">
        <v>320</v>
      </c>
      <c r="F526" s="173" t="s">
        <v>387</v>
      </c>
      <c r="G526" s="71"/>
      <c r="H526" s="72"/>
      <c r="I526" s="73"/>
      <c r="J526" s="71"/>
      <c r="K526" s="72"/>
      <c r="L526" s="73"/>
      <c r="M526" s="71"/>
      <c r="N526" s="175"/>
      <c r="O526" s="74"/>
      <c r="P526" s="76">
        <v>45033</v>
      </c>
      <c r="Q526" s="75" t="s">
        <v>165</v>
      </c>
      <c r="R526" s="79" t="s">
        <v>198</v>
      </c>
      <c r="S526" s="93" t="s">
        <v>236</v>
      </c>
    </row>
    <row r="527" spans="1:19">
      <c r="A527" s="112">
        <f t="shared" si="9"/>
        <v>519</v>
      </c>
      <c r="B527" s="347"/>
      <c r="C527" s="195"/>
      <c r="D527" s="352"/>
      <c r="E527" s="170" t="s">
        <v>321</v>
      </c>
      <c r="F527" s="173" t="s">
        <v>388</v>
      </c>
      <c r="G527" s="71"/>
      <c r="H527" s="72"/>
      <c r="I527" s="73"/>
      <c r="J527" s="71"/>
      <c r="K527" s="72"/>
      <c r="L527" s="73"/>
      <c r="M527" s="71"/>
      <c r="N527" s="175"/>
      <c r="O527" s="74"/>
      <c r="P527" s="76">
        <v>45033</v>
      </c>
      <c r="Q527" s="75" t="s">
        <v>165</v>
      </c>
      <c r="R527" s="79" t="s">
        <v>198</v>
      </c>
      <c r="S527" s="93" t="s">
        <v>236</v>
      </c>
    </row>
    <row r="528" spans="1:19">
      <c r="A528" s="112">
        <f t="shared" si="9"/>
        <v>520</v>
      </c>
      <c r="B528" s="347"/>
      <c r="C528" s="195"/>
      <c r="D528" s="352"/>
      <c r="E528" s="170" t="s">
        <v>322</v>
      </c>
      <c r="F528" s="173" t="s">
        <v>389</v>
      </c>
      <c r="G528" s="71"/>
      <c r="H528" s="72"/>
      <c r="I528" s="73"/>
      <c r="J528" s="71"/>
      <c r="K528" s="72"/>
      <c r="L528" s="73"/>
      <c r="M528" s="71"/>
      <c r="N528" s="175"/>
      <c r="O528" s="74"/>
      <c r="P528" s="76">
        <v>45033</v>
      </c>
      <c r="Q528" s="75" t="s">
        <v>165</v>
      </c>
      <c r="R528" s="79" t="s">
        <v>198</v>
      </c>
      <c r="S528" s="93" t="s">
        <v>236</v>
      </c>
    </row>
    <row r="529" spans="1:19">
      <c r="A529" s="112">
        <f t="shared" si="9"/>
        <v>521</v>
      </c>
      <c r="B529" s="347"/>
      <c r="C529" s="195"/>
      <c r="D529" s="352"/>
      <c r="E529" s="170" t="s">
        <v>323</v>
      </c>
      <c r="F529" s="173" t="s">
        <v>390</v>
      </c>
      <c r="G529" s="71"/>
      <c r="H529" s="72"/>
      <c r="I529" s="73"/>
      <c r="J529" s="71"/>
      <c r="K529" s="72"/>
      <c r="L529" s="73"/>
      <c r="M529" s="71"/>
      <c r="N529" s="175"/>
      <c r="O529" s="74"/>
      <c r="P529" s="76">
        <v>45033</v>
      </c>
      <c r="Q529" s="75" t="s">
        <v>165</v>
      </c>
      <c r="R529" s="79" t="s">
        <v>198</v>
      </c>
      <c r="S529" s="93" t="s">
        <v>236</v>
      </c>
    </row>
    <row r="530" spans="1:19">
      <c r="A530" s="112">
        <f t="shared" si="9"/>
        <v>522</v>
      </c>
      <c r="B530" s="347"/>
      <c r="C530" s="195"/>
      <c r="D530" s="352"/>
      <c r="E530" s="170" t="s">
        <v>324</v>
      </c>
      <c r="F530" s="173" t="s">
        <v>391</v>
      </c>
      <c r="G530" s="71"/>
      <c r="H530" s="72"/>
      <c r="I530" s="73"/>
      <c r="J530" s="71"/>
      <c r="K530" s="72"/>
      <c r="L530" s="73"/>
      <c r="M530" s="71"/>
      <c r="N530" s="175"/>
      <c r="O530" s="74"/>
      <c r="P530" s="76">
        <v>45033</v>
      </c>
      <c r="Q530" s="75" t="s">
        <v>165</v>
      </c>
      <c r="R530" s="79" t="s">
        <v>198</v>
      </c>
      <c r="S530" s="93" t="s">
        <v>236</v>
      </c>
    </row>
    <row r="531" spans="1:19">
      <c r="A531" s="112">
        <f t="shared" si="9"/>
        <v>523</v>
      </c>
      <c r="B531" s="347"/>
      <c r="C531" s="195"/>
      <c r="D531" s="352"/>
      <c r="E531" s="170" t="s">
        <v>325</v>
      </c>
      <c r="F531" s="173" t="s">
        <v>392</v>
      </c>
      <c r="G531" s="71"/>
      <c r="H531" s="72"/>
      <c r="I531" s="73"/>
      <c r="J531" s="71"/>
      <c r="K531" s="72"/>
      <c r="L531" s="73"/>
      <c r="M531" s="71"/>
      <c r="N531" s="175"/>
      <c r="O531" s="74"/>
      <c r="P531" s="76">
        <v>45033</v>
      </c>
      <c r="Q531" s="75" t="s">
        <v>165</v>
      </c>
      <c r="R531" s="79" t="s">
        <v>198</v>
      </c>
      <c r="S531" s="93" t="s">
        <v>236</v>
      </c>
    </row>
    <row r="532" spans="1:19">
      <c r="A532" s="112">
        <f t="shared" si="9"/>
        <v>524</v>
      </c>
      <c r="B532" s="347"/>
      <c r="C532" s="195"/>
      <c r="D532" s="352"/>
      <c r="E532" s="170" t="s">
        <v>326</v>
      </c>
      <c r="F532" s="173" t="s">
        <v>393</v>
      </c>
      <c r="G532" s="71"/>
      <c r="H532" s="72"/>
      <c r="I532" s="73"/>
      <c r="J532" s="71"/>
      <c r="K532" s="72"/>
      <c r="L532" s="73"/>
      <c r="M532" s="71"/>
      <c r="N532" s="175"/>
      <c r="O532" s="74"/>
      <c r="P532" s="76">
        <v>45033</v>
      </c>
      <c r="Q532" s="75" t="s">
        <v>165</v>
      </c>
      <c r="R532" s="79" t="s">
        <v>198</v>
      </c>
      <c r="S532" s="93" t="s">
        <v>236</v>
      </c>
    </row>
    <row r="533" spans="1:19">
      <c r="A533" s="112">
        <f t="shared" si="9"/>
        <v>525</v>
      </c>
      <c r="B533" s="347"/>
      <c r="C533" s="195"/>
      <c r="D533" s="352"/>
      <c r="E533" s="170" t="s">
        <v>327</v>
      </c>
      <c r="F533" s="173" t="s">
        <v>394</v>
      </c>
      <c r="G533" s="71"/>
      <c r="H533" s="72"/>
      <c r="I533" s="73"/>
      <c r="J533" s="71"/>
      <c r="K533" s="72"/>
      <c r="L533" s="73"/>
      <c r="M533" s="71"/>
      <c r="N533" s="175"/>
      <c r="O533" s="74"/>
      <c r="P533" s="76">
        <v>45033</v>
      </c>
      <c r="Q533" s="75" t="s">
        <v>165</v>
      </c>
      <c r="R533" s="79" t="s">
        <v>198</v>
      </c>
      <c r="S533" s="93" t="s">
        <v>236</v>
      </c>
    </row>
    <row r="534" spans="1:19">
      <c r="A534" s="112">
        <f t="shared" si="9"/>
        <v>526</v>
      </c>
      <c r="B534" s="347"/>
      <c r="C534" s="195"/>
      <c r="D534" s="352"/>
      <c r="E534" s="170" t="s">
        <v>328</v>
      </c>
      <c r="F534" s="173" t="s">
        <v>395</v>
      </c>
      <c r="G534" s="71"/>
      <c r="H534" s="72"/>
      <c r="I534" s="73"/>
      <c r="J534" s="71"/>
      <c r="K534" s="72"/>
      <c r="L534" s="73"/>
      <c r="M534" s="71"/>
      <c r="N534" s="175"/>
      <c r="O534" s="74"/>
      <c r="P534" s="76">
        <v>45033</v>
      </c>
      <c r="Q534" s="75" t="s">
        <v>165</v>
      </c>
      <c r="R534" s="79" t="s">
        <v>198</v>
      </c>
      <c r="S534" s="93" t="s">
        <v>236</v>
      </c>
    </row>
    <row r="535" spans="1:19">
      <c r="A535" s="112">
        <f t="shared" si="9"/>
        <v>527</v>
      </c>
      <c r="B535" s="345" t="s">
        <v>396</v>
      </c>
      <c r="C535" s="194"/>
      <c r="D535" s="352" t="s">
        <v>397</v>
      </c>
      <c r="E535" s="158" t="s">
        <v>319</v>
      </c>
      <c r="F535" s="168">
        <v>13200</v>
      </c>
      <c r="G535" s="71"/>
      <c r="H535" s="72"/>
      <c r="I535" s="73"/>
      <c r="J535" s="71"/>
      <c r="K535" s="72"/>
      <c r="L535" s="73"/>
      <c r="M535" s="71"/>
      <c r="N535" s="175"/>
      <c r="O535" s="74"/>
      <c r="P535" s="76">
        <v>45033</v>
      </c>
      <c r="Q535" s="75" t="s">
        <v>165</v>
      </c>
      <c r="R535" s="79" t="s">
        <v>198</v>
      </c>
      <c r="S535" s="93" t="s">
        <v>236</v>
      </c>
    </row>
    <row r="536" spans="1:19">
      <c r="A536" s="112">
        <f t="shared" si="9"/>
        <v>528</v>
      </c>
      <c r="B536" s="345"/>
      <c r="C536" s="195"/>
      <c r="D536" s="352"/>
      <c r="E536" s="158" t="s">
        <v>320</v>
      </c>
      <c r="F536" s="168">
        <v>14400</v>
      </c>
      <c r="G536" s="71"/>
      <c r="H536" s="72"/>
      <c r="I536" s="73"/>
      <c r="J536" s="71"/>
      <c r="K536" s="72"/>
      <c r="L536" s="73"/>
      <c r="M536" s="71"/>
      <c r="N536" s="175"/>
      <c r="O536" s="74"/>
      <c r="P536" s="76">
        <v>45033</v>
      </c>
      <c r="Q536" s="75" t="s">
        <v>165</v>
      </c>
      <c r="R536" s="79" t="s">
        <v>198</v>
      </c>
      <c r="S536" s="93" t="s">
        <v>236</v>
      </c>
    </row>
    <row r="537" spans="1:19">
      <c r="A537" s="112">
        <f t="shared" si="9"/>
        <v>529</v>
      </c>
      <c r="B537" s="345"/>
      <c r="C537" s="195"/>
      <c r="D537" s="352"/>
      <c r="E537" s="158" t="s">
        <v>321</v>
      </c>
      <c r="F537" s="168">
        <v>15600</v>
      </c>
      <c r="G537" s="71"/>
      <c r="H537" s="72"/>
      <c r="I537" s="73"/>
      <c r="J537" s="71"/>
      <c r="K537" s="72"/>
      <c r="L537" s="73"/>
      <c r="M537" s="71"/>
      <c r="N537" s="175"/>
      <c r="O537" s="74"/>
      <c r="P537" s="76">
        <v>45033</v>
      </c>
      <c r="Q537" s="75" t="s">
        <v>165</v>
      </c>
      <c r="R537" s="79" t="s">
        <v>198</v>
      </c>
      <c r="S537" s="93" t="s">
        <v>236</v>
      </c>
    </row>
    <row r="538" spans="1:19">
      <c r="A538" s="112">
        <f t="shared" si="9"/>
        <v>530</v>
      </c>
      <c r="B538" s="345"/>
      <c r="C538" s="195"/>
      <c r="D538" s="352"/>
      <c r="E538" s="158" t="s">
        <v>322</v>
      </c>
      <c r="F538" s="168">
        <v>16800</v>
      </c>
      <c r="G538" s="71"/>
      <c r="H538" s="72"/>
      <c r="I538" s="73"/>
      <c r="J538" s="71"/>
      <c r="K538" s="72"/>
      <c r="L538" s="73"/>
      <c r="M538" s="71"/>
      <c r="N538" s="175"/>
      <c r="O538" s="74"/>
      <c r="P538" s="76">
        <v>45033</v>
      </c>
      <c r="Q538" s="75" t="s">
        <v>165</v>
      </c>
      <c r="R538" s="79" t="s">
        <v>198</v>
      </c>
      <c r="S538" s="93" t="s">
        <v>236</v>
      </c>
    </row>
    <row r="539" spans="1:19">
      <c r="A539" s="112">
        <f t="shared" si="9"/>
        <v>531</v>
      </c>
      <c r="B539" s="345"/>
      <c r="C539" s="195"/>
      <c r="D539" s="352"/>
      <c r="E539" s="158" t="s">
        <v>323</v>
      </c>
      <c r="F539" s="168">
        <v>18000</v>
      </c>
      <c r="G539" s="71"/>
      <c r="H539" s="72"/>
      <c r="I539" s="73"/>
      <c r="J539" s="71"/>
      <c r="K539" s="72"/>
      <c r="L539" s="73"/>
      <c r="M539" s="71"/>
      <c r="N539" s="175"/>
      <c r="O539" s="74"/>
      <c r="P539" s="76">
        <v>45033</v>
      </c>
      <c r="Q539" s="75" t="s">
        <v>165</v>
      </c>
      <c r="R539" s="79" t="s">
        <v>198</v>
      </c>
      <c r="S539" s="93" t="s">
        <v>236</v>
      </c>
    </row>
    <row r="540" spans="1:19">
      <c r="A540" s="112">
        <f t="shared" si="9"/>
        <v>532</v>
      </c>
      <c r="B540" s="345"/>
      <c r="C540" s="195"/>
      <c r="D540" s="352"/>
      <c r="E540" s="158" t="s">
        <v>324</v>
      </c>
      <c r="F540" s="168">
        <v>19200</v>
      </c>
      <c r="G540" s="71"/>
      <c r="H540" s="72"/>
      <c r="I540" s="73"/>
      <c r="J540" s="71"/>
      <c r="K540" s="72"/>
      <c r="L540" s="73"/>
      <c r="M540" s="71"/>
      <c r="N540" s="175"/>
      <c r="O540" s="74"/>
      <c r="P540" s="76">
        <v>45033</v>
      </c>
      <c r="Q540" s="75" t="s">
        <v>165</v>
      </c>
      <c r="R540" s="79" t="s">
        <v>198</v>
      </c>
      <c r="S540" s="93" t="s">
        <v>236</v>
      </c>
    </row>
    <row r="541" spans="1:19">
      <c r="A541" s="112">
        <f t="shared" si="9"/>
        <v>533</v>
      </c>
      <c r="B541" s="345"/>
      <c r="C541" s="195"/>
      <c r="D541" s="352"/>
      <c r="E541" s="158" t="s">
        <v>325</v>
      </c>
      <c r="F541" s="168">
        <v>20400</v>
      </c>
      <c r="G541" s="71"/>
      <c r="H541" s="72"/>
      <c r="I541" s="73"/>
      <c r="J541" s="71"/>
      <c r="K541" s="72"/>
      <c r="L541" s="73"/>
      <c r="M541" s="71"/>
      <c r="N541" s="175"/>
      <c r="O541" s="74"/>
      <c r="P541" s="76">
        <v>45033</v>
      </c>
      <c r="Q541" s="75" t="s">
        <v>165</v>
      </c>
      <c r="R541" s="79" t="s">
        <v>198</v>
      </c>
      <c r="S541" s="93" t="s">
        <v>236</v>
      </c>
    </row>
    <row r="542" spans="1:19">
      <c r="A542" s="112">
        <f t="shared" si="9"/>
        <v>534</v>
      </c>
      <c r="B542" s="345"/>
      <c r="C542" s="195"/>
      <c r="D542" s="352"/>
      <c r="E542" s="158" t="s">
        <v>326</v>
      </c>
      <c r="F542" s="168">
        <v>21600</v>
      </c>
      <c r="G542" s="71"/>
      <c r="H542" s="72"/>
      <c r="I542" s="73"/>
      <c r="J542" s="71"/>
      <c r="K542" s="72"/>
      <c r="L542" s="73"/>
      <c r="M542" s="71"/>
      <c r="N542" s="175"/>
      <c r="O542" s="74"/>
      <c r="P542" s="76">
        <v>45033</v>
      </c>
      <c r="Q542" s="75" t="s">
        <v>165</v>
      </c>
      <c r="R542" s="79" t="s">
        <v>198</v>
      </c>
      <c r="S542" s="93" t="s">
        <v>236</v>
      </c>
    </row>
    <row r="543" spans="1:19">
      <c r="A543" s="112">
        <f t="shared" si="9"/>
        <v>535</v>
      </c>
      <c r="B543" s="345"/>
      <c r="C543" s="195"/>
      <c r="D543" s="352"/>
      <c r="E543" s="158" t="s">
        <v>327</v>
      </c>
      <c r="F543" s="168">
        <v>22800</v>
      </c>
      <c r="G543" s="71"/>
      <c r="H543" s="72"/>
      <c r="I543" s="73"/>
      <c r="J543" s="71"/>
      <c r="K543" s="72"/>
      <c r="L543" s="73"/>
      <c r="M543" s="71"/>
      <c r="N543" s="175"/>
      <c r="O543" s="74"/>
      <c r="P543" s="76">
        <v>45033</v>
      </c>
      <c r="Q543" s="75" t="s">
        <v>165</v>
      </c>
      <c r="R543" s="79" t="s">
        <v>198</v>
      </c>
      <c r="S543" s="93" t="s">
        <v>236</v>
      </c>
    </row>
    <row r="544" spans="1:19">
      <c r="A544" s="112">
        <f t="shared" si="9"/>
        <v>536</v>
      </c>
      <c r="B544" s="345"/>
      <c r="C544" s="195"/>
      <c r="D544" s="352"/>
      <c r="E544" s="158" t="s">
        <v>328</v>
      </c>
      <c r="F544" s="168">
        <v>24000</v>
      </c>
      <c r="G544" s="71"/>
      <c r="H544" s="72"/>
      <c r="I544" s="73"/>
      <c r="J544" s="71"/>
      <c r="K544" s="72"/>
      <c r="L544" s="73"/>
      <c r="M544" s="71"/>
      <c r="N544" s="175"/>
      <c r="O544" s="74"/>
      <c r="P544" s="76">
        <v>45033</v>
      </c>
      <c r="Q544" s="75" t="s">
        <v>165</v>
      </c>
      <c r="R544" s="79" t="s">
        <v>198</v>
      </c>
      <c r="S544" s="93" t="s">
        <v>236</v>
      </c>
    </row>
    <row r="545" spans="1:19">
      <c r="A545" s="112">
        <f t="shared" si="9"/>
        <v>537</v>
      </c>
      <c r="B545" s="345"/>
      <c r="C545" s="195"/>
      <c r="D545" s="352" t="s">
        <v>398</v>
      </c>
      <c r="E545" s="170" t="s">
        <v>319</v>
      </c>
      <c r="F545" s="168">
        <v>5</v>
      </c>
      <c r="G545" s="71"/>
      <c r="H545" s="72"/>
      <c r="I545" s="73"/>
      <c r="J545" s="71"/>
      <c r="K545" s="72"/>
      <c r="L545" s="73"/>
      <c r="M545" s="71"/>
      <c r="N545" s="175"/>
      <c r="O545" s="74"/>
      <c r="P545" s="76">
        <v>45033</v>
      </c>
      <c r="Q545" s="75" t="s">
        <v>165</v>
      </c>
      <c r="R545" s="79" t="s">
        <v>198</v>
      </c>
      <c r="S545" s="93" t="s">
        <v>236</v>
      </c>
    </row>
    <row r="546" spans="1:19">
      <c r="A546" s="112">
        <f t="shared" si="9"/>
        <v>538</v>
      </c>
      <c r="B546" s="345"/>
      <c r="C546" s="195"/>
      <c r="D546" s="352"/>
      <c r="E546" s="170" t="s">
        <v>320</v>
      </c>
      <c r="F546" s="168">
        <v>8</v>
      </c>
      <c r="G546" s="71"/>
      <c r="H546" s="72"/>
      <c r="I546" s="73"/>
      <c r="J546" s="71"/>
      <c r="K546" s="72"/>
      <c r="L546" s="73"/>
      <c r="M546" s="71"/>
      <c r="N546" s="175"/>
      <c r="O546" s="74"/>
      <c r="P546" s="76">
        <v>45033</v>
      </c>
      <c r="Q546" s="75" t="s">
        <v>165</v>
      </c>
      <c r="R546" s="79" t="s">
        <v>198</v>
      </c>
      <c r="S546" s="93" t="s">
        <v>236</v>
      </c>
    </row>
    <row r="547" spans="1:19">
      <c r="A547" s="112">
        <f t="shared" si="9"/>
        <v>539</v>
      </c>
      <c r="B547" s="345"/>
      <c r="C547" s="195"/>
      <c r="D547" s="352"/>
      <c r="E547" s="170" t="s">
        <v>321</v>
      </c>
      <c r="F547" s="168">
        <v>10</v>
      </c>
      <c r="G547" s="71"/>
      <c r="H547" s="72"/>
      <c r="I547" s="73"/>
      <c r="J547" s="71"/>
      <c r="K547" s="72"/>
      <c r="L547" s="73"/>
      <c r="M547" s="71"/>
      <c r="N547" s="175"/>
      <c r="O547" s="74"/>
      <c r="P547" s="76">
        <v>45033</v>
      </c>
      <c r="Q547" s="75" t="s">
        <v>165</v>
      </c>
      <c r="R547" s="79" t="s">
        <v>198</v>
      </c>
      <c r="S547" s="93" t="s">
        <v>236</v>
      </c>
    </row>
    <row r="548" spans="1:19">
      <c r="A548" s="112">
        <f t="shared" si="9"/>
        <v>540</v>
      </c>
      <c r="B548" s="345"/>
      <c r="C548" s="195"/>
      <c r="D548" s="352"/>
      <c r="E548" s="170" t="s">
        <v>322</v>
      </c>
      <c r="F548" s="168">
        <v>13</v>
      </c>
      <c r="G548" s="71"/>
      <c r="H548" s="72"/>
      <c r="I548" s="73"/>
      <c r="J548" s="71"/>
      <c r="K548" s="72"/>
      <c r="L548" s="73"/>
      <c r="M548" s="71"/>
      <c r="N548" s="175"/>
      <c r="O548" s="74"/>
      <c r="P548" s="76">
        <v>45033</v>
      </c>
      <c r="Q548" s="75" t="s">
        <v>165</v>
      </c>
      <c r="R548" s="79" t="s">
        <v>198</v>
      </c>
      <c r="S548" s="93" t="s">
        <v>236</v>
      </c>
    </row>
    <row r="549" spans="1:19">
      <c r="A549" s="112">
        <f t="shared" si="9"/>
        <v>541</v>
      </c>
      <c r="B549" s="345"/>
      <c r="C549" s="195"/>
      <c r="D549" s="352"/>
      <c r="E549" s="170" t="s">
        <v>323</v>
      </c>
      <c r="F549" s="168">
        <v>15</v>
      </c>
      <c r="G549" s="71"/>
      <c r="H549" s="72"/>
      <c r="I549" s="73"/>
      <c r="J549" s="71"/>
      <c r="K549" s="72"/>
      <c r="L549" s="73"/>
      <c r="M549" s="71"/>
      <c r="N549" s="175"/>
      <c r="O549" s="74"/>
      <c r="P549" s="76">
        <v>45033</v>
      </c>
      <c r="Q549" s="75" t="s">
        <v>165</v>
      </c>
      <c r="R549" s="79" t="s">
        <v>198</v>
      </c>
      <c r="S549" s="93" t="s">
        <v>236</v>
      </c>
    </row>
    <row r="550" spans="1:19">
      <c r="A550" s="112">
        <f t="shared" si="9"/>
        <v>542</v>
      </c>
      <c r="B550" s="345"/>
      <c r="C550" s="195"/>
      <c r="D550" s="352"/>
      <c r="E550" s="170" t="s">
        <v>324</v>
      </c>
      <c r="F550" s="168">
        <v>18</v>
      </c>
      <c r="G550" s="71"/>
      <c r="H550" s="72"/>
      <c r="I550" s="73"/>
      <c r="J550" s="71"/>
      <c r="K550" s="72"/>
      <c r="L550" s="73"/>
      <c r="M550" s="71"/>
      <c r="N550" s="175"/>
      <c r="O550" s="74"/>
      <c r="P550" s="76">
        <v>45033</v>
      </c>
      <c r="Q550" s="75" t="s">
        <v>165</v>
      </c>
      <c r="R550" s="79" t="s">
        <v>198</v>
      </c>
      <c r="S550" s="93" t="s">
        <v>236</v>
      </c>
    </row>
    <row r="551" spans="1:19">
      <c r="A551" s="112">
        <f t="shared" si="9"/>
        <v>543</v>
      </c>
      <c r="B551" s="345"/>
      <c r="C551" s="195"/>
      <c r="D551" s="352"/>
      <c r="E551" s="170" t="s">
        <v>325</v>
      </c>
      <c r="F551" s="168">
        <v>20</v>
      </c>
      <c r="G551" s="71"/>
      <c r="H551" s="72"/>
      <c r="I551" s="73"/>
      <c r="J551" s="71"/>
      <c r="K551" s="72"/>
      <c r="L551" s="73"/>
      <c r="M551" s="71"/>
      <c r="N551" s="175"/>
      <c r="O551" s="74"/>
      <c r="P551" s="76">
        <v>45033</v>
      </c>
      <c r="Q551" s="75" t="s">
        <v>165</v>
      </c>
      <c r="R551" s="79" t="s">
        <v>198</v>
      </c>
      <c r="S551" s="93" t="s">
        <v>236</v>
      </c>
    </row>
    <row r="552" spans="1:19">
      <c r="A552" s="112">
        <f t="shared" si="9"/>
        <v>544</v>
      </c>
      <c r="B552" s="345"/>
      <c r="C552" s="195"/>
      <c r="D552" s="352"/>
      <c r="E552" s="170" t="s">
        <v>326</v>
      </c>
      <c r="F552" s="168">
        <v>23</v>
      </c>
      <c r="G552" s="71"/>
      <c r="H552" s="72"/>
      <c r="I552" s="73"/>
      <c r="J552" s="71"/>
      <c r="K552" s="72"/>
      <c r="L552" s="73"/>
      <c r="M552" s="71"/>
      <c r="N552" s="175"/>
      <c r="O552" s="74"/>
      <c r="P552" s="76">
        <v>45033</v>
      </c>
      <c r="Q552" s="75" t="s">
        <v>165</v>
      </c>
      <c r="R552" s="79" t="s">
        <v>198</v>
      </c>
      <c r="S552" s="93" t="s">
        <v>236</v>
      </c>
    </row>
    <row r="553" spans="1:19">
      <c r="A553" s="112">
        <f t="shared" si="9"/>
        <v>545</v>
      </c>
      <c r="B553" s="345"/>
      <c r="C553" s="195"/>
      <c r="D553" s="352"/>
      <c r="E553" s="158" t="s">
        <v>327</v>
      </c>
      <c r="F553" s="168">
        <v>25</v>
      </c>
      <c r="G553" s="71"/>
      <c r="H553" s="72"/>
      <c r="I553" s="73"/>
      <c r="J553" s="71"/>
      <c r="K553" s="72"/>
      <c r="L553" s="73"/>
      <c r="M553" s="71"/>
      <c r="N553" s="175"/>
      <c r="O553" s="74"/>
      <c r="P553" s="76">
        <v>45033</v>
      </c>
      <c r="Q553" s="75" t="s">
        <v>165</v>
      </c>
      <c r="R553" s="79" t="s">
        <v>198</v>
      </c>
      <c r="S553" s="93" t="s">
        <v>236</v>
      </c>
    </row>
    <row r="554" spans="1:19">
      <c r="A554" s="112">
        <f t="shared" si="9"/>
        <v>546</v>
      </c>
      <c r="B554" s="345"/>
      <c r="C554" s="195"/>
      <c r="D554" s="352"/>
      <c r="E554" s="158" t="s">
        <v>328</v>
      </c>
      <c r="F554" s="168">
        <v>28</v>
      </c>
      <c r="G554" s="71"/>
      <c r="H554" s="72"/>
      <c r="I554" s="73"/>
      <c r="J554" s="71"/>
      <c r="K554" s="72"/>
      <c r="L554" s="73"/>
      <c r="M554" s="71"/>
      <c r="N554" s="175"/>
      <c r="O554" s="74"/>
      <c r="P554" s="76">
        <v>45033</v>
      </c>
      <c r="Q554" s="75" t="s">
        <v>165</v>
      </c>
      <c r="R554" s="79" t="s">
        <v>198</v>
      </c>
      <c r="S554" s="93" t="s">
        <v>236</v>
      </c>
    </row>
    <row r="555" spans="1:19">
      <c r="A555" s="112">
        <f t="shared" si="9"/>
        <v>547</v>
      </c>
      <c r="B555" s="345"/>
      <c r="C555" s="195"/>
      <c r="D555" s="352" t="s">
        <v>399</v>
      </c>
      <c r="E555" s="158" t="s">
        <v>319</v>
      </c>
      <c r="F555" s="168">
        <v>49200</v>
      </c>
      <c r="G555" s="71"/>
      <c r="H555" s="72"/>
      <c r="I555" s="73"/>
      <c r="J555" s="71"/>
      <c r="K555" s="72"/>
      <c r="L555" s="73"/>
      <c r="M555" s="71"/>
      <c r="N555" s="175"/>
      <c r="O555" s="74"/>
      <c r="P555" s="76">
        <v>45033</v>
      </c>
      <c r="Q555" s="75" t="s">
        <v>165</v>
      </c>
      <c r="R555" s="79" t="s">
        <v>198</v>
      </c>
      <c r="S555" s="93" t="s">
        <v>236</v>
      </c>
    </row>
    <row r="556" spans="1:19">
      <c r="A556" s="112">
        <f t="shared" si="9"/>
        <v>548</v>
      </c>
      <c r="B556" s="345"/>
      <c r="C556" s="195"/>
      <c r="D556" s="352"/>
      <c r="E556" s="158" t="s">
        <v>320</v>
      </c>
      <c r="F556" s="168">
        <v>50400</v>
      </c>
      <c r="G556" s="71"/>
      <c r="H556" s="72"/>
      <c r="I556" s="73"/>
      <c r="J556" s="71"/>
      <c r="K556" s="72"/>
      <c r="L556" s="73"/>
      <c r="M556" s="71"/>
      <c r="N556" s="175"/>
      <c r="O556" s="74"/>
      <c r="P556" s="76">
        <v>45033</v>
      </c>
      <c r="Q556" s="75" t="s">
        <v>165</v>
      </c>
      <c r="R556" s="79" t="s">
        <v>198</v>
      </c>
      <c r="S556" s="93" t="s">
        <v>236</v>
      </c>
    </row>
    <row r="557" spans="1:19">
      <c r="A557" s="112">
        <f t="shared" si="9"/>
        <v>549</v>
      </c>
      <c r="B557" s="345"/>
      <c r="C557" s="195"/>
      <c r="D557" s="352"/>
      <c r="E557" s="158" t="s">
        <v>321</v>
      </c>
      <c r="F557" s="168">
        <v>51600</v>
      </c>
      <c r="G557" s="71"/>
      <c r="H557" s="72"/>
      <c r="I557" s="73"/>
      <c r="J557" s="71"/>
      <c r="K557" s="72"/>
      <c r="L557" s="73"/>
      <c r="M557" s="71"/>
      <c r="N557" s="175"/>
      <c r="O557" s="74"/>
      <c r="P557" s="76">
        <v>45033</v>
      </c>
      <c r="Q557" s="75" t="s">
        <v>165</v>
      </c>
      <c r="R557" s="79" t="s">
        <v>198</v>
      </c>
      <c r="S557" s="93" t="s">
        <v>236</v>
      </c>
    </row>
    <row r="558" spans="1:19">
      <c r="A558" s="112">
        <f t="shared" si="9"/>
        <v>550</v>
      </c>
      <c r="B558" s="345"/>
      <c r="C558" s="195"/>
      <c r="D558" s="352"/>
      <c r="E558" s="158" t="s">
        <v>322</v>
      </c>
      <c r="F558" s="168">
        <v>52800</v>
      </c>
      <c r="G558" s="71"/>
      <c r="H558" s="72"/>
      <c r="I558" s="73"/>
      <c r="J558" s="71"/>
      <c r="K558" s="72"/>
      <c r="L558" s="73"/>
      <c r="M558" s="71"/>
      <c r="N558" s="175"/>
      <c r="O558" s="74"/>
      <c r="P558" s="76">
        <v>45033</v>
      </c>
      <c r="Q558" s="75" t="s">
        <v>165</v>
      </c>
      <c r="R558" s="79" t="s">
        <v>198</v>
      </c>
      <c r="S558" s="93" t="s">
        <v>236</v>
      </c>
    </row>
    <row r="559" spans="1:19">
      <c r="A559" s="112">
        <f t="shared" si="9"/>
        <v>551</v>
      </c>
      <c r="B559" s="345"/>
      <c r="C559" s="195"/>
      <c r="D559" s="352"/>
      <c r="E559" s="158" t="s">
        <v>323</v>
      </c>
      <c r="F559" s="168">
        <v>54000</v>
      </c>
      <c r="G559" s="71"/>
      <c r="H559" s="72"/>
      <c r="I559" s="73"/>
      <c r="J559" s="71"/>
      <c r="K559" s="72"/>
      <c r="L559" s="73"/>
      <c r="M559" s="71"/>
      <c r="N559" s="175"/>
      <c r="O559" s="74"/>
      <c r="P559" s="76">
        <v>45033</v>
      </c>
      <c r="Q559" s="75" t="s">
        <v>165</v>
      </c>
      <c r="R559" s="79" t="s">
        <v>198</v>
      </c>
      <c r="S559" s="93" t="s">
        <v>236</v>
      </c>
    </row>
    <row r="560" spans="1:19">
      <c r="A560" s="112">
        <f t="shared" si="9"/>
        <v>552</v>
      </c>
      <c r="B560" s="345"/>
      <c r="C560" s="195"/>
      <c r="D560" s="352"/>
      <c r="E560" s="158" t="s">
        <v>324</v>
      </c>
      <c r="F560" s="168">
        <v>55200</v>
      </c>
      <c r="G560" s="71"/>
      <c r="H560" s="72"/>
      <c r="I560" s="73"/>
      <c r="J560" s="71"/>
      <c r="K560" s="72"/>
      <c r="L560" s="73"/>
      <c r="M560" s="71"/>
      <c r="N560" s="175"/>
      <c r="O560" s="74"/>
      <c r="P560" s="76">
        <v>45033</v>
      </c>
      <c r="Q560" s="75" t="s">
        <v>165</v>
      </c>
      <c r="R560" s="79" t="s">
        <v>198</v>
      </c>
      <c r="S560" s="93" t="s">
        <v>236</v>
      </c>
    </row>
    <row r="561" spans="1:19">
      <c r="A561" s="112">
        <f t="shared" si="9"/>
        <v>553</v>
      </c>
      <c r="B561" s="345"/>
      <c r="C561" s="195"/>
      <c r="D561" s="352"/>
      <c r="E561" s="158" t="s">
        <v>325</v>
      </c>
      <c r="F561" s="168">
        <v>56400</v>
      </c>
      <c r="G561" s="71"/>
      <c r="H561" s="72"/>
      <c r="I561" s="73"/>
      <c r="J561" s="71"/>
      <c r="K561" s="72"/>
      <c r="L561" s="73"/>
      <c r="M561" s="71"/>
      <c r="N561" s="175"/>
      <c r="O561" s="74"/>
      <c r="P561" s="76">
        <v>45033</v>
      </c>
      <c r="Q561" s="75" t="s">
        <v>165</v>
      </c>
      <c r="R561" s="79" t="s">
        <v>198</v>
      </c>
      <c r="S561" s="93" t="s">
        <v>236</v>
      </c>
    </row>
    <row r="562" spans="1:19">
      <c r="A562" s="112">
        <f t="shared" si="9"/>
        <v>554</v>
      </c>
      <c r="B562" s="345"/>
      <c r="C562" s="195"/>
      <c r="D562" s="352"/>
      <c r="E562" s="158" t="s">
        <v>326</v>
      </c>
      <c r="F562" s="168">
        <v>57600</v>
      </c>
      <c r="G562" s="71"/>
      <c r="H562" s="72"/>
      <c r="I562" s="73"/>
      <c r="J562" s="71"/>
      <c r="K562" s="72"/>
      <c r="L562" s="73"/>
      <c r="M562" s="71"/>
      <c r="N562" s="175"/>
      <c r="O562" s="74"/>
      <c r="P562" s="76">
        <v>45033</v>
      </c>
      <c r="Q562" s="75" t="s">
        <v>165</v>
      </c>
      <c r="R562" s="79" t="s">
        <v>198</v>
      </c>
      <c r="S562" s="93" t="s">
        <v>236</v>
      </c>
    </row>
    <row r="563" spans="1:19">
      <c r="A563" s="112">
        <f t="shared" si="9"/>
        <v>555</v>
      </c>
      <c r="B563" s="345"/>
      <c r="C563" s="195"/>
      <c r="D563" s="352"/>
      <c r="E563" s="158" t="s">
        <v>327</v>
      </c>
      <c r="F563" s="168">
        <v>58800</v>
      </c>
      <c r="G563" s="71"/>
      <c r="H563" s="72"/>
      <c r="I563" s="73"/>
      <c r="J563" s="71"/>
      <c r="K563" s="72"/>
      <c r="L563" s="73"/>
      <c r="M563" s="71"/>
      <c r="N563" s="175"/>
      <c r="O563" s="74"/>
      <c r="P563" s="76">
        <v>45033</v>
      </c>
      <c r="Q563" s="75" t="s">
        <v>165</v>
      </c>
      <c r="R563" s="79" t="s">
        <v>198</v>
      </c>
      <c r="S563" s="93" t="s">
        <v>236</v>
      </c>
    </row>
    <row r="564" spans="1:19">
      <c r="A564" s="112">
        <f t="shared" si="9"/>
        <v>556</v>
      </c>
      <c r="B564" s="345"/>
      <c r="C564" s="195"/>
      <c r="D564" s="352"/>
      <c r="E564" s="158" t="s">
        <v>328</v>
      </c>
      <c r="F564" s="168">
        <v>60000</v>
      </c>
      <c r="G564" s="71"/>
      <c r="H564" s="72"/>
      <c r="I564" s="73"/>
      <c r="J564" s="71"/>
      <c r="K564" s="72"/>
      <c r="L564" s="73"/>
      <c r="M564" s="71"/>
      <c r="N564" s="175"/>
      <c r="O564" s="74"/>
      <c r="P564" s="76">
        <v>45033</v>
      </c>
      <c r="Q564" s="75" t="s">
        <v>165</v>
      </c>
      <c r="R564" s="79" t="s">
        <v>198</v>
      </c>
      <c r="S564" s="93" t="s">
        <v>236</v>
      </c>
    </row>
    <row r="565" spans="1:19">
      <c r="A565" s="112">
        <f t="shared" si="9"/>
        <v>557</v>
      </c>
      <c r="B565" s="345"/>
      <c r="C565" s="195"/>
      <c r="D565" s="352" t="s">
        <v>400</v>
      </c>
      <c r="E565" s="158" t="s">
        <v>319</v>
      </c>
      <c r="F565" s="168">
        <v>13</v>
      </c>
      <c r="G565" s="71"/>
      <c r="H565" s="72"/>
      <c r="I565" s="73"/>
      <c r="J565" s="71"/>
      <c r="K565" s="72"/>
      <c r="L565" s="73"/>
      <c r="M565" s="71"/>
      <c r="N565" s="175"/>
      <c r="O565" s="74"/>
      <c r="P565" s="76">
        <v>45033</v>
      </c>
      <c r="Q565" s="75" t="s">
        <v>165</v>
      </c>
      <c r="R565" s="79" t="s">
        <v>198</v>
      </c>
      <c r="S565" s="93" t="s">
        <v>236</v>
      </c>
    </row>
    <row r="566" spans="1:19">
      <c r="A566" s="112">
        <f t="shared" si="9"/>
        <v>558</v>
      </c>
      <c r="B566" s="345"/>
      <c r="C566" s="195"/>
      <c r="D566" s="352"/>
      <c r="E566" s="158" t="s">
        <v>320</v>
      </c>
      <c r="F566" s="168">
        <v>15</v>
      </c>
      <c r="G566" s="71"/>
      <c r="H566" s="72"/>
      <c r="I566" s="73"/>
      <c r="J566" s="71"/>
      <c r="K566" s="72"/>
      <c r="L566" s="73"/>
      <c r="M566" s="71"/>
      <c r="N566" s="175"/>
      <c r="O566" s="74"/>
      <c r="P566" s="76">
        <v>45033</v>
      </c>
      <c r="Q566" s="75" t="s">
        <v>165</v>
      </c>
      <c r="R566" s="79" t="s">
        <v>198</v>
      </c>
      <c r="S566" s="93" t="s">
        <v>236</v>
      </c>
    </row>
    <row r="567" spans="1:19">
      <c r="A567" s="112">
        <f t="shared" si="9"/>
        <v>559</v>
      </c>
      <c r="B567" s="345"/>
      <c r="C567" s="195"/>
      <c r="D567" s="352"/>
      <c r="E567" s="158" t="s">
        <v>321</v>
      </c>
      <c r="F567" s="168">
        <v>18</v>
      </c>
      <c r="G567" s="71"/>
      <c r="H567" s="72"/>
      <c r="I567" s="73"/>
      <c r="J567" s="71"/>
      <c r="K567" s="72"/>
      <c r="L567" s="73"/>
      <c r="M567" s="71"/>
      <c r="N567" s="175"/>
      <c r="O567" s="74"/>
      <c r="P567" s="76">
        <v>45033</v>
      </c>
      <c r="Q567" s="75" t="s">
        <v>165</v>
      </c>
      <c r="R567" s="79" t="s">
        <v>198</v>
      </c>
      <c r="S567" s="93" t="s">
        <v>236</v>
      </c>
    </row>
    <row r="568" spans="1:19">
      <c r="A568" s="112">
        <f t="shared" si="9"/>
        <v>560</v>
      </c>
      <c r="B568" s="345"/>
      <c r="C568" s="195"/>
      <c r="D568" s="352"/>
      <c r="E568" s="158" t="s">
        <v>322</v>
      </c>
      <c r="F568" s="168">
        <v>20</v>
      </c>
      <c r="G568" s="71"/>
      <c r="H568" s="72"/>
      <c r="I568" s="73"/>
      <c r="J568" s="71"/>
      <c r="K568" s="72"/>
      <c r="L568" s="73"/>
      <c r="M568" s="71"/>
      <c r="N568" s="175"/>
      <c r="O568" s="74"/>
      <c r="P568" s="76">
        <v>45033</v>
      </c>
      <c r="Q568" s="75" t="s">
        <v>165</v>
      </c>
      <c r="R568" s="79" t="s">
        <v>198</v>
      </c>
      <c r="S568" s="93" t="s">
        <v>236</v>
      </c>
    </row>
    <row r="569" spans="1:19">
      <c r="A569" s="112">
        <f t="shared" si="9"/>
        <v>561</v>
      </c>
      <c r="B569" s="345"/>
      <c r="C569" s="195"/>
      <c r="D569" s="352"/>
      <c r="E569" s="158" t="s">
        <v>323</v>
      </c>
      <c r="F569" s="168">
        <v>23</v>
      </c>
      <c r="G569" s="71"/>
      <c r="H569" s="72"/>
      <c r="I569" s="73"/>
      <c r="J569" s="71"/>
      <c r="K569" s="72"/>
      <c r="L569" s="73"/>
      <c r="M569" s="71"/>
      <c r="N569" s="175"/>
      <c r="O569" s="74"/>
      <c r="P569" s="76">
        <v>45033</v>
      </c>
      <c r="Q569" s="75" t="s">
        <v>165</v>
      </c>
      <c r="R569" s="79" t="s">
        <v>198</v>
      </c>
      <c r="S569" s="93" t="s">
        <v>236</v>
      </c>
    </row>
    <row r="570" spans="1:19">
      <c r="A570" s="112">
        <f t="shared" si="9"/>
        <v>562</v>
      </c>
      <c r="B570" s="345"/>
      <c r="C570" s="195"/>
      <c r="D570" s="352"/>
      <c r="E570" s="158" t="s">
        <v>324</v>
      </c>
      <c r="F570" s="168">
        <v>25</v>
      </c>
      <c r="G570" s="71"/>
      <c r="H570" s="72"/>
      <c r="I570" s="73"/>
      <c r="J570" s="71"/>
      <c r="K570" s="72"/>
      <c r="L570" s="73"/>
      <c r="M570" s="71"/>
      <c r="N570" s="175"/>
      <c r="O570" s="74"/>
      <c r="P570" s="76">
        <v>45033</v>
      </c>
      <c r="Q570" s="75" t="s">
        <v>165</v>
      </c>
      <c r="R570" s="79" t="s">
        <v>198</v>
      </c>
      <c r="S570" s="93" t="s">
        <v>236</v>
      </c>
    </row>
    <row r="571" spans="1:19">
      <c r="A571" s="112">
        <f t="shared" si="9"/>
        <v>563</v>
      </c>
      <c r="B571" s="345"/>
      <c r="C571" s="195"/>
      <c r="D571" s="352"/>
      <c r="E571" s="158" t="s">
        <v>325</v>
      </c>
      <c r="F571" s="168">
        <v>28</v>
      </c>
      <c r="G571" s="71"/>
      <c r="H571" s="72"/>
      <c r="I571" s="73"/>
      <c r="J571" s="71"/>
      <c r="K571" s="72"/>
      <c r="L571" s="73"/>
      <c r="M571" s="71"/>
      <c r="N571" s="175"/>
      <c r="O571" s="74"/>
      <c r="P571" s="76">
        <v>45033</v>
      </c>
      <c r="Q571" s="75" t="s">
        <v>165</v>
      </c>
      <c r="R571" s="79" t="s">
        <v>198</v>
      </c>
      <c r="S571" s="93" t="s">
        <v>236</v>
      </c>
    </row>
    <row r="572" spans="1:19">
      <c r="A572" s="112">
        <f t="shared" si="9"/>
        <v>564</v>
      </c>
      <c r="B572" s="345"/>
      <c r="C572" s="195"/>
      <c r="D572" s="352"/>
      <c r="E572" s="158" t="s">
        <v>326</v>
      </c>
      <c r="F572" s="168">
        <v>30</v>
      </c>
      <c r="G572" s="71"/>
      <c r="H572" s="72"/>
      <c r="I572" s="73"/>
      <c r="J572" s="71"/>
      <c r="K572" s="72"/>
      <c r="L572" s="73"/>
      <c r="M572" s="71"/>
      <c r="N572" s="175"/>
      <c r="O572" s="74"/>
      <c r="P572" s="76">
        <v>45033</v>
      </c>
      <c r="Q572" s="75" t="s">
        <v>165</v>
      </c>
      <c r="R572" s="79" t="s">
        <v>198</v>
      </c>
      <c r="S572" s="93" t="s">
        <v>236</v>
      </c>
    </row>
    <row r="573" spans="1:19">
      <c r="A573" s="112">
        <f t="shared" si="9"/>
        <v>565</v>
      </c>
      <c r="B573" s="345"/>
      <c r="C573" s="195"/>
      <c r="D573" s="352"/>
      <c r="E573" s="158" t="s">
        <v>327</v>
      </c>
      <c r="F573" s="168">
        <v>33</v>
      </c>
      <c r="G573" s="71"/>
      <c r="H573" s="72"/>
      <c r="I573" s="73"/>
      <c r="J573" s="71"/>
      <c r="K573" s="72"/>
      <c r="L573" s="73"/>
      <c r="M573" s="71"/>
      <c r="N573" s="175"/>
      <c r="O573" s="74"/>
      <c r="P573" s="76">
        <v>45033</v>
      </c>
      <c r="Q573" s="75" t="s">
        <v>165</v>
      </c>
      <c r="R573" s="79" t="s">
        <v>198</v>
      </c>
      <c r="S573" s="93" t="s">
        <v>236</v>
      </c>
    </row>
    <row r="574" spans="1:19">
      <c r="A574" s="112">
        <f t="shared" si="9"/>
        <v>566</v>
      </c>
      <c r="B574" s="345"/>
      <c r="C574" s="195"/>
      <c r="D574" s="352"/>
      <c r="E574" s="170" t="s">
        <v>328</v>
      </c>
      <c r="F574" s="168">
        <v>35</v>
      </c>
      <c r="G574" s="71"/>
      <c r="H574" s="72"/>
      <c r="I574" s="73"/>
      <c r="J574" s="71"/>
      <c r="K574" s="72"/>
      <c r="L574" s="73"/>
      <c r="M574" s="71"/>
      <c r="N574" s="175"/>
      <c r="O574" s="74"/>
      <c r="P574" s="76">
        <v>45033</v>
      </c>
      <c r="Q574" s="75" t="s">
        <v>165</v>
      </c>
      <c r="R574" s="79" t="s">
        <v>198</v>
      </c>
      <c r="S574" s="93" t="s">
        <v>236</v>
      </c>
    </row>
    <row r="575" spans="1:19">
      <c r="A575" s="112">
        <f>ROW()-8</f>
        <v>567</v>
      </c>
      <c r="B575" s="344" t="s">
        <v>401</v>
      </c>
      <c r="C575" s="353" t="s">
        <v>402</v>
      </c>
      <c r="D575" s="354" t="s">
        <v>403</v>
      </c>
      <c r="E575" s="165">
        <v>2001000</v>
      </c>
      <c r="F575" s="215">
        <v>65</v>
      </c>
      <c r="G575" s="71"/>
      <c r="H575" s="72"/>
      <c r="I575" s="73"/>
      <c r="J575" s="71"/>
      <c r="K575" s="72"/>
      <c r="L575" s="73"/>
      <c r="M575" s="71"/>
      <c r="N575" s="86"/>
      <c r="O575" s="74" t="s">
        <v>404</v>
      </c>
      <c r="P575" s="76">
        <v>45033</v>
      </c>
      <c r="Q575" s="75" t="s">
        <v>164</v>
      </c>
      <c r="R575" s="79" t="s">
        <v>198</v>
      </c>
      <c r="S575" s="93" t="s">
        <v>236</v>
      </c>
    </row>
    <row r="576" spans="1:19">
      <c r="A576" s="112">
        <f t="shared" ref="A576:A609" si="10">ROW()-8</f>
        <v>568</v>
      </c>
      <c r="B576" s="344"/>
      <c r="C576" s="353"/>
      <c r="D576" s="354"/>
      <c r="E576" s="154">
        <v>2001001</v>
      </c>
      <c r="F576" s="215">
        <v>50</v>
      </c>
      <c r="G576" s="71"/>
      <c r="H576" s="72"/>
      <c r="I576" s="73"/>
      <c r="J576" s="71"/>
      <c r="K576" s="72"/>
      <c r="L576" s="73"/>
      <c r="M576" s="71"/>
      <c r="N576" s="86"/>
      <c r="O576" s="74" t="s">
        <v>404</v>
      </c>
      <c r="P576" s="76">
        <v>45042</v>
      </c>
      <c r="Q576" s="75" t="s">
        <v>162</v>
      </c>
      <c r="R576" s="79" t="s">
        <v>198</v>
      </c>
      <c r="S576" s="93" t="s">
        <v>236</v>
      </c>
    </row>
    <row r="577" spans="1:19">
      <c r="A577" s="112">
        <f t="shared" si="10"/>
        <v>569</v>
      </c>
      <c r="B577" s="344"/>
      <c r="C577" s="353"/>
      <c r="D577" s="354"/>
      <c r="E577" s="154">
        <v>2001002</v>
      </c>
      <c r="F577" s="215">
        <v>40</v>
      </c>
      <c r="G577" s="71"/>
      <c r="H577" s="72"/>
      <c r="I577" s="73"/>
      <c r="J577" s="71"/>
      <c r="K577" s="72"/>
      <c r="L577" s="73"/>
      <c r="M577" s="71"/>
      <c r="N577" s="86"/>
      <c r="O577" s="74" t="s">
        <v>404</v>
      </c>
      <c r="P577" s="76">
        <v>45042</v>
      </c>
      <c r="Q577" s="75" t="s">
        <v>162</v>
      </c>
      <c r="R577" s="79" t="s">
        <v>198</v>
      </c>
      <c r="S577" s="93" t="s">
        <v>236</v>
      </c>
    </row>
    <row r="578" spans="1:19">
      <c r="A578" s="112">
        <f t="shared" si="10"/>
        <v>570</v>
      </c>
      <c r="B578" s="344"/>
      <c r="C578" s="353"/>
      <c r="D578" s="354"/>
      <c r="E578" s="153">
        <v>2001030</v>
      </c>
      <c r="F578" s="215">
        <v>35</v>
      </c>
      <c r="G578" s="71"/>
      <c r="H578" s="72"/>
      <c r="I578" s="73"/>
      <c r="J578" s="71"/>
      <c r="K578" s="72"/>
      <c r="L578" s="73"/>
      <c r="M578" s="71"/>
      <c r="N578" s="86"/>
      <c r="O578" s="74" t="s">
        <v>404</v>
      </c>
      <c r="P578" s="76">
        <v>45042</v>
      </c>
      <c r="Q578" s="75" t="s">
        <v>162</v>
      </c>
      <c r="R578" s="79" t="s">
        <v>198</v>
      </c>
      <c r="S578" s="93" t="s">
        <v>236</v>
      </c>
    </row>
    <row r="579" spans="1:19">
      <c r="A579" s="112">
        <f t="shared" si="10"/>
        <v>571</v>
      </c>
      <c r="B579" s="344"/>
      <c r="C579" s="353"/>
      <c r="D579" s="354"/>
      <c r="E579" s="153">
        <v>2001004</v>
      </c>
      <c r="F579" s="215">
        <v>30</v>
      </c>
      <c r="G579" s="71"/>
      <c r="H579" s="72"/>
      <c r="I579" s="73"/>
      <c r="J579" s="71"/>
      <c r="K579" s="72"/>
      <c r="L579" s="73"/>
      <c r="M579" s="71"/>
      <c r="N579" s="86"/>
      <c r="O579" s="74" t="s">
        <v>404</v>
      </c>
      <c r="P579" s="76">
        <v>45042</v>
      </c>
      <c r="Q579" s="75" t="s">
        <v>162</v>
      </c>
      <c r="R579" s="79" t="s">
        <v>198</v>
      </c>
      <c r="S579" s="93" t="s">
        <v>236</v>
      </c>
    </row>
    <row r="580" spans="1:19">
      <c r="A580" s="112">
        <f t="shared" si="10"/>
        <v>572</v>
      </c>
      <c r="B580" s="344"/>
      <c r="C580" s="353"/>
      <c r="D580" s="354"/>
      <c r="E580" s="153">
        <v>2001005</v>
      </c>
      <c r="F580" s="215">
        <v>20</v>
      </c>
      <c r="G580" s="71"/>
      <c r="H580" s="72"/>
      <c r="I580" s="73"/>
      <c r="J580" s="71"/>
      <c r="K580" s="72"/>
      <c r="L580" s="73"/>
      <c r="M580" s="71"/>
      <c r="N580" s="86"/>
      <c r="O580" s="74" t="s">
        <v>404</v>
      </c>
      <c r="P580" s="76">
        <v>45042</v>
      </c>
      <c r="Q580" s="75" t="s">
        <v>162</v>
      </c>
      <c r="R580" s="79" t="s">
        <v>198</v>
      </c>
      <c r="S580" s="93" t="s">
        <v>236</v>
      </c>
    </row>
    <row r="581" spans="1:19">
      <c r="A581" s="112">
        <f t="shared" si="10"/>
        <v>573</v>
      </c>
      <c r="B581" s="344"/>
      <c r="C581" s="353"/>
      <c r="D581" s="354"/>
      <c r="E581" s="153">
        <v>2001006</v>
      </c>
      <c r="F581" s="215">
        <v>18</v>
      </c>
      <c r="G581" s="71"/>
      <c r="H581" s="72"/>
      <c r="I581" s="73"/>
      <c r="J581" s="71"/>
      <c r="K581" s="72"/>
      <c r="L581" s="73"/>
      <c r="M581" s="71"/>
      <c r="N581" s="86"/>
      <c r="O581" s="74" t="s">
        <v>404</v>
      </c>
      <c r="P581" s="76">
        <v>45042</v>
      </c>
      <c r="Q581" s="75" t="s">
        <v>162</v>
      </c>
      <c r="R581" s="79" t="s">
        <v>198</v>
      </c>
      <c r="S581" s="93" t="s">
        <v>236</v>
      </c>
    </row>
    <row r="582" spans="1:19">
      <c r="A582" s="112">
        <f t="shared" si="10"/>
        <v>574</v>
      </c>
      <c r="B582" s="344"/>
      <c r="C582" s="353"/>
      <c r="D582" s="354"/>
      <c r="E582" s="153">
        <v>2001007</v>
      </c>
      <c r="F582" s="215">
        <v>12</v>
      </c>
      <c r="G582" s="71"/>
      <c r="H582" s="72"/>
      <c r="I582" s="73"/>
      <c r="J582" s="71"/>
      <c r="K582" s="72"/>
      <c r="L582" s="73"/>
      <c r="M582" s="71"/>
      <c r="N582" s="86"/>
      <c r="O582" s="74" t="s">
        <v>404</v>
      </c>
      <c r="P582" s="76">
        <v>45042</v>
      </c>
      <c r="Q582" s="75" t="s">
        <v>162</v>
      </c>
      <c r="R582" s="79" t="s">
        <v>198</v>
      </c>
      <c r="S582" s="93" t="s">
        <v>236</v>
      </c>
    </row>
    <row r="583" spans="1:19">
      <c r="A583" s="112">
        <f t="shared" si="10"/>
        <v>575</v>
      </c>
      <c r="B583" s="344"/>
      <c r="C583" s="353"/>
      <c r="D583" s="354"/>
      <c r="E583" s="152">
        <v>2001008</v>
      </c>
      <c r="F583" s="215">
        <v>10</v>
      </c>
      <c r="G583" s="71"/>
      <c r="H583" s="72"/>
      <c r="I583" s="73"/>
      <c r="J583" s="71"/>
      <c r="K583" s="72"/>
      <c r="L583" s="73"/>
      <c r="M583" s="71"/>
      <c r="N583" s="86"/>
      <c r="O583" s="74" t="s">
        <v>404</v>
      </c>
      <c r="P583" s="76">
        <v>45042</v>
      </c>
      <c r="Q583" s="75" t="s">
        <v>162</v>
      </c>
      <c r="R583" s="79" t="s">
        <v>198</v>
      </c>
      <c r="S583" s="93" t="s">
        <v>236</v>
      </c>
    </row>
    <row r="584" spans="1:19">
      <c r="A584" s="112">
        <f t="shared" si="10"/>
        <v>576</v>
      </c>
      <c r="B584" s="344"/>
      <c r="C584" s="353"/>
      <c r="D584" s="354" t="s">
        <v>405</v>
      </c>
      <c r="E584" s="152">
        <v>2011000</v>
      </c>
      <c r="F584" s="215" t="s">
        <v>406</v>
      </c>
      <c r="G584" s="71"/>
      <c r="H584" s="72"/>
      <c r="I584" s="73"/>
      <c r="J584" s="71"/>
      <c r="K584" s="72"/>
      <c r="L584" s="73"/>
      <c r="M584" s="71"/>
      <c r="N584" s="86"/>
      <c r="O584" s="74" t="s">
        <v>404</v>
      </c>
      <c r="P584" s="76">
        <v>45042</v>
      </c>
      <c r="Q584" s="75" t="s">
        <v>162</v>
      </c>
      <c r="R584" s="79" t="s">
        <v>198</v>
      </c>
      <c r="S584" s="93" t="s">
        <v>236</v>
      </c>
    </row>
    <row r="585" spans="1:19">
      <c r="A585" s="112">
        <f t="shared" si="10"/>
        <v>577</v>
      </c>
      <c r="B585" s="344"/>
      <c r="C585" s="353"/>
      <c r="D585" s="354"/>
      <c r="E585" s="154">
        <v>2011001</v>
      </c>
      <c r="F585" s="215" t="s">
        <v>407</v>
      </c>
      <c r="G585" s="71"/>
      <c r="H585" s="72"/>
      <c r="I585" s="73"/>
      <c r="J585" s="71"/>
      <c r="K585" s="72"/>
      <c r="L585" s="73"/>
      <c r="M585" s="71"/>
      <c r="N585" s="86"/>
      <c r="O585" s="74" t="s">
        <v>404</v>
      </c>
      <c r="P585" s="76">
        <v>45042</v>
      </c>
      <c r="Q585" s="75" t="s">
        <v>162</v>
      </c>
      <c r="R585" s="79" t="s">
        <v>198</v>
      </c>
      <c r="S585" s="93" t="s">
        <v>236</v>
      </c>
    </row>
    <row r="586" spans="1:19">
      <c r="A586" s="112">
        <f t="shared" si="10"/>
        <v>578</v>
      </c>
      <c r="B586" s="344"/>
      <c r="C586" s="353"/>
      <c r="D586" s="354"/>
      <c r="E586" s="154">
        <v>2011002</v>
      </c>
      <c r="F586" s="215" t="s">
        <v>408</v>
      </c>
      <c r="G586" s="71"/>
      <c r="H586" s="72"/>
      <c r="I586" s="73"/>
      <c r="J586" s="71"/>
      <c r="K586" s="72"/>
      <c r="L586" s="73"/>
      <c r="M586" s="71"/>
      <c r="N586" s="86"/>
      <c r="O586" s="74" t="s">
        <v>404</v>
      </c>
      <c r="P586" s="76">
        <v>45042</v>
      </c>
      <c r="Q586" s="75" t="s">
        <v>162</v>
      </c>
      <c r="R586" s="79" t="s">
        <v>198</v>
      </c>
      <c r="S586" s="93" t="s">
        <v>236</v>
      </c>
    </row>
    <row r="587" spans="1:19">
      <c r="A587" s="112">
        <f t="shared" si="10"/>
        <v>579</v>
      </c>
      <c r="B587" s="344"/>
      <c r="C587" s="353"/>
      <c r="D587" s="354"/>
      <c r="E587" s="166">
        <v>2011030</v>
      </c>
      <c r="F587" s="215" t="s">
        <v>409</v>
      </c>
      <c r="G587" s="71"/>
      <c r="H587" s="72"/>
      <c r="I587" s="73"/>
      <c r="J587" s="71"/>
      <c r="K587" s="72"/>
      <c r="L587" s="73"/>
      <c r="M587" s="71"/>
      <c r="N587" s="86"/>
      <c r="O587" s="74" t="s">
        <v>404</v>
      </c>
      <c r="P587" s="76">
        <v>45042</v>
      </c>
      <c r="Q587" s="75" t="s">
        <v>162</v>
      </c>
      <c r="R587" s="79" t="s">
        <v>198</v>
      </c>
      <c r="S587" s="93" t="s">
        <v>236</v>
      </c>
    </row>
    <row r="588" spans="1:19">
      <c r="A588" s="112">
        <f t="shared" si="10"/>
        <v>580</v>
      </c>
      <c r="B588" s="344"/>
      <c r="C588" s="353"/>
      <c r="D588" s="354"/>
      <c r="E588" s="166">
        <v>2011004</v>
      </c>
      <c r="F588" s="215" t="s">
        <v>410</v>
      </c>
      <c r="G588" s="71"/>
      <c r="H588" s="72"/>
      <c r="I588" s="73"/>
      <c r="J588" s="71"/>
      <c r="K588" s="72"/>
      <c r="L588" s="73"/>
      <c r="M588" s="71"/>
      <c r="N588" s="86"/>
      <c r="O588" s="74" t="s">
        <v>404</v>
      </c>
      <c r="P588" s="76">
        <v>45042</v>
      </c>
      <c r="Q588" s="75" t="s">
        <v>162</v>
      </c>
      <c r="R588" s="79" t="s">
        <v>198</v>
      </c>
      <c r="S588" s="93" t="s">
        <v>236</v>
      </c>
    </row>
    <row r="589" spans="1:19">
      <c r="A589" s="112">
        <f t="shared" si="10"/>
        <v>581</v>
      </c>
      <c r="B589" s="344"/>
      <c r="C589" s="353"/>
      <c r="D589" s="354"/>
      <c r="E589" s="166">
        <v>2011005</v>
      </c>
      <c r="F589" s="215" t="s">
        <v>411</v>
      </c>
      <c r="G589" s="71"/>
      <c r="H589" s="72"/>
      <c r="I589" s="73"/>
      <c r="J589" s="71"/>
      <c r="K589" s="72"/>
      <c r="L589" s="73"/>
      <c r="M589" s="71"/>
      <c r="N589" s="86"/>
      <c r="O589" s="74" t="s">
        <v>404</v>
      </c>
      <c r="P589" s="76">
        <v>45042</v>
      </c>
      <c r="Q589" s="75" t="s">
        <v>162</v>
      </c>
      <c r="R589" s="79" t="s">
        <v>198</v>
      </c>
      <c r="S589" s="93" t="s">
        <v>236</v>
      </c>
    </row>
    <row r="590" spans="1:19">
      <c r="A590" s="112">
        <f t="shared" si="10"/>
        <v>582</v>
      </c>
      <c r="B590" s="344"/>
      <c r="C590" s="353"/>
      <c r="D590" s="354"/>
      <c r="E590" s="166">
        <v>2011006</v>
      </c>
      <c r="F590" s="215" t="s">
        <v>412</v>
      </c>
      <c r="G590" s="71"/>
      <c r="H590" s="72"/>
      <c r="I590" s="73"/>
      <c r="J590" s="71"/>
      <c r="K590" s="72"/>
      <c r="L590" s="73"/>
      <c r="M590" s="71"/>
      <c r="N590" s="86"/>
      <c r="O590" s="74" t="s">
        <v>404</v>
      </c>
      <c r="P590" s="76">
        <v>45042</v>
      </c>
      <c r="Q590" s="75" t="s">
        <v>162</v>
      </c>
      <c r="R590" s="79" t="s">
        <v>198</v>
      </c>
      <c r="S590" s="93" t="s">
        <v>236</v>
      </c>
    </row>
    <row r="591" spans="1:19">
      <c r="A591" s="112">
        <f t="shared" si="10"/>
        <v>583</v>
      </c>
      <c r="B591" s="344"/>
      <c r="C591" s="353"/>
      <c r="D591" s="354"/>
      <c r="E591" s="166">
        <v>2011007</v>
      </c>
      <c r="F591" s="215" t="s">
        <v>413</v>
      </c>
      <c r="G591" s="71"/>
      <c r="H591" s="72"/>
      <c r="I591" s="73"/>
      <c r="J591" s="71"/>
      <c r="K591" s="72"/>
      <c r="L591" s="73"/>
      <c r="M591" s="71"/>
      <c r="N591" s="86"/>
      <c r="O591" s="74" t="s">
        <v>404</v>
      </c>
      <c r="P591" s="76">
        <v>45042</v>
      </c>
      <c r="Q591" s="75" t="s">
        <v>162</v>
      </c>
      <c r="R591" s="79" t="s">
        <v>198</v>
      </c>
      <c r="S591" s="93" t="s">
        <v>236</v>
      </c>
    </row>
    <row r="592" spans="1:19">
      <c r="A592" s="112">
        <f t="shared" si="10"/>
        <v>584</v>
      </c>
      <c r="B592" s="344"/>
      <c r="C592" s="353"/>
      <c r="D592" s="354"/>
      <c r="E592" s="152">
        <v>2011008</v>
      </c>
      <c r="F592" s="215" t="s">
        <v>414</v>
      </c>
      <c r="G592" s="71"/>
      <c r="H592" s="72"/>
      <c r="I592" s="73"/>
      <c r="J592" s="71"/>
      <c r="K592" s="72"/>
      <c r="L592" s="73"/>
      <c r="M592" s="71"/>
      <c r="N592" s="86"/>
      <c r="O592" s="74" t="s">
        <v>404</v>
      </c>
      <c r="P592" s="76">
        <v>45042</v>
      </c>
      <c r="Q592" s="75" t="s">
        <v>162</v>
      </c>
      <c r="R592" s="79" t="s">
        <v>198</v>
      </c>
      <c r="S592" s="93" t="s">
        <v>236</v>
      </c>
    </row>
    <row r="593" spans="1:19">
      <c r="A593" s="112">
        <f t="shared" si="10"/>
        <v>585</v>
      </c>
      <c r="B593" s="344"/>
      <c r="C593" s="353"/>
      <c r="D593" s="355" t="s">
        <v>415</v>
      </c>
      <c r="E593" s="152">
        <v>2011020</v>
      </c>
      <c r="F593" s="215">
        <v>70</v>
      </c>
      <c r="G593" s="71"/>
      <c r="H593" s="72"/>
      <c r="I593" s="73"/>
      <c r="J593" s="71"/>
      <c r="K593" s="72"/>
      <c r="L593" s="73"/>
      <c r="M593" s="71"/>
      <c r="N593" s="86"/>
      <c r="O593" s="74" t="s">
        <v>404</v>
      </c>
      <c r="P593" s="76">
        <v>45042</v>
      </c>
      <c r="Q593" s="75" t="s">
        <v>162</v>
      </c>
      <c r="R593" s="79" t="s">
        <v>198</v>
      </c>
      <c r="S593" s="93" t="s">
        <v>236</v>
      </c>
    </row>
    <row r="594" spans="1:19">
      <c r="A594" s="112">
        <f t="shared" si="10"/>
        <v>586</v>
      </c>
      <c r="B594" s="344"/>
      <c r="C594" s="353"/>
      <c r="D594" s="355"/>
      <c r="E594" s="154">
        <v>2011021</v>
      </c>
      <c r="F594" s="215">
        <v>55</v>
      </c>
      <c r="G594" s="71"/>
      <c r="H594" s="72"/>
      <c r="I594" s="73"/>
      <c r="J594" s="71"/>
      <c r="K594" s="72"/>
      <c r="L594" s="73"/>
      <c r="M594" s="71"/>
      <c r="N594" s="86"/>
      <c r="O594" s="74" t="s">
        <v>404</v>
      </c>
      <c r="P594" s="76">
        <v>45042</v>
      </c>
      <c r="Q594" s="75" t="s">
        <v>162</v>
      </c>
      <c r="R594" s="79" t="s">
        <v>198</v>
      </c>
      <c r="S594" s="93" t="s">
        <v>236</v>
      </c>
    </row>
    <row r="595" spans="1:19">
      <c r="A595" s="112">
        <f t="shared" si="10"/>
        <v>587</v>
      </c>
      <c r="B595" s="344"/>
      <c r="C595" s="353"/>
      <c r="D595" s="355"/>
      <c r="E595" s="154">
        <v>2011022</v>
      </c>
      <c r="F595" s="215">
        <v>45</v>
      </c>
      <c r="G595" s="71"/>
      <c r="H595" s="72"/>
      <c r="I595" s="73"/>
      <c r="J595" s="71"/>
      <c r="K595" s="72"/>
      <c r="L595" s="73"/>
      <c r="M595" s="71"/>
      <c r="N595" s="86"/>
      <c r="O595" s="74" t="s">
        <v>404</v>
      </c>
      <c r="P595" s="76">
        <v>45042</v>
      </c>
      <c r="Q595" s="75" t="s">
        <v>162</v>
      </c>
      <c r="R595" s="79" t="s">
        <v>198</v>
      </c>
      <c r="S595" s="93" t="s">
        <v>236</v>
      </c>
    </row>
    <row r="596" spans="1:19">
      <c r="A596" s="112">
        <f t="shared" si="10"/>
        <v>588</v>
      </c>
      <c r="B596" s="344"/>
      <c r="C596" s="353"/>
      <c r="D596" s="355"/>
      <c r="E596" s="166">
        <v>2011023</v>
      </c>
      <c r="F596" s="215">
        <v>40</v>
      </c>
      <c r="G596" s="71"/>
      <c r="H596" s="72"/>
      <c r="I596" s="73"/>
      <c r="J596" s="71"/>
      <c r="K596" s="72"/>
      <c r="L596" s="73"/>
      <c r="M596" s="71"/>
      <c r="N596" s="86"/>
      <c r="O596" s="74" t="s">
        <v>404</v>
      </c>
      <c r="P596" s="76">
        <v>45042</v>
      </c>
      <c r="Q596" s="75" t="s">
        <v>162</v>
      </c>
      <c r="R596" s="79" t="s">
        <v>198</v>
      </c>
      <c r="S596" s="93" t="s">
        <v>236</v>
      </c>
    </row>
    <row r="597" spans="1:19">
      <c r="A597" s="112">
        <f t="shared" si="10"/>
        <v>589</v>
      </c>
      <c r="B597" s="344"/>
      <c r="C597" s="353"/>
      <c r="D597" s="355"/>
      <c r="E597" s="166">
        <v>2011024</v>
      </c>
      <c r="F597" s="215">
        <v>35</v>
      </c>
      <c r="G597" s="71"/>
      <c r="H597" s="72"/>
      <c r="I597" s="73"/>
      <c r="J597" s="71"/>
      <c r="K597" s="72"/>
      <c r="L597" s="73"/>
      <c r="M597" s="71"/>
      <c r="N597" s="86"/>
      <c r="O597" s="74" t="s">
        <v>404</v>
      </c>
      <c r="P597" s="76">
        <v>45042</v>
      </c>
      <c r="Q597" s="75" t="s">
        <v>162</v>
      </c>
      <c r="R597" s="79" t="s">
        <v>198</v>
      </c>
      <c r="S597" s="93" t="s">
        <v>236</v>
      </c>
    </row>
    <row r="598" spans="1:19">
      <c r="A598" s="112">
        <f t="shared" si="10"/>
        <v>590</v>
      </c>
      <c r="B598" s="344"/>
      <c r="C598" s="353"/>
      <c r="D598" s="355"/>
      <c r="E598" s="166">
        <v>2011025</v>
      </c>
      <c r="F598" s="215">
        <v>25</v>
      </c>
      <c r="G598" s="71"/>
      <c r="H598" s="72"/>
      <c r="I598" s="73"/>
      <c r="J598" s="71"/>
      <c r="K598" s="72"/>
      <c r="L598" s="73"/>
      <c r="M598" s="71"/>
      <c r="N598" s="86"/>
      <c r="O598" s="74" t="s">
        <v>404</v>
      </c>
      <c r="P598" s="76">
        <v>45042</v>
      </c>
      <c r="Q598" s="75" t="s">
        <v>162</v>
      </c>
      <c r="R598" s="79" t="s">
        <v>198</v>
      </c>
      <c r="S598" s="93" t="s">
        <v>236</v>
      </c>
    </row>
    <row r="599" spans="1:19">
      <c r="A599" s="112">
        <f t="shared" si="10"/>
        <v>591</v>
      </c>
      <c r="B599" s="344"/>
      <c r="C599" s="353"/>
      <c r="D599" s="355"/>
      <c r="E599" s="166">
        <v>2011026</v>
      </c>
      <c r="F599" s="215">
        <v>22</v>
      </c>
      <c r="G599" s="71"/>
      <c r="H599" s="72"/>
      <c r="I599" s="73"/>
      <c r="J599" s="71"/>
      <c r="K599" s="72"/>
      <c r="L599" s="73"/>
      <c r="M599" s="71"/>
      <c r="N599" s="86"/>
      <c r="O599" s="74" t="s">
        <v>404</v>
      </c>
      <c r="P599" s="76">
        <v>45042</v>
      </c>
      <c r="Q599" s="75" t="s">
        <v>162</v>
      </c>
      <c r="R599" s="79" t="s">
        <v>198</v>
      </c>
      <c r="S599" s="93" t="s">
        <v>236</v>
      </c>
    </row>
    <row r="600" spans="1:19">
      <c r="A600" s="112">
        <f t="shared" si="10"/>
        <v>592</v>
      </c>
      <c r="B600" s="344"/>
      <c r="C600" s="353"/>
      <c r="D600" s="355"/>
      <c r="E600" s="166">
        <v>2011027</v>
      </c>
      <c r="F600" s="215">
        <v>14.5</v>
      </c>
      <c r="G600" s="71"/>
      <c r="H600" s="72"/>
      <c r="I600" s="73"/>
      <c r="J600" s="71"/>
      <c r="K600" s="72"/>
      <c r="L600" s="73"/>
      <c r="M600" s="71"/>
      <c r="N600" s="86"/>
      <c r="O600" s="74" t="s">
        <v>404</v>
      </c>
      <c r="P600" s="76">
        <v>45042</v>
      </c>
      <c r="Q600" s="75" t="s">
        <v>162</v>
      </c>
      <c r="R600" s="79" t="s">
        <v>198</v>
      </c>
      <c r="S600" s="93" t="s">
        <v>236</v>
      </c>
    </row>
    <row r="601" spans="1:19">
      <c r="A601" s="112">
        <f t="shared" si="10"/>
        <v>593</v>
      </c>
      <c r="B601" s="344"/>
      <c r="C601" s="353"/>
      <c r="D601" s="355"/>
      <c r="E601" s="152">
        <v>2011028</v>
      </c>
      <c r="F601" s="216">
        <v>12.7</v>
      </c>
      <c r="G601" s="71"/>
      <c r="H601" s="72"/>
      <c r="I601" s="73"/>
      <c r="J601" s="71"/>
      <c r="K601" s="72"/>
      <c r="L601" s="73"/>
      <c r="M601" s="71"/>
      <c r="N601" s="86"/>
      <c r="O601" s="74" t="s">
        <v>404</v>
      </c>
      <c r="P601" s="76">
        <v>45042</v>
      </c>
      <c r="Q601" s="75" t="s">
        <v>162</v>
      </c>
      <c r="R601" s="79" t="s">
        <v>198</v>
      </c>
      <c r="S601" s="93" t="s">
        <v>236</v>
      </c>
    </row>
    <row r="602" spans="1:19">
      <c r="A602" s="112">
        <f t="shared" si="10"/>
        <v>594</v>
      </c>
      <c r="B602" s="344"/>
      <c r="C602" s="353"/>
      <c r="D602" s="354" t="s">
        <v>416</v>
      </c>
      <c r="E602" s="154">
        <v>2001020</v>
      </c>
      <c r="F602" s="216">
        <v>68</v>
      </c>
      <c r="G602" s="71"/>
      <c r="H602" s="72"/>
      <c r="I602" s="73"/>
      <c r="J602" s="71"/>
      <c r="K602" s="72"/>
      <c r="L602" s="73"/>
      <c r="M602" s="71"/>
      <c r="N602" s="86"/>
      <c r="O602" s="74" t="s">
        <v>404</v>
      </c>
      <c r="P602" s="76">
        <v>45042</v>
      </c>
      <c r="Q602" s="75" t="s">
        <v>162</v>
      </c>
      <c r="R602" s="79" t="s">
        <v>198</v>
      </c>
      <c r="S602" s="93" t="s">
        <v>236</v>
      </c>
    </row>
    <row r="603" spans="1:19">
      <c r="A603" s="112">
        <f t="shared" si="10"/>
        <v>595</v>
      </c>
      <c r="B603" s="344"/>
      <c r="C603" s="353"/>
      <c r="D603" s="354"/>
      <c r="E603" s="154">
        <v>2001021</v>
      </c>
      <c r="F603" s="216">
        <v>53</v>
      </c>
      <c r="G603" s="71"/>
      <c r="H603" s="72"/>
      <c r="I603" s="73"/>
      <c r="J603" s="71"/>
      <c r="K603" s="72"/>
      <c r="L603" s="73"/>
      <c r="M603" s="71"/>
      <c r="N603" s="86"/>
      <c r="O603" s="74" t="s">
        <v>404</v>
      </c>
      <c r="P603" s="76">
        <v>45042</v>
      </c>
      <c r="Q603" s="75" t="s">
        <v>162</v>
      </c>
      <c r="R603" s="79" t="s">
        <v>198</v>
      </c>
      <c r="S603" s="93" t="s">
        <v>236</v>
      </c>
    </row>
    <row r="604" spans="1:19">
      <c r="A604" s="112">
        <f t="shared" si="10"/>
        <v>596</v>
      </c>
      <c r="B604" s="344"/>
      <c r="C604" s="353"/>
      <c r="D604" s="354"/>
      <c r="E604" s="166">
        <v>2001022</v>
      </c>
      <c r="F604" s="216">
        <v>43</v>
      </c>
      <c r="G604" s="71"/>
      <c r="H604" s="72"/>
      <c r="I604" s="73"/>
      <c r="J604" s="71"/>
      <c r="K604" s="72"/>
      <c r="L604" s="73"/>
      <c r="M604" s="71"/>
      <c r="N604" s="86"/>
      <c r="O604" s="74" t="s">
        <v>404</v>
      </c>
      <c r="P604" s="76">
        <v>45042</v>
      </c>
      <c r="Q604" s="75" t="s">
        <v>162</v>
      </c>
      <c r="R604" s="79" t="s">
        <v>198</v>
      </c>
      <c r="S604" s="93" t="s">
        <v>236</v>
      </c>
    </row>
    <row r="605" spans="1:19">
      <c r="A605" s="112">
        <f t="shared" si="10"/>
        <v>597</v>
      </c>
      <c r="B605" s="344"/>
      <c r="C605" s="353"/>
      <c r="D605" s="354"/>
      <c r="E605" s="166">
        <v>2001023</v>
      </c>
      <c r="F605" s="215">
        <v>38</v>
      </c>
      <c r="G605" s="71"/>
      <c r="H605" s="72"/>
      <c r="I605" s="73"/>
      <c r="J605" s="71"/>
      <c r="K605" s="72"/>
      <c r="L605" s="73"/>
      <c r="M605" s="71"/>
      <c r="N605" s="86"/>
      <c r="O605" s="74" t="s">
        <v>404</v>
      </c>
      <c r="P605" s="76">
        <v>45042</v>
      </c>
      <c r="Q605" s="75" t="s">
        <v>162</v>
      </c>
      <c r="R605" s="79" t="s">
        <v>198</v>
      </c>
      <c r="S605" s="93" t="s">
        <v>236</v>
      </c>
    </row>
    <row r="606" spans="1:19">
      <c r="A606" s="112">
        <f t="shared" si="10"/>
        <v>598</v>
      </c>
      <c r="B606" s="344"/>
      <c r="C606" s="353"/>
      <c r="D606" s="354"/>
      <c r="E606" s="166">
        <v>2001024</v>
      </c>
      <c r="F606" s="215">
        <v>33</v>
      </c>
      <c r="G606" s="71"/>
      <c r="H606" s="72"/>
      <c r="I606" s="73"/>
      <c r="J606" s="71"/>
      <c r="K606" s="72"/>
      <c r="L606" s="73"/>
      <c r="M606" s="71"/>
      <c r="N606" s="86"/>
      <c r="O606" s="74" t="s">
        <v>404</v>
      </c>
      <c r="P606" s="76">
        <v>45042</v>
      </c>
      <c r="Q606" s="75" t="s">
        <v>162</v>
      </c>
      <c r="R606" s="79" t="s">
        <v>198</v>
      </c>
      <c r="S606" s="93" t="s">
        <v>236</v>
      </c>
    </row>
    <row r="607" spans="1:19">
      <c r="A607" s="112">
        <f t="shared" si="10"/>
        <v>599</v>
      </c>
      <c r="B607" s="344"/>
      <c r="C607" s="353"/>
      <c r="D607" s="354"/>
      <c r="E607" s="166">
        <v>2001025</v>
      </c>
      <c r="F607" s="216">
        <v>23</v>
      </c>
      <c r="G607" s="71"/>
      <c r="H607" s="72"/>
      <c r="I607" s="73"/>
      <c r="J607" s="71"/>
      <c r="K607" s="72"/>
      <c r="L607" s="73"/>
      <c r="M607" s="71"/>
      <c r="N607" s="86"/>
      <c r="O607" s="74" t="s">
        <v>404</v>
      </c>
      <c r="P607" s="76">
        <v>45042</v>
      </c>
      <c r="Q607" s="75" t="s">
        <v>162</v>
      </c>
      <c r="R607" s="79" t="s">
        <v>198</v>
      </c>
      <c r="S607" s="93" t="s">
        <v>236</v>
      </c>
    </row>
    <row r="608" spans="1:19">
      <c r="A608" s="112">
        <f t="shared" si="10"/>
        <v>600</v>
      </c>
      <c r="B608" s="344"/>
      <c r="C608" s="353"/>
      <c r="D608" s="354"/>
      <c r="E608" s="152">
        <v>2001026</v>
      </c>
      <c r="F608" s="216">
        <v>21</v>
      </c>
      <c r="G608" s="71"/>
      <c r="H608" s="72"/>
      <c r="I608" s="73"/>
      <c r="J608" s="71"/>
      <c r="K608" s="72"/>
      <c r="L608" s="73"/>
      <c r="M608" s="71"/>
      <c r="N608" s="86"/>
      <c r="O608" s="74" t="s">
        <v>404</v>
      </c>
      <c r="P608" s="76">
        <v>45042</v>
      </c>
      <c r="Q608" s="75" t="s">
        <v>162</v>
      </c>
      <c r="R608" s="79" t="s">
        <v>198</v>
      </c>
      <c r="S608" s="93" t="s">
        <v>236</v>
      </c>
    </row>
    <row r="609" spans="1:19">
      <c r="A609" s="112">
        <f t="shared" si="10"/>
        <v>601</v>
      </c>
      <c r="B609" s="344"/>
      <c r="C609" s="353"/>
      <c r="D609" s="354"/>
      <c r="E609" s="154">
        <v>2001027</v>
      </c>
      <c r="F609" s="216">
        <v>15</v>
      </c>
      <c r="G609" s="71"/>
      <c r="H609" s="72"/>
      <c r="I609" s="73"/>
      <c r="J609" s="71"/>
      <c r="K609" s="72"/>
      <c r="L609" s="73"/>
      <c r="M609" s="71"/>
      <c r="N609" s="86"/>
      <c r="O609" s="74" t="s">
        <v>404</v>
      </c>
      <c r="P609" s="76">
        <v>45042</v>
      </c>
      <c r="Q609" s="75" t="s">
        <v>162</v>
      </c>
      <c r="R609" s="79" t="s">
        <v>198</v>
      </c>
      <c r="S609" s="93" t="s">
        <v>236</v>
      </c>
    </row>
    <row r="610" spans="1:19">
      <c r="A610" s="112">
        <f t="shared" ref="A610:A641" si="11">ROW()-8</f>
        <v>602</v>
      </c>
      <c r="B610" s="344"/>
      <c r="C610" s="353"/>
      <c r="D610" s="354"/>
      <c r="E610" s="154">
        <v>2001028</v>
      </c>
      <c r="F610" s="216">
        <v>13</v>
      </c>
      <c r="G610" s="71"/>
      <c r="H610" s="72"/>
      <c r="I610" s="73"/>
      <c r="J610" s="71"/>
      <c r="K610" s="72"/>
      <c r="L610" s="73"/>
      <c r="M610" s="71"/>
      <c r="N610" s="86"/>
      <c r="O610" s="74" t="s">
        <v>404</v>
      </c>
      <c r="P610" s="76">
        <v>45042</v>
      </c>
      <c r="Q610" s="75" t="s">
        <v>162</v>
      </c>
      <c r="R610" s="79" t="s">
        <v>198</v>
      </c>
      <c r="S610" s="93" t="s">
        <v>236</v>
      </c>
    </row>
    <row r="611" spans="1:19">
      <c r="A611" s="112">
        <f t="shared" si="11"/>
        <v>603</v>
      </c>
      <c r="B611" s="344"/>
      <c r="C611" s="353"/>
      <c r="D611" s="354" t="s">
        <v>417</v>
      </c>
      <c r="E611" s="166">
        <v>2011060</v>
      </c>
      <c r="F611" s="216" t="s">
        <v>418</v>
      </c>
      <c r="G611" s="71"/>
      <c r="H611" s="72"/>
      <c r="I611" s="73"/>
      <c r="J611" s="71"/>
      <c r="K611" s="72"/>
      <c r="L611" s="73"/>
      <c r="M611" s="71"/>
      <c r="N611" s="86"/>
      <c r="O611" s="74" t="s">
        <v>404</v>
      </c>
      <c r="P611" s="76">
        <v>45042</v>
      </c>
      <c r="Q611" s="75" t="s">
        <v>162</v>
      </c>
      <c r="R611" s="79" t="s">
        <v>198</v>
      </c>
      <c r="S611" s="93" t="s">
        <v>236</v>
      </c>
    </row>
    <row r="612" spans="1:19">
      <c r="A612" s="112">
        <f t="shared" si="11"/>
        <v>604</v>
      </c>
      <c r="B612" s="344"/>
      <c r="C612" s="353"/>
      <c r="D612" s="354"/>
      <c r="E612" s="166">
        <v>2011061</v>
      </c>
      <c r="F612" s="216" t="s">
        <v>419</v>
      </c>
      <c r="G612" s="71"/>
      <c r="H612" s="72"/>
      <c r="I612" s="73"/>
      <c r="J612" s="71"/>
      <c r="K612" s="72"/>
      <c r="L612" s="73"/>
      <c r="M612" s="71"/>
      <c r="N612" s="86"/>
      <c r="O612" s="74" t="s">
        <v>404</v>
      </c>
      <c r="P612" s="76">
        <v>45042</v>
      </c>
      <c r="Q612" s="75" t="s">
        <v>162</v>
      </c>
      <c r="R612" s="79" t="s">
        <v>198</v>
      </c>
      <c r="S612" s="93" t="s">
        <v>236</v>
      </c>
    </row>
    <row r="613" spans="1:19">
      <c r="A613" s="112">
        <f t="shared" si="11"/>
        <v>605</v>
      </c>
      <c r="B613" s="344"/>
      <c r="C613" s="353"/>
      <c r="D613" s="354"/>
      <c r="E613" s="166">
        <v>2011062</v>
      </c>
      <c r="F613" s="216" t="s">
        <v>420</v>
      </c>
      <c r="G613" s="71"/>
      <c r="H613" s="72"/>
      <c r="I613" s="73"/>
      <c r="J613" s="71"/>
      <c r="K613" s="72"/>
      <c r="L613" s="73"/>
      <c r="M613" s="71"/>
      <c r="N613" s="86"/>
      <c r="O613" s="74" t="s">
        <v>404</v>
      </c>
      <c r="P613" s="76">
        <v>45042</v>
      </c>
      <c r="Q613" s="75" t="s">
        <v>162</v>
      </c>
      <c r="R613" s="79" t="s">
        <v>198</v>
      </c>
      <c r="S613" s="93" t="s">
        <v>236</v>
      </c>
    </row>
    <row r="614" spans="1:19">
      <c r="A614" s="112">
        <f t="shared" si="11"/>
        <v>606</v>
      </c>
      <c r="B614" s="344"/>
      <c r="C614" s="353"/>
      <c r="D614" s="354"/>
      <c r="E614" s="166">
        <v>2011063</v>
      </c>
      <c r="F614" s="216" t="s">
        <v>421</v>
      </c>
      <c r="G614" s="71"/>
      <c r="H614" s="72"/>
      <c r="I614" s="73"/>
      <c r="J614" s="71"/>
      <c r="K614" s="72"/>
      <c r="L614" s="73"/>
      <c r="M614" s="71"/>
      <c r="N614" s="86"/>
      <c r="O614" s="74" t="s">
        <v>404</v>
      </c>
      <c r="P614" s="76">
        <v>45042</v>
      </c>
      <c r="Q614" s="75" t="s">
        <v>162</v>
      </c>
      <c r="R614" s="79" t="s">
        <v>198</v>
      </c>
      <c r="S614" s="93" t="s">
        <v>236</v>
      </c>
    </row>
    <row r="615" spans="1:19">
      <c r="A615" s="112">
        <f t="shared" si="11"/>
        <v>607</v>
      </c>
      <c r="B615" s="344"/>
      <c r="C615" s="353"/>
      <c r="D615" s="354"/>
      <c r="E615" s="166">
        <v>2011064</v>
      </c>
      <c r="F615" s="216" t="s">
        <v>422</v>
      </c>
      <c r="G615" s="71"/>
      <c r="H615" s="72"/>
      <c r="I615" s="73"/>
      <c r="J615" s="71"/>
      <c r="K615" s="72"/>
      <c r="L615" s="73"/>
      <c r="M615" s="71"/>
      <c r="N615" s="86"/>
      <c r="O615" s="74" t="s">
        <v>404</v>
      </c>
      <c r="P615" s="76">
        <v>45042</v>
      </c>
      <c r="Q615" s="75" t="s">
        <v>162</v>
      </c>
      <c r="R615" s="79" t="s">
        <v>198</v>
      </c>
      <c r="S615" s="93" t="s">
        <v>236</v>
      </c>
    </row>
    <row r="616" spans="1:19">
      <c r="A616" s="112">
        <f t="shared" si="11"/>
        <v>608</v>
      </c>
      <c r="B616" s="344"/>
      <c r="C616" s="353"/>
      <c r="D616" s="354"/>
      <c r="E616" s="152">
        <v>2011065</v>
      </c>
      <c r="F616" s="216" t="s">
        <v>423</v>
      </c>
      <c r="G616" s="71"/>
      <c r="H616" s="72"/>
      <c r="I616" s="73"/>
      <c r="J616" s="71"/>
      <c r="K616" s="72"/>
      <c r="L616" s="73"/>
      <c r="M616" s="71"/>
      <c r="N616" s="86"/>
      <c r="O616" s="74" t="s">
        <v>404</v>
      </c>
      <c r="P616" s="76">
        <v>45042</v>
      </c>
      <c r="Q616" s="75" t="s">
        <v>162</v>
      </c>
      <c r="R616" s="79" t="s">
        <v>198</v>
      </c>
      <c r="S616" s="93" t="s">
        <v>236</v>
      </c>
    </row>
    <row r="617" spans="1:19">
      <c r="A617" s="112">
        <f t="shared" si="11"/>
        <v>609</v>
      </c>
      <c r="B617" s="344"/>
      <c r="C617" s="353"/>
      <c r="D617" s="354"/>
      <c r="E617" s="152">
        <v>2011066</v>
      </c>
      <c r="F617" s="216" t="s">
        <v>424</v>
      </c>
      <c r="G617" s="71"/>
      <c r="H617" s="72"/>
      <c r="I617" s="73"/>
      <c r="J617" s="71"/>
      <c r="K617" s="72"/>
      <c r="L617" s="73"/>
      <c r="M617" s="71"/>
      <c r="N617" s="86"/>
      <c r="O617" s="74" t="s">
        <v>404</v>
      </c>
      <c r="P617" s="76">
        <v>45042</v>
      </c>
      <c r="Q617" s="75" t="s">
        <v>162</v>
      </c>
      <c r="R617" s="79" t="s">
        <v>198</v>
      </c>
      <c r="S617" s="93" t="s">
        <v>236</v>
      </c>
    </row>
    <row r="618" spans="1:19">
      <c r="A618" s="112">
        <f t="shared" si="11"/>
        <v>610</v>
      </c>
      <c r="B618" s="344"/>
      <c r="C618" s="353"/>
      <c r="D618" s="354"/>
      <c r="E618" s="154">
        <v>2011067</v>
      </c>
      <c r="F618" s="216" t="s">
        <v>425</v>
      </c>
      <c r="G618" s="71"/>
      <c r="H618" s="72"/>
      <c r="I618" s="73"/>
      <c r="J618" s="71"/>
      <c r="K618" s="72"/>
      <c r="L618" s="73"/>
      <c r="M618" s="71"/>
      <c r="N618" s="86"/>
      <c r="O618" s="74" t="s">
        <v>404</v>
      </c>
      <c r="P618" s="76">
        <v>45042</v>
      </c>
      <c r="Q618" s="75" t="s">
        <v>162</v>
      </c>
      <c r="R618" s="79" t="s">
        <v>198</v>
      </c>
      <c r="S618" s="93" t="s">
        <v>236</v>
      </c>
    </row>
    <row r="619" spans="1:19">
      <c r="A619" s="112">
        <f t="shared" si="11"/>
        <v>611</v>
      </c>
      <c r="B619" s="344"/>
      <c r="C619" s="353"/>
      <c r="D619" s="354"/>
      <c r="E619" s="154">
        <v>2011068</v>
      </c>
      <c r="F619" s="216" t="s">
        <v>426</v>
      </c>
      <c r="G619" s="71"/>
      <c r="H619" s="72"/>
      <c r="I619" s="73"/>
      <c r="J619" s="71"/>
      <c r="K619" s="72"/>
      <c r="L619" s="73"/>
      <c r="M619" s="71"/>
      <c r="N619" s="86"/>
      <c r="O619" s="74" t="s">
        <v>404</v>
      </c>
      <c r="P619" s="76">
        <v>45042</v>
      </c>
      <c r="Q619" s="75" t="s">
        <v>162</v>
      </c>
      <c r="R619" s="79" t="s">
        <v>198</v>
      </c>
      <c r="S619" s="93" t="s">
        <v>236</v>
      </c>
    </row>
    <row r="620" spans="1:19">
      <c r="A620" s="112">
        <f t="shared" si="11"/>
        <v>612</v>
      </c>
      <c r="B620" s="344"/>
      <c r="C620" s="353"/>
      <c r="D620" s="355" t="s">
        <v>427</v>
      </c>
      <c r="E620" s="166">
        <v>2001040</v>
      </c>
      <c r="F620" s="216">
        <v>73</v>
      </c>
      <c r="G620" s="71"/>
      <c r="H620" s="72"/>
      <c r="I620" s="73"/>
      <c r="J620" s="71"/>
      <c r="K620" s="72"/>
      <c r="L620" s="73"/>
      <c r="M620" s="71"/>
      <c r="N620" s="86"/>
      <c r="O620" s="74" t="s">
        <v>404</v>
      </c>
      <c r="P620" s="76">
        <v>45042</v>
      </c>
      <c r="Q620" s="75" t="s">
        <v>162</v>
      </c>
      <c r="R620" s="79" t="s">
        <v>198</v>
      </c>
      <c r="S620" s="93" t="s">
        <v>236</v>
      </c>
    </row>
    <row r="621" spans="1:19">
      <c r="A621" s="112">
        <f t="shared" si="11"/>
        <v>613</v>
      </c>
      <c r="B621" s="344"/>
      <c r="C621" s="353"/>
      <c r="D621" s="355"/>
      <c r="E621" s="166">
        <v>2001041</v>
      </c>
      <c r="F621" s="216">
        <v>58</v>
      </c>
      <c r="G621" s="71"/>
      <c r="H621" s="72"/>
      <c r="I621" s="73"/>
      <c r="J621" s="71"/>
      <c r="K621" s="72"/>
      <c r="L621" s="73"/>
      <c r="M621" s="71"/>
      <c r="N621" s="86"/>
      <c r="O621" s="74" t="s">
        <v>404</v>
      </c>
      <c r="P621" s="76">
        <v>45042</v>
      </c>
      <c r="Q621" s="75" t="s">
        <v>162</v>
      </c>
      <c r="R621" s="79" t="s">
        <v>198</v>
      </c>
      <c r="S621" s="93" t="s">
        <v>236</v>
      </c>
    </row>
    <row r="622" spans="1:19">
      <c r="A622" s="112">
        <f t="shared" si="11"/>
        <v>614</v>
      </c>
      <c r="B622" s="344"/>
      <c r="C622" s="353"/>
      <c r="D622" s="355"/>
      <c r="E622" s="166">
        <v>2001042</v>
      </c>
      <c r="F622" s="216">
        <v>48</v>
      </c>
      <c r="G622" s="71"/>
      <c r="H622" s="72"/>
      <c r="I622" s="73"/>
      <c r="J622" s="71"/>
      <c r="K622" s="72"/>
      <c r="L622" s="73"/>
      <c r="M622" s="71"/>
      <c r="N622" s="86"/>
      <c r="O622" s="74" t="s">
        <v>404</v>
      </c>
      <c r="P622" s="76">
        <v>45042</v>
      </c>
      <c r="Q622" s="75" t="s">
        <v>162</v>
      </c>
      <c r="R622" s="79" t="s">
        <v>198</v>
      </c>
      <c r="S622" s="93" t="s">
        <v>236</v>
      </c>
    </row>
    <row r="623" spans="1:19">
      <c r="A623" s="112">
        <f t="shared" si="11"/>
        <v>615</v>
      </c>
      <c r="B623" s="344"/>
      <c r="C623" s="353"/>
      <c r="D623" s="355"/>
      <c r="E623" s="166">
        <v>2001043</v>
      </c>
      <c r="F623" s="216">
        <v>43</v>
      </c>
      <c r="G623" s="71"/>
      <c r="H623" s="72"/>
      <c r="I623" s="73"/>
      <c r="J623" s="71"/>
      <c r="K623" s="72"/>
      <c r="L623" s="73"/>
      <c r="M623" s="71"/>
      <c r="N623" s="86"/>
      <c r="O623" s="74" t="s">
        <v>404</v>
      </c>
      <c r="P623" s="76">
        <v>45042</v>
      </c>
      <c r="Q623" s="75" t="s">
        <v>162</v>
      </c>
      <c r="R623" s="79" t="s">
        <v>198</v>
      </c>
      <c r="S623" s="93" t="s">
        <v>236</v>
      </c>
    </row>
    <row r="624" spans="1:19">
      <c r="A624" s="112">
        <f t="shared" si="11"/>
        <v>616</v>
      </c>
      <c r="B624" s="344"/>
      <c r="C624" s="353"/>
      <c r="D624" s="355"/>
      <c r="E624" s="166">
        <v>2001044</v>
      </c>
      <c r="F624" s="216">
        <v>38</v>
      </c>
      <c r="G624" s="71"/>
      <c r="H624" s="72"/>
      <c r="I624" s="73"/>
      <c r="J624" s="71"/>
      <c r="K624" s="72"/>
      <c r="L624" s="73"/>
      <c r="M624" s="71"/>
      <c r="N624" s="86"/>
      <c r="O624" s="74" t="s">
        <v>404</v>
      </c>
      <c r="P624" s="76">
        <v>45042</v>
      </c>
      <c r="Q624" s="75" t="s">
        <v>162</v>
      </c>
      <c r="R624" s="79" t="s">
        <v>198</v>
      </c>
      <c r="S624" s="93" t="s">
        <v>236</v>
      </c>
    </row>
    <row r="625" spans="1:19">
      <c r="A625" s="112">
        <f t="shared" si="11"/>
        <v>617</v>
      </c>
      <c r="B625" s="344"/>
      <c r="C625" s="353"/>
      <c r="D625" s="355"/>
      <c r="E625" s="152">
        <v>2001045</v>
      </c>
      <c r="F625" s="216">
        <v>28</v>
      </c>
      <c r="G625" s="71"/>
      <c r="H625" s="72"/>
      <c r="I625" s="73"/>
      <c r="J625" s="71"/>
      <c r="K625" s="72"/>
      <c r="L625" s="73"/>
      <c r="M625" s="71"/>
      <c r="N625" s="86"/>
      <c r="O625" s="74" t="s">
        <v>404</v>
      </c>
      <c r="P625" s="76">
        <v>45042</v>
      </c>
      <c r="Q625" s="75" t="s">
        <v>162</v>
      </c>
      <c r="R625" s="79" t="s">
        <v>198</v>
      </c>
      <c r="S625" s="93" t="s">
        <v>236</v>
      </c>
    </row>
    <row r="626" spans="1:19">
      <c r="A626" s="112">
        <f t="shared" si="11"/>
        <v>618</v>
      </c>
      <c r="B626" s="344"/>
      <c r="C626" s="353"/>
      <c r="D626" s="355"/>
      <c r="E626" s="152">
        <v>2001046</v>
      </c>
      <c r="F626" s="216">
        <v>25</v>
      </c>
      <c r="G626" s="71"/>
      <c r="H626" s="72"/>
      <c r="I626" s="73"/>
      <c r="J626" s="71"/>
      <c r="K626" s="72"/>
      <c r="L626" s="73"/>
      <c r="M626" s="71"/>
      <c r="N626" s="86"/>
      <c r="O626" s="74" t="s">
        <v>404</v>
      </c>
      <c r="P626" s="76">
        <v>45042</v>
      </c>
      <c r="Q626" s="75" t="s">
        <v>162</v>
      </c>
      <c r="R626" s="79" t="s">
        <v>198</v>
      </c>
      <c r="S626" s="93" t="s">
        <v>236</v>
      </c>
    </row>
    <row r="627" spans="1:19">
      <c r="A627" s="112">
        <f t="shared" si="11"/>
        <v>619</v>
      </c>
      <c r="B627" s="344"/>
      <c r="C627" s="353"/>
      <c r="D627" s="355"/>
      <c r="E627" s="154">
        <v>2001047</v>
      </c>
      <c r="F627" s="216">
        <v>17.5</v>
      </c>
      <c r="G627" s="71"/>
      <c r="H627" s="72"/>
      <c r="I627" s="73"/>
      <c r="J627" s="71"/>
      <c r="K627" s="72"/>
      <c r="L627" s="73"/>
      <c r="M627" s="71"/>
      <c r="N627" s="86"/>
      <c r="O627" s="74" t="s">
        <v>404</v>
      </c>
      <c r="P627" s="76">
        <v>45042</v>
      </c>
      <c r="Q627" s="75" t="s">
        <v>162</v>
      </c>
      <c r="R627" s="79" t="s">
        <v>198</v>
      </c>
      <c r="S627" s="93" t="s">
        <v>236</v>
      </c>
    </row>
    <row r="628" spans="1:19">
      <c r="A628" s="112">
        <f t="shared" si="11"/>
        <v>620</v>
      </c>
      <c r="B628" s="344"/>
      <c r="C628" s="353"/>
      <c r="D628" s="355"/>
      <c r="E628" s="154">
        <v>2001048</v>
      </c>
      <c r="F628" s="216">
        <v>15.7</v>
      </c>
      <c r="G628" s="71"/>
      <c r="H628" s="72"/>
      <c r="I628" s="73"/>
      <c r="J628" s="71"/>
      <c r="K628" s="72"/>
      <c r="L628" s="73"/>
      <c r="M628" s="71"/>
      <c r="N628" s="86"/>
      <c r="O628" s="74" t="s">
        <v>404</v>
      </c>
      <c r="P628" s="76">
        <v>45042</v>
      </c>
      <c r="Q628" s="75" t="s">
        <v>162</v>
      </c>
      <c r="R628" s="79" t="s">
        <v>198</v>
      </c>
      <c r="S628" s="93" t="s">
        <v>236</v>
      </c>
    </row>
    <row r="629" spans="1:19">
      <c r="A629" s="112">
        <f t="shared" si="11"/>
        <v>621</v>
      </c>
      <c r="B629" s="344"/>
      <c r="C629" s="356" t="s">
        <v>428</v>
      </c>
      <c r="D629" s="354" t="s">
        <v>429</v>
      </c>
      <c r="E629" s="92">
        <v>2012000</v>
      </c>
      <c r="F629" s="216">
        <v>65</v>
      </c>
      <c r="G629" s="71"/>
      <c r="H629" s="72"/>
      <c r="I629" s="73"/>
      <c r="J629" s="71"/>
      <c r="K629" s="72"/>
      <c r="L629" s="73"/>
      <c r="M629" s="71"/>
      <c r="N629" s="86"/>
      <c r="O629" s="74" t="s">
        <v>404</v>
      </c>
      <c r="P629" s="76">
        <v>45042</v>
      </c>
      <c r="Q629" s="75" t="s">
        <v>162</v>
      </c>
      <c r="R629" s="79" t="s">
        <v>198</v>
      </c>
      <c r="S629" s="93" t="s">
        <v>236</v>
      </c>
    </row>
    <row r="630" spans="1:19">
      <c r="A630" s="112">
        <f t="shared" si="11"/>
        <v>622</v>
      </c>
      <c r="B630" s="344"/>
      <c r="C630" s="356"/>
      <c r="D630" s="354"/>
      <c r="E630" s="92">
        <v>2012001</v>
      </c>
      <c r="F630" s="216">
        <v>50</v>
      </c>
      <c r="G630" s="71"/>
      <c r="H630" s="72"/>
      <c r="I630" s="73"/>
      <c r="J630" s="71"/>
      <c r="K630" s="72"/>
      <c r="L630" s="73"/>
      <c r="M630" s="71"/>
      <c r="N630" s="86"/>
      <c r="O630" s="74" t="s">
        <v>404</v>
      </c>
      <c r="P630" s="76">
        <v>45042</v>
      </c>
      <c r="Q630" s="75" t="s">
        <v>162</v>
      </c>
      <c r="R630" s="79" t="s">
        <v>198</v>
      </c>
      <c r="S630" s="93" t="s">
        <v>236</v>
      </c>
    </row>
    <row r="631" spans="1:19">
      <c r="A631" s="112">
        <f t="shared" si="11"/>
        <v>623</v>
      </c>
      <c r="B631" s="344"/>
      <c r="C631" s="356"/>
      <c r="D631" s="354"/>
      <c r="E631" s="92">
        <v>2012002</v>
      </c>
      <c r="F631" s="216">
        <v>45</v>
      </c>
      <c r="G631" s="71"/>
      <c r="H631" s="72"/>
      <c r="I631" s="73"/>
      <c r="J631" s="71"/>
      <c r="K631" s="72"/>
      <c r="L631" s="73"/>
      <c r="M631" s="71"/>
      <c r="N631" s="86"/>
      <c r="O631" s="74" t="s">
        <v>404</v>
      </c>
      <c r="P631" s="76">
        <v>45042</v>
      </c>
      <c r="Q631" s="75" t="s">
        <v>162</v>
      </c>
      <c r="R631" s="79" t="s">
        <v>198</v>
      </c>
      <c r="S631" s="93" t="s">
        <v>236</v>
      </c>
    </row>
    <row r="632" spans="1:19">
      <c r="A632" s="112">
        <f t="shared" si="11"/>
        <v>624</v>
      </c>
      <c r="B632" s="344"/>
      <c r="C632" s="356"/>
      <c r="D632" s="354"/>
      <c r="E632" s="92">
        <v>2012030</v>
      </c>
      <c r="F632" s="216">
        <v>40</v>
      </c>
      <c r="G632" s="71"/>
      <c r="H632" s="72"/>
      <c r="I632" s="73"/>
      <c r="J632" s="71"/>
      <c r="K632" s="72"/>
      <c r="L632" s="73"/>
      <c r="M632" s="71"/>
      <c r="N632" s="86"/>
      <c r="O632" s="74" t="s">
        <v>404</v>
      </c>
      <c r="P632" s="76">
        <v>45042</v>
      </c>
      <c r="Q632" s="75" t="s">
        <v>162</v>
      </c>
      <c r="R632" s="79" t="s">
        <v>198</v>
      </c>
      <c r="S632" s="93" t="s">
        <v>236</v>
      </c>
    </row>
    <row r="633" spans="1:19">
      <c r="A633" s="112">
        <f t="shared" si="11"/>
        <v>625</v>
      </c>
      <c r="B633" s="344"/>
      <c r="C633" s="356"/>
      <c r="D633" s="354"/>
      <c r="E633" s="92">
        <v>2012004</v>
      </c>
      <c r="F633" s="216">
        <v>30</v>
      </c>
      <c r="G633" s="71"/>
      <c r="H633" s="72"/>
      <c r="I633" s="73"/>
      <c r="J633" s="71"/>
      <c r="K633" s="72"/>
      <c r="L633" s="73"/>
      <c r="M633" s="71"/>
      <c r="N633" s="86"/>
      <c r="O633" s="74" t="s">
        <v>404</v>
      </c>
      <c r="P633" s="76">
        <v>45042</v>
      </c>
      <c r="Q633" s="75" t="s">
        <v>162</v>
      </c>
      <c r="R633" s="79" t="s">
        <v>198</v>
      </c>
      <c r="S633" s="93" t="s">
        <v>236</v>
      </c>
    </row>
    <row r="634" spans="1:19">
      <c r="A634" s="112">
        <f t="shared" si="11"/>
        <v>626</v>
      </c>
      <c r="B634" s="344"/>
      <c r="C634" s="356"/>
      <c r="D634" s="354"/>
      <c r="E634" s="92">
        <v>2012005</v>
      </c>
      <c r="F634" s="216">
        <v>25</v>
      </c>
      <c r="G634" s="71"/>
      <c r="H634" s="72"/>
      <c r="I634" s="73"/>
      <c r="J634" s="71"/>
      <c r="K634" s="72"/>
      <c r="L634" s="73"/>
      <c r="M634" s="71"/>
      <c r="N634" s="86"/>
      <c r="O634" s="74" t="s">
        <v>404</v>
      </c>
      <c r="P634" s="76">
        <v>45042</v>
      </c>
      <c r="Q634" s="75" t="s">
        <v>162</v>
      </c>
      <c r="R634" s="79" t="s">
        <v>198</v>
      </c>
      <c r="S634" s="93" t="s">
        <v>236</v>
      </c>
    </row>
    <row r="635" spans="1:19">
      <c r="A635" s="112">
        <f t="shared" si="11"/>
        <v>627</v>
      </c>
      <c r="B635" s="344"/>
      <c r="C635" s="356"/>
      <c r="D635" s="354"/>
      <c r="E635" s="92">
        <v>2012006</v>
      </c>
      <c r="F635" s="215">
        <v>20</v>
      </c>
      <c r="G635" s="71"/>
      <c r="H635" s="72"/>
      <c r="I635" s="73"/>
      <c r="J635" s="71"/>
      <c r="K635" s="72"/>
      <c r="L635" s="73"/>
      <c r="M635" s="71"/>
      <c r="N635" s="86"/>
      <c r="O635" s="74" t="s">
        <v>404</v>
      </c>
      <c r="P635" s="76">
        <v>45042</v>
      </c>
      <c r="Q635" s="75" t="s">
        <v>162</v>
      </c>
      <c r="R635" s="79" t="s">
        <v>198</v>
      </c>
      <c r="S635" s="93" t="s">
        <v>236</v>
      </c>
    </row>
    <row r="636" spans="1:19">
      <c r="A636" s="112">
        <f t="shared" si="11"/>
        <v>628</v>
      </c>
      <c r="B636" s="344"/>
      <c r="C636" s="356"/>
      <c r="D636" s="354"/>
      <c r="E636" s="92">
        <v>2012007</v>
      </c>
      <c r="F636" s="215">
        <v>10</v>
      </c>
      <c r="G636" s="71"/>
      <c r="H636" s="72"/>
      <c r="I636" s="73"/>
      <c r="J636" s="71"/>
      <c r="K636" s="72"/>
      <c r="L636" s="73"/>
      <c r="M636" s="71"/>
      <c r="N636" s="86"/>
      <c r="O636" s="74" t="s">
        <v>404</v>
      </c>
      <c r="P636" s="76">
        <v>45042</v>
      </c>
      <c r="Q636" s="75" t="s">
        <v>162</v>
      </c>
      <c r="R636" s="79" t="s">
        <v>198</v>
      </c>
      <c r="S636" s="93" t="s">
        <v>236</v>
      </c>
    </row>
    <row r="637" spans="1:19">
      <c r="A637" s="112">
        <f t="shared" si="11"/>
        <v>629</v>
      </c>
      <c r="B637" s="344"/>
      <c r="C637" s="356"/>
      <c r="D637" s="354"/>
      <c r="E637" s="92">
        <v>2012008</v>
      </c>
      <c r="F637" s="215">
        <v>8</v>
      </c>
      <c r="G637" s="71"/>
      <c r="H637" s="72"/>
      <c r="I637" s="73"/>
      <c r="J637" s="71"/>
      <c r="K637" s="72"/>
      <c r="L637" s="73"/>
      <c r="M637" s="71"/>
      <c r="N637" s="86"/>
      <c r="O637" s="74" t="s">
        <v>404</v>
      </c>
      <c r="P637" s="76">
        <v>45042</v>
      </c>
      <c r="Q637" s="75" t="s">
        <v>162</v>
      </c>
      <c r="R637" s="79" t="s">
        <v>198</v>
      </c>
      <c r="S637" s="93" t="s">
        <v>236</v>
      </c>
    </row>
    <row r="638" spans="1:19">
      <c r="A638" s="112">
        <f t="shared" si="11"/>
        <v>630</v>
      </c>
      <c r="B638" s="344"/>
      <c r="C638" s="356"/>
      <c r="D638" s="354" t="s">
        <v>430</v>
      </c>
      <c r="E638" s="92">
        <v>2002000</v>
      </c>
      <c r="F638" s="206" t="s">
        <v>431</v>
      </c>
      <c r="G638" s="71"/>
      <c r="H638" s="72"/>
      <c r="I638" s="73"/>
      <c r="J638" s="71"/>
      <c r="K638" s="72"/>
      <c r="L638" s="73"/>
      <c r="M638" s="71"/>
      <c r="N638" s="86"/>
      <c r="O638" s="74" t="s">
        <v>404</v>
      </c>
      <c r="P638" s="76">
        <v>45042</v>
      </c>
      <c r="Q638" s="75" t="s">
        <v>162</v>
      </c>
      <c r="R638" s="79" t="s">
        <v>198</v>
      </c>
      <c r="S638" s="93" t="s">
        <v>236</v>
      </c>
    </row>
    <row r="639" spans="1:19">
      <c r="A639" s="112">
        <f t="shared" si="11"/>
        <v>631</v>
      </c>
      <c r="B639" s="344"/>
      <c r="C639" s="356"/>
      <c r="D639" s="354"/>
      <c r="E639" s="92">
        <v>2002001</v>
      </c>
      <c r="F639" s="206" t="s">
        <v>432</v>
      </c>
      <c r="G639" s="71"/>
      <c r="H639" s="72"/>
      <c r="I639" s="73"/>
      <c r="J639" s="71"/>
      <c r="K639" s="72"/>
      <c r="L639" s="73"/>
      <c r="M639" s="71"/>
      <c r="N639" s="86"/>
      <c r="O639" s="74" t="s">
        <v>404</v>
      </c>
      <c r="P639" s="76">
        <v>45042</v>
      </c>
      <c r="Q639" s="75" t="s">
        <v>162</v>
      </c>
      <c r="R639" s="79" t="s">
        <v>198</v>
      </c>
      <c r="S639" s="93" t="s">
        <v>236</v>
      </c>
    </row>
    <row r="640" spans="1:19">
      <c r="A640" s="112">
        <f t="shared" si="11"/>
        <v>632</v>
      </c>
      <c r="B640" s="344"/>
      <c r="C640" s="356"/>
      <c r="D640" s="354"/>
      <c r="E640" s="92">
        <v>2002002</v>
      </c>
      <c r="F640" s="206" t="s">
        <v>433</v>
      </c>
      <c r="G640" s="71"/>
      <c r="H640" s="72"/>
      <c r="I640" s="73"/>
      <c r="J640" s="71"/>
      <c r="K640" s="72"/>
      <c r="L640" s="73"/>
      <c r="M640" s="71"/>
      <c r="N640" s="86"/>
      <c r="O640" s="74" t="s">
        <v>404</v>
      </c>
      <c r="P640" s="76">
        <v>45042</v>
      </c>
      <c r="Q640" s="75" t="s">
        <v>162</v>
      </c>
      <c r="R640" s="79" t="s">
        <v>198</v>
      </c>
      <c r="S640" s="93" t="s">
        <v>236</v>
      </c>
    </row>
    <row r="641" spans="1:19">
      <c r="A641" s="112">
        <f t="shared" si="11"/>
        <v>633</v>
      </c>
      <c r="B641" s="344"/>
      <c r="C641" s="356"/>
      <c r="D641" s="354"/>
      <c r="E641" s="92">
        <v>2002030</v>
      </c>
      <c r="F641" s="206" t="s">
        <v>434</v>
      </c>
      <c r="G641" s="71"/>
      <c r="H641" s="72"/>
      <c r="I641" s="73"/>
      <c r="J641" s="71"/>
      <c r="K641" s="72"/>
      <c r="L641" s="73"/>
      <c r="M641" s="71"/>
      <c r="N641" s="86"/>
      <c r="O641" s="74" t="s">
        <v>404</v>
      </c>
      <c r="P641" s="76">
        <v>45042</v>
      </c>
      <c r="Q641" s="75" t="s">
        <v>162</v>
      </c>
      <c r="R641" s="79" t="s">
        <v>198</v>
      </c>
      <c r="S641" s="93" t="s">
        <v>236</v>
      </c>
    </row>
    <row r="642" spans="1:19">
      <c r="A642" s="112">
        <f t="shared" ref="A642:A705" si="12">ROW()-8</f>
        <v>634</v>
      </c>
      <c r="B642" s="344"/>
      <c r="C642" s="356"/>
      <c r="D642" s="354"/>
      <c r="E642" s="92">
        <v>2002004</v>
      </c>
      <c r="F642" s="206" t="s">
        <v>410</v>
      </c>
      <c r="G642" s="71"/>
      <c r="H642" s="72"/>
      <c r="I642" s="73"/>
      <c r="J642" s="71"/>
      <c r="K642" s="72"/>
      <c r="L642" s="73"/>
      <c r="M642" s="71"/>
      <c r="N642" s="86"/>
      <c r="O642" s="74" t="s">
        <v>404</v>
      </c>
      <c r="P642" s="76">
        <v>45042</v>
      </c>
      <c r="Q642" s="75" t="s">
        <v>162</v>
      </c>
      <c r="R642" s="79" t="s">
        <v>198</v>
      </c>
      <c r="S642" s="93" t="s">
        <v>236</v>
      </c>
    </row>
    <row r="643" spans="1:19">
      <c r="A643" s="112">
        <f t="shared" si="12"/>
        <v>635</v>
      </c>
      <c r="B643" s="344"/>
      <c r="C643" s="356"/>
      <c r="D643" s="354"/>
      <c r="E643" s="92">
        <v>2002005</v>
      </c>
      <c r="F643" s="206" t="s">
        <v>435</v>
      </c>
      <c r="G643" s="71"/>
      <c r="H643" s="72"/>
      <c r="I643" s="73"/>
      <c r="J643" s="71"/>
      <c r="K643" s="72"/>
      <c r="L643" s="73"/>
      <c r="M643" s="71"/>
      <c r="N643" s="86"/>
      <c r="O643" s="74" t="s">
        <v>404</v>
      </c>
      <c r="P643" s="76">
        <v>45042</v>
      </c>
      <c r="Q643" s="75" t="s">
        <v>162</v>
      </c>
      <c r="R643" s="79" t="s">
        <v>198</v>
      </c>
      <c r="S643" s="93" t="s">
        <v>236</v>
      </c>
    </row>
    <row r="644" spans="1:19">
      <c r="A644" s="112">
        <f t="shared" si="12"/>
        <v>636</v>
      </c>
      <c r="B644" s="344"/>
      <c r="C644" s="356"/>
      <c r="D644" s="354"/>
      <c r="E644" s="92">
        <v>2002006</v>
      </c>
      <c r="F644" s="206" t="s">
        <v>436</v>
      </c>
      <c r="G644" s="71"/>
      <c r="H644" s="72"/>
      <c r="I644" s="73"/>
      <c r="J644" s="71"/>
      <c r="K644" s="72"/>
      <c r="L644" s="73"/>
      <c r="M644" s="71"/>
      <c r="N644" s="86"/>
      <c r="O644" s="74" t="s">
        <v>404</v>
      </c>
      <c r="P644" s="76">
        <v>45042</v>
      </c>
      <c r="Q644" s="75" t="s">
        <v>162</v>
      </c>
      <c r="R644" s="79" t="s">
        <v>198</v>
      </c>
      <c r="S644" s="93" t="s">
        <v>236</v>
      </c>
    </row>
    <row r="645" spans="1:19">
      <c r="A645" s="112">
        <f t="shared" si="12"/>
        <v>637</v>
      </c>
      <c r="B645" s="344"/>
      <c r="C645" s="356"/>
      <c r="D645" s="354"/>
      <c r="E645" s="92">
        <v>2002007</v>
      </c>
      <c r="F645" s="206" t="s">
        <v>437</v>
      </c>
      <c r="G645" s="71"/>
      <c r="H645" s="72"/>
      <c r="I645" s="73"/>
      <c r="J645" s="71"/>
      <c r="K645" s="72"/>
      <c r="L645" s="73"/>
      <c r="M645" s="71"/>
      <c r="N645" s="86"/>
      <c r="O645" s="74" t="s">
        <v>404</v>
      </c>
      <c r="P645" s="76">
        <v>45042</v>
      </c>
      <c r="Q645" s="75" t="s">
        <v>162</v>
      </c>
      <c r="R645" s="79" t="s">
        <v>198</v>
      </c>
      <c r="S645" s="93" t="s">
        <v>236</v>
      </c>
    </row>
    <row r="646" spans="1:19">
      <c r="A646" s="112">
        <f t="shared" si="12"/>
        <v>638</v>
      </c>
      <c r="B646" s="344"/>
      <c r="C646" s="356"/>
      <c r="D646" s="354"/>
      <c r="E646" s="92">
        <v>2002008</v>
      </c>
      <c r="F646" s="206" t="s">
        <v>438</v>
      </c>
      <c r="G646" s="71"/>
      <c r="H646" s="72"/>
      <c r="I646" s="73"/>
      <c r="J646" s="71"/>
      <c r="K646" s="72"/>
      <c r="L646" s="73"/>
      <c r="M646" s="71"/>
      <c r="N646" s="86"/>
      <c r="O646" s="74" t="s">
        <v>404</v>
      </c>
      <c r="P646" s="76">
        <v>45042</v>
      </c>
      <c r="Q646" s="75" t="s">
        <v>162</v>
      </c>
      <c r="R646" s="79" t="s">
        <v>198</v>
      </c>
      <c r="S646" s="93" t="s">
        <v>236</v>
      </c>
    </row>
    <row r="647" spans="1:19">
      <c r="A647" s="112">
        <f t="shared" si="12"/>
        <v>639</v>
      </c>
      <c r="B647" s="344"/>
      <c r="C647" s="356"/>
      <c r="D647" s="355" t="s">
        <v>439</v>
      </c>
      <c r="E647" s="92">
        <v>2012000</v>
      </c>
      <c r="F647" s="215">
        <v>70</v>
      </c>
      <c r="G647" s="71"/>
      <c r="H647" s="72"/>
      <c r="I647" s="73"/>
      <c r="J647" s="71"/>
      <c r="K647" s="72"/>
      <c r="L647" s="73"/>
      <c r="M647" s="71"/>
      <c r="N647" s="86"/>
      <c r="O647" s="74" t="s">
        <v>404</v>
      </c>
      <c r="P647" s="76">
        <v>45042</v>
      </c>
      <c r="Q647" s="75" t="s">
        <v>162</v>
      </c>
      <c r="R647" s="79" t="s">
        <v>198</v>
      </c>
      <c r="S647" s="93" t="s">
        <v>236</v>
      </c>
    </row>
    <row r="648" spans="1:19">
      <c r="A648" s="112">
        <f t="shared" si="12"/>
        <v>640</v>
      </c>
      <c r="B648" s="344"/>
      <c r="C648" s="356"/>
      <c r="D648" s="355"/>
      <c r="E648" s="92">
        <v>2012001</v>
      </c>
      <c r="F648" s="215">
        <v>55</v>
      </c>
      <c r="G648" s="71"/>
      <c r="H648" s="72"/>
      <c r="I648" s="73"/>
      <c r="J648" s="71"/>
      <c r="K648" s="72"/>
      <c r="L648" s="73"/>
      <c r="M648" s="71"/>
      <c r="N648" s="86"/>
      <c r="O648" s="74" t="s">
        <v>404</v>
      </c>
      <c r="P648" s="76">
        <v>45042</v>
      </c>
      <c r="Q648" s="75" t="s">
        <v>162</v>
      </c>
      <c r="R648" s="79" t="s">
        <v>198</v>
      </c>
      <c r="S648" s="93" t="s">
        <v>236</v>
      </c>
    </row>
    <row r="649" spans="1:19">
      <c r="A649" s="112">
        <f t="shared" si="12"/>
        <v>641</v>
      </c>
      <c r="B649" s="344"/>
      <c r="C649" s="356"/>
      <c r="D649" s="355"/>
      <c r="E649" s="92">
        <v>2012002</v>
      </c>
      <c r="F649" s="215">
        <v>50</v>
      </c>
      <c r="G649" s="71"/>
      <c r="H649" s="72"/>
      <c r="I649" s="73"/>
      <c r="J649" s="71"/>
      <c r="K649" s="72"/>
      <c r="L649" s="73"/>
      <c r="M649" s="71"/>
      <c r="N649" s="86"/>
      <c r="O649" s="74" t="s">
        <v>404</v>
      </c>
      <c r="P649" s="76">
        <v>45042</v>
      </c>
      <c r="Q649" s="75" t="s">
        <v>162</v>
      </c>
      <c r="R649" s="79" t="s">
        <v>198</v>
      </c>
      <c r="S649" s="93" t="s">
        <v>236</v>
      </c>
    </row>
    <row r="650" spans="1:19">
      <c r="A650" s="112">
        <f t="shared" si="12"/>
        <v>642</v>
      </c>
      <c r="B650" s="344"/>
      <c r="C650" s="356"/>
      <c r="D650" s="355"/>
      <c r="E650" s="92">
        <v>2012030</v>
      </c>
      <c r="F650" s="215">
        <v>45</v>
      </c>
      <c r="G650" s="71"/>
      <c r="H650" s="72"/>
      <c r="I650" s="73"/>
      <c r="J650" s="71"/>
      <c r="K650" s="72"/>
      <c r="L650" s="73"/>
      <c r="M650" s="71"/>
      <c r="N650" s="86"/>
      <c r="O650" s="74" t="s">
        <v>404</v>
      </c>
      <c r="P650" s="76">
        <v>45042</v>
      </c>
      <c r="Q650" s="75" t="s">
        <v>162</v>
      </c>
      <c r="R650" s="79" t="s">
        <v>198</v>
      </c>
      <c r="S650" s="93" t="s">
        <v>236</v>
      </c>
    </row>
    <row r="651" spans="1:19">
      <c r="A651" s="112">
        <f t="shared" si="12"/>
        <v>643</v>
      </c>
      <c r="B651" s="344"/>
      <c r="C651" s="356"/>
      <c r="D651" s="355"/>
      <c r="E651" s="92">
        <v>2012004</v>
      </c>
      <c r="F651" s="215">
        <v>35</v>
      </c>
      <c r="G651" s="71"/>
      <c r="H651" s="72"/>
      <c r="I651" s="73"/>
      <c r="J651" s="71"/>
      <c r="K651" s="72"/>
      <c r="L651" s="73"/>
      <c r="M651" s="71"/>
      <c r="N651" s="86"/>
      <c r="O651" s="74" t="s">
        <v>404</v>
      </c>
      <c r="P651" s="76">
        <v>45042</v>
      </c>
      <c r="Q651" s="75" t="s">
        <v>162</v>
      </c>
      <c r="R651" s="79" t="s">
        <v>198</v>
      </c>
      <c r="S651" s="93" t="s">
        <v>236</v>
      </c>
    </row>
    <row r="652" spans="1:19">
      <c r="A652" s="112">
        <f t="shared" si="12"/>
        <v>644</v>
      </c>
      <c r="B652" s="344"/>
      <c r="C652" s="356"/>
      <c r="D652" s="355"/>
      <c r="E652" s="92">
        <v>2012005</v>
      </c>
      <c r="F652" s="215">
        <v>29</v>
      </c>
      <c r="G652" s="71"/>
      <c r="H652" s="72"/>
      <c r="I652" s="73"/>
      <c r="J652" s="71"/>
      <c r="K652" s="72"/>
      <c r="L652" s="73"/>
      <c r="M652" s="71"/>
      <c r="N652" s="86"/>
      <c r="O652" s="74" t="s">
        <v>404</v>
      </c>
      <c r="P652" s="76">
        <v>45042</v>
      </c>
      <c r="Q652" s="75" t="s">
        <v>162</v>
      </c>
      <c r="R652" s="79" t="s">
        <v>198</v>
      </c>
      <c r="S652" s="93" t="s">
        <v>236</v>
      </c>
    </row>
    <row r="653" spans="1:19">
      <c r="A653" s="112">
        <f t="shared" si="12"/>
        <v>645</v>
      </c>
      <c r="B653" s="344"/>
      <c r="C653" s="356"/>
      <c r="D653" s="355"/>
      <c r="E653" s="92">
        <v>2012006</v>
      </c>
      <c r="F653" s="215">
        <v>22.5</v>
      </c>
      <c r="G653" s="71"/>
      <c r="H653" s="72"/>
      <c r="I653" s="73"/>
      <c r="J653" s="71"/>
      <c r="K653" s="72"/>
      <c r="L653" s="73"/>
      <c r="M653" s="71"/>
      <c r="N653" s="86"/>
      <c r="O653" s="74" t="s">
        <v>404</v>
      </c>
      <c r="P653" s="76">
        <v>45042</v>
      </c>
      <c r="Q653" s="75" t="s">
        <v>162</v>
      </c>
      <c r="R653" s="79" t="s">
        <v>198</v>
      </c>
      <c r="S653" s="93" t="s">
        <v>236</v>
      </c>
    </row>
    <row r="654" spans="1:19">
      <c r="A654" s="112">
        <f t="shared" si="12"/>
        <v>646</v>
      </c>
      <c r="B654" s="344"/>
      <c r="C654" s="356"/>
      <c r="D654" s="355"/>
      <c r="E654" s="92">
        <v>2012007</v>
      </c>
      <c r="F654" s="215">
        <v>12.7</v>
      </c>
      <c r="G654" s="71"/>
      <c r="H654" s="72"/>
      <c r="I654" s="73"/>
      <c r="J654" s="71"/>
      <c r="K654" s="72"/>
      <c r="L654" s="73"/>
      <c r="M654" s="71"/>
      <c r="N654" s="86"/>
      <c r="O654" s="74" t="s">
        <v>404</v>
      </c>
      <c r="P654" s="76">
        <v>45042</v>
      </c>
      <c r="Q654" s="75" t="s">
        <v>162</v>
      </c>
      <c r="R654" s="79" t="s">
        <v>198</v>
      </c>
      <c r="S654" s="93" t="s">
        <v>236</v>
      </c>
    </row>
    <row r="655" spans="1:19">
      <c r="A655" s="112">
        <f t="shared" si="12"/>
        <v>647</v>
      </c>
      <c r="B655" s="344"/>
      <c r="C655" s="356"/>
      <c r="D655" s="355"/>
      <c r="E655" s="92">
        <v>2012008</v>
      </c>
      <c r="F655" s="215">
        <v>10.8</v>
      </c>
      <c r="G655" s="71"/>
      <c r="H655" s="72"/>
      <c r="I655" s="73"/>
      <c r="J655" s="71"/>
      <c r="K655" s="72"/>
      <c r="L655" s="73"/>
      <c r="M655" s="71"/>
      <c r="N655" s="86"/>
      <c r="O655" s="74" t="s">
        <v>404</v>
      </c>
      <c r="P655" s="76">
        <v>45042</v>
      </c>
      <c r="Q655" s="75" t="s">
        <v>162</v>
      </c>
      <c r="R655" s="79" t="s">
        <v>198</v>
      </c>
      <c r="S655" s="93" t="s">
        <v>236</v>
      </c>
    </row>
    <row r="656" spans="1:19">
      <c r="A656" s="112">
        <f t="shared" si="12"/>
        <v>648</v>
      </c>
      <c r="B656" s="344"/>
      <c r="C656" s="356"/>
      <c r="D656" s="354" t="s">
        <v>416</v>
      </c>
      <c r="E656" s="92">
        <v>2002000</v>
      </c>
      <c r="F656" s="215">
        <v>68</v>
      </c>
      <c r="G656" s="71"/>
      <c r="H656" s="72"/>
      <c r="I656" s="73"/>
      <c r="J656" s="71"/>
      <c r="K656" s="72"/>
      <c r="L656" s="73"/>
      <c r="M656" s="71"/>
      <c r="N656" s="86"/>
      <c r="O656" s="74" t="s">
        <v>404</v>
      </c>
      <c r="P656" s="76">
        <v>45042</v>
      </c>
      <c r="Q656" s="75" t="s">
        <v>162</v>
      </c>
      <c r="R656" s="79" t="s">
        <v>198</v>
      </c>
      <c r="S656" s="93" t="s">
        <v>236</v>
      </c>
    </row>
    <row r="657" spans="1:19">
      <c r="A657" s="112">
        <f t="shared" si="12"/>
        <v>649</v>
      </c>
      <c r="B657" s="344"/>
      <c r="C657" s="356"/>
      <c r="D657" s="354"/>
      <c r="E657" s="92">
        <v>2002001</v>
      </c>
      <c r="F657" s="215">
        <v>53</v>
      </c>
      <c r="G657" s="71"/>
      <c r="H657" s="72"/>
      <c r="I657" s="73"/>
      <c r="J657" s="71"/>
      <c r="K657" s="72"/>
      <c r="L657" s="73"/>
      <c r="M657" s="71"/>
      <c r="N657" s="86"/>
      <c r="O657" s="74" t="s">
        <v>404</v>
      </c>
      <c r="P657" s="76">
        <v>45042</v>
      </c>
      <c r="Q657" s="75" t="s">
        <v>162</v>
      </c>
      <c r="R657" s="79" t="s">
        <v>198</v>
      </c>
      <c r="S657" s="93" t="s">
        <v>236</v>
      </c>
    </row>
    <row r="658" spans="1:19">
      <c r="A658" s="112">
        <f t="shared" si="12"/>
        <v>650</v>
      </c>
      <c r="B658" s="344"/>
      <c r="C658" s="356"/>
      <c r="D658" s="354"/>
      <c r="E658" s="92">
        <v>2002002</v>
      </c>
      <c r="F658" s="215">
        <v>48</v>
      </c>
      <c r="G658" s="71"/>
      <c r="H658" s="72"/>
      <c r="I658" s="73"/>
      <c r="J658" s="71"/>
      <c r="K658" s="72"/>
      <c r="L658" s="73"/>
      <c r="M658" s="71"/>
      <c r="N658" s="86"/>
      <c r="O658" s="74" t="s">
        <v>404</v>
      </c>
      <c r="P658" s="76">
        <v>45042</v>
      </c>
      <c r="Q658" s="75" t="s">
        <v>162</v>
      </c>
      <c r="R658" s="79" t="s">
        <v>198</v>
      </c>
      <c r="S658" s="93" t="s">
        <v>236</v>
      </c>
    </row>
    <row r="659" spans="1:19">
      <c r="A659" s="112">
        <f t="shared" si="12"/>
        <v>651</v>
      </c>
      <c r="B659" s="344"/>
      <c r="C659" s="356"/>
      <c r="D659" s="354"/>
      <c r="E659" s="92">
        <v>2002030</v>
      </c>
      <c r="F659" s="215">
        <v>43</v>
      </c>
      <c r="G659" s="71"/>
      <c r="H659" s="72"/>
      <c r="I659" s="73"/>
      <c r="J659" s="71"/>
      <c r="K659" s="72"/>
      <c r="L659" s="73"/>
      <c r="M659" s="71"/>
      <c r="N659" s="86"/>
      <c r="O659" s="74" t="s">
        <v>404</v>
      </c>
      <c r="P659" s="76">
        <v>45042</v>
      </c>
      <c r="Q659" s="75" t="s">
        <v>162</v>
      </c>
      <c r="R659" s="79" t="s">
        <v>198</v>
      </c>
      <c r="S659" s="93" t="s">
        <v>236</v>
      </c>
    </row>
    <row r="660" spans="1:19">
      <c r="A660" s="112">
        <f t="shared" si="12"/>
        <v>652</v>
      </c>
      <c r="B660" s="344"/>
      <c r="C660" s="356"/>
      <c r="D660" s="354"/>
      <c r="E660" s="92">
        <v>2002004</v>
      </c>
      <c r="F660" s="215">
        <v>33</v>
      </c>
      <c r="G660" s="71"/>
      <c r="H660" s="72"/>
      <c r="I660" s="73"/>
      <c r="J660" s="71"/>
      <c r="K660" s="72"/>
      <c r="L660" s="73"/>
      <c r="M660" s="71"/>
      <c r="N660" s="86"/>
      <c r="O660" s="74" t="s">
        <v>404</v>
      </c>
      <c r="P660" s="76">
        <v>45042</v>
      </c>
      <c r="Q660" s="75" t="s">
        <v>162</v>
      </c>
      <c r="R660" s="79" t="s">
        <v>198</v>
      </c>
      <c r="S660" s="93" t="s">
        <v>236</v>
      </c>
    </row>
    <row r="661" spans="1:19">
      <c r="A661" s="112">
        <f t="shared" si="12"/>
        <v>653</v>
      </c>
      <c r="B661" s="344"/>
      <c r="C661" s="356"/>
      <c r="D661" s="354"/>
      <c r="E661" s="92">
        <v>2002005</v>
      </c>
      <c r="F661" s="215">
        <v>28</v>
      </c>
      <c r="G661" s="71"/>
      <c r="H661" s="72"/>
      <c r="I661" s="73"/>
      <c r="J661" s="71"/>
      <c r="K661" s="72"/>
      <c r="L661" s="73"/>
      <c r="M661" s="71"/>
      <c r="N661" s="86"/>
      <c r="O661" s="74" t="s">
        <v>404</v>
      </c>
      <c r="P661" s="76">
        <v>45042</v>
      </c>
      <c r="Q661" s="75" t="s">
        <v>162</v>
      </c>
      <c r="R661" s="79" t="s">
        <v>198</v>
      </c>
      <c r="S661" s="93" t="s">
        <v>236</v>
      </c>
    </row>
    <row r="662" spans="1:19">
      <c r="A662" s="112">
        <f t="shared" si="12"/>
        <v>654</v>
      </c>
      <c r="B662" s="344"/>
      <c r="C662" s="356"/>
      <c r="D662" s="354"/>
      <c r="E662" s="92">
        <v>2002006</v>
      </c>
      <c r="F662" s="215">
        <v>23</v>
      </c>
      <c r="G662" s="71"/>
      <c r="H662" s="72"/>
      <c r="I662" s="73"/>
      <c r="J662" s="71"/>
      <c r="K662" s="72"/>
      <c r="L662" s="73"/>
      <c r="M662" s="71"/>
      <c r="N662" s="86"/>
      <c r="O662" s="74" t="s">
        <v>404</v>
      </c>
      <c r="P662" s="76">
        <v>45042</v>
      </c>
      <c r="Q662" s="75" t="s">
        <v>162</v>
      </c>
      <c r="R662" s="79" t="s">
        <v>198</v>
      </c>
      <c r="S662" s="93" t="s">
        <v>236</v>
      </c>
    </row>
    <row r="663" spans="1:19">
      <c r="A663" s="112">
        <f t="shared" si="12"/>
        <v>655</v>
      </c>
      <c r="B663" s="344"/>
      <c r="C663" s="356"/>
      <c r="D663" s="354"/>
      <c r="E663" s="92">
        <v>2002007</v>
      </c>
      <c r="F663" s="215">
        <v>13</v>
      </c>
      <c r="G663" s="71"/>
      <c r="H663" s="72"/>
      <c r="I663" s="73"/>
      <c r="J663" s="71"/>
      <c r="K663" s="72"/>
      <c r="L663" s="73"/>
      <c r="M663" s="71"/>
      <c r="N663" s="86"/>
      <c r="O663" s="74" t="s">
        <v>404</v>
      </c>
      <c r="P663" s="76">
        <v>45042</v>
      </c>
      <c r="Q663" s="75" t="s">
        <v>162</v>
      </c>
      <c r="R663" s="79" t="s">
        <v>198</v>
      </c>
      <c r="S663" s="93" t="s">
        <v>236</v>
      </c>
    </row>
    <row r="664" spans="1:19">
      <c r="A664" s="112">
        <f t="shared" si="12"/>
        <v>656</v>
      </c>
      <c r="B664" s="344"/>
      <c r="C664" s="356"/>
      <c r="D664" s="354"/>
      <c r="E664" s="92">
        <v>2002008</v>
      </c>
      <c r="F664" s="215">
        <v>11</v>
      </c>
      <c r="G664" s="71"/>
      <c r="H664" s="72"/>
      <c r="I664" s="73"/>
      <c r="J664" s="71"/>
      <c r="K664" s="72"/>
      <c r="L664" s="73"/>
      <c r="M664" s="71"/>
      <c r="N664" s="86"/>
      <c r="O664" s="74" t="s">
        <v>404</v>
      </c>
      <c r="P664" s="76">
        <v>45042</v>
      </c>
      <c r="Q664" s="75" t="s">
        <v>162</v>
      </c>
      <c r="R664" s="79" t="s">
        <v>198</v>
      </c>
      <c r="S664" s="93" t="s">
        <v>236</v>
      </c>
    </row>
    <row r="665" spans="1:19">
      <c r="A665" s="112">
        <f t="shared" si="12"/>
        <v>657</v>
      </c>
      <c r="B665" s="344"/>
      <c r="C665" s="356"/>
      <c r="D665" s="354" t="s">
        <v>417</v>
      </c>
      <c r="E665" s="92">
        <v>2012000</v>
      </c>
      <c r="F665" s="206" t="s">
        <v>418</v>
      </c>
      <c r="G665" s="71"/>
      <c r="H665" s="72"/>
      <c r="I665" s="73"/>
      <c r="J665" s="71"/>
      <c r="K665" s="72"/>
      <c r="L665" s="73"/>
      <c r="M665" s="71"/>
      <c r="N665" s="86"/>
      <c r="O665" s="74" t="s">
        <v>404</v>
      </c>
      <c r="P665" s="76">
        <v>45042</v>
      </c>
      <c r="Q665" s="75" t="s">
        <v>162</v>
      </c>
      <c r="R665" s="79" t="s">
        <v>198</v>
      </c>
      <c r="S665" s="93" t="s">
        <v>236</v>
      </c>
    </row>
    <row r="666" spans="1:19">
      <c r="A666" s="112">
        <f t="shared" si="12"/>
        <v>658</v>
      </c>
      <c r="B666" s="344"/>
      <c r="C666" s="356"/>
      <c r="D666" s="354"/>
      <c r="E666" s="92">
        <v>2012001</v>
      </c>
      <c r="F666" s="206" t="s">
        <v>419</v>
      </c>
      <c r="G666" s="71"/>
      <c r="H666" s="72"/>
      <c r="I666" s="73"/>
      <c r="J666" s="71"/>
      <c r="K666" s="72"/>
      <c r="L666" s="73"/>
      <c r="M666" s="71"/>
      <c r="N666" s="86"/>
      <c r="O666" s="74" t="s">
        <v>404</v>
      </c>
      <c r="P666" s="76">
        <v>45042</v>
      </c>
      <c r="Q666" s="75" t="s">
        <v>162</v>
      </c>
      <c r="R666" s="79" t="s">
        <v>198</v>
      </c>
      <c r="S666" s="93" t="s">
        <v>236</v>
      </c>
    </row>
    <row r="667" spans="1:19">
      <c r="A667" s="112">
        <f t="shared" si="12"/>
        <v>659</v>
      </c>
      <c r="B667" s="344"/>
      <c r="C667" s="356"/>
      <c r="D667" s="354"/>
      <c r="E667" s="92">
        <v>2012002</v>
      </c>
      <c r="F667" s="206" t="s">
        <v>440</v>
      </c>
      <c r="G667" s="71"/>
      <c r="H667" s="72"/>
      <c r="I667" s="73"/>
      <c r="J667" s="71"/>
      <c r="K667" s="72"/>
      <c r="L667" s="73"/>
      <c r="M667" s="71"/>
      <c r="N667" s="86"/>
      <c r="O667" s="74" t="s">
        <v>404</v>
      </c>
      <c r="P667" s="76">
        <v>45042</v>
      </c>
      <c r="Q667" s="75" t="s">
        <v>162</v>
      </c>
      <c r="R667" s="79" t="s">
        <v>198</v>
      </c>
      <c r="S667" s="93" t="s">
        <v>236</v>
      </c>
    </row>
    <row r="668" spans="1:19">
      <c r="A668" s="112">
        <f t="shared" si="12"/>
        <v>660</v>
      </c>
      <c r="B668" s="344"/>
      <c r="C668" s="356"/>
      <c r="D668" s="354"/>
      <c r="E668" s="92">
        <v>2012030</v>
      </c>
      <c r="F668" s="206" t="s">
        <v>441</v>
      </c>
      <c r="G668" s="71"/>
      <c r="H668" s="72"/>
      <c r="I668" s="73"/>
      <c r="J668" s="71"/>
      <c r="K668" s="72"/>
      <c r="L668" s="73"/>
      <c r="M668" s="71"/>
      <c r="N668" s="86"/>
      <c r="O668" s="74" t="s">
        <v>404</v>
      </c>
      <c r="P668" s="76">
        <v>45042</v>
      </c>
      <c r="Q668" s="75" t="s">
        <v>162</v>
      </c>
      <c r="R668" s="79" t="s">
        <v>198</v>
      </c>
      <c r="S668" s="93" t="s">
        <v>236</v>
      </c>
    </row>
    <row r="669" spans="1:19">
      <c r="A669" s="112">
        <f t="shared" si="12"/>
        <v>661</v>
      </c>
      <c r="B669" s="344"/>
      <c r="C669" s="356"/>
      <c r="D669" s="354"/>
      <c r="E669" s="92">
        <v>2012004</v>
      </c>
      <c r="F669" s="206" t="s">
        <v>422</v>
      </c>
      <c r="G669" s="71"/>
      <c r="H669" s="72"/>
      <c r="I669" s="73"/>
      <c r="J669" s="71"/>
      <c r="K669" s="72"/>
      <c r="L669" s="73"/>
      <c r="M669" s="71"/>
      <c r="N669" s="86"/>
      <c r="O669" s="74" t="s">
        <v>404</v>
      </c>
      <c r="P669" s="76">
        <v>45042</v>
      </c>
      <c r="Q669" s="75" t="s">
        <v>162</v>
      </c>
      <c r="R669" s="79" t="s">
        <v>198</v>
      </c>
      <c r="S669" s="93" t="s">
        <v>236</v>
      </c>
    </row>
    <row r="670" spans="1:19">
      <c r="A670" s="112">
        <f t="shared" si="12"/>
        <v>662</v>
      </c>
      <c r="B670" s="344"/>
      <c r="C670" s="356"/>
      <c r="D670" s="354"/>
      <c r="E670" s="92">
        <v>2012005</v>
      </c>
      <c r="F670" s="206" t="s">
        <v>442</v>
      </c>
      <c r="G670" s="71"/>
      <c r="H670" s="72"/>
      <c r="I670" s="73"/>
      <c r="J670" s="71"/>
      <c r="K670" s="72"/>
      <c r="L670" s="73"/>
      <c r="M670" s="71"/>
      <c r="N670" s="86"/>
      <c r="O670" s="74" t="s">
        <v>404</v>
      </c>
      <c r="P670" s="76">
        <v>45042</v>
      </c>
      <c r="Q670" s="75" t="s">
        <v>162</v>
      </c>
      <c r="R670" s="79" t="s">
        <v>198</v>
      </c>
      <c r="S670" s="93" t="s">
        <v>236</v>
      </c>
    </row>
    <row r="671" spans="1:19">
      <c r="A671" s="112">
        <f t="shared" si="12"/>
        <v>663</v>
      </c>
      <c r="B671" s="344"/>
      <c r="C671" s="356"/>
      <c r="D671" s="354"/>
      <c r="E671" s="92">
        <v>2012006</v>
      </c>
      <c r="F671" s="206" t="s">
        <v>443</v>
      </c>
      <c r="G671" s="71"/>
      <c r="H671" s="72"/>
      <c r="I671" s="73"/>
      <c r="J671" s="71"/>
      <c r="K671" s="72"/>
      <c r="L671" s="73"/>
      <c r="M671" s="71"/>
      <c r="N671" s="86"/>
      <c r="O671" s="74" t="s">
        <v>404</v>
      </c>
      <c r="P671" s="76">
        <v>45042</v>
      </c>
      <c r="Q671" s="75" t="s">
        <v>162</v>
      </c>
      <c r="R671" s="79" t="s">
        <v>198</v>
      </c>
      <c r="S671" s="93" t="s">
        <v>236</v>
      </c>
    </row>
    <row r="672" spans="1:19">
      <c r="A672" s="112">
        <f t="shared" si="12"/>
        <v>664</v>
      </c>
      <c r="B672" s="344"/>
      <c r="C672" s="356"/>
      <c r="D672" s="354"/>
      <c r="E672" s="92">
        <v>2012007</v>
      </c>
      <c r="F672" s="206" t="s">
        <v>426</v>
      </c>
      <c r="G672" s="71"/>
      <c r="H672" s="72"/>
      <c r="I672" s="73"/>
      <c r="J672" s="71"/>
      <c r="K672" s="72"/>
      <c r="L672" s="73"/>
      <c r="M672" s="71"/>
      <c r="N672" s="86"/>
      <c r="O672" s="74" t="s">
        <v>404</v>
      </c>
      <c r="P672" s="76">
        <v>45042</v>
      </c>
      <c r="Q672" s="75" t="s">
        <v>162</v>
      </c>
      <c r="R672" s="79" t="s">
        <v>198</v>
      </c>
      <c r="S672" s="93" t="s">
        <v>236</v>
      </c>
    </row>
    <row r="673" spans="1:19">
      <c r="A673" s="112">
        <f t="shared" si="12"/>
        <v>665</v>
      </c>
      <c r="B673" s="344"/>
      <c r="C673" s="356"/>
      <c r="D673" s="354"/>
      <c r="E673" s="92">
        <v>2012008</v>
      </c>
      <c r="F673" s="206" t="s">
        <v>444</v>
      </c>
      <c r="G673" s="71"/>
      <c r="H673" s="72"/>
      <c r="I673" s="73"/>
      <c r="J673" s="71"/>
      <c r="K673" s="72"/>
      <c r="L673" s="73"/>
      <c r="M673" s="71"/>
      <c r="N673" s="86"/>
      <c r="O673" s="74" t="s">
        <v>404</v>
      </c>
      <c r="P673" s="76">
        <v>45042</v>
      </c>
      <c r="Q673" s="75" t="s">
        <v>162</v>
      </c>
      <c r="R673" s="79" t="s">
        <v>198</v>
      </c>
      <c r="S673" s="93" t="s">
        <v>236</v>
      </c>
    </row>
    <row r="674" spans="1:19">
      <c r="A674" s="112">
        <f t="shared" si="12"/>
        <v>666</v>
      </c>
      <c r="B674" s="344"/>
      <c r="C674" s="356"/>
      <c r="D674" s="355" t="s">
        <v>427</v>
      </c>
      <c r="E674" s="92">
        <v>2002000</v>
      </c>
      <c r="F674" s="215">
        <v>73</v>
      </c>
      <c r="G674" s="71"/>
      <c r="H674" s="72"/>
      <c r="I674" s="73"/>
      <c r="J674" s="71"/>
      <c r="K674" s="72"/>
      <c r="L674" s="73"/>
      <c r="M674" s="71"/>
      <c r="N674" s="86"/>
      <c r="O674" s="74" t="s">
        <v>404</v>
      </c>
      <c r="P674" s="76">
        <v>45042</v>
      </c>
      <c r="Q674" s="75" t="s">
        <v>162</v>
      </c>
      <c r="R674" s="79" t="s">
        <v>198</v>
      </c>
      <c r="S674" s="93" t="s">
        <v>236</v>
      </c>
    </row>
    <row r="675" spans="1:19">
      <c r="A675" s="112">
        <f t="shared" si="12"/>
        <v>667</v>
      </c>
      <c r="B675" s="344"/>
      <c r="C675" s="356"/>
      <c r="D675" s="355"/>
      <c r="E675" s="92">
        <v>2002001</v>
      </c>
      <c r="F675" s="215">
        <v>58</v>
      </c>
      <c r="G675" s="71"/>
      <c r="H675" s="72"/>
      <c r="I675" s="73"/>
      <c r="J675" s="71"/>
      <c r="K675" s="72"/>
      <c r="L675" s="73"/>
      <c r="M675" s="71"/>
      <c r="N675" s="86"/>
      <c r="O675" s="74" t="s">
        <v>404</v>
      </c>
      <c r="P675" s="76">
        <v>45042</v>
      </c>
      <c r="Q675" s="75" t="s">
        <v>162</v>
      </c>
      <c r="R675" s="79" t="s">
        <v>198</v>
      </c>
      <c r="S675" s="93" t="s">
        <v>236</v>
      </c>
    </row>
    <row r="676" spans="1:19">
      <c r="A676" s="112">
        <f t="shared" si="12"/>
        <v>668</v>
      </c>
      <c r="B676" s="344"/>
      <c r="C676" s="356"/>
      <c r="D676" s="355"/>
      <c r="E676" s="92">
        <v>2002002</v>
      </c>
      <c r="F676" s="215">
        <v>53</v>
      </c>
      <c r="G676" s="71"/>
      <c r="H676" s="72"/>
      <c r="I676" s="73"/>
      <c r="J676" s="71"/>
      <c r="K676" s="72"/>
      <c r="L676" s="73"/>
      <c r="M676" s="71"/>
      <c r="N676" s="86"/>
      <c r="O676" s="74" t="s">
        <v>404</v>
      </c>
      <c r="P676" s="76">
        <v>45042</v>
      </c>
      <c r="Q676" s="75" t="s">
        <v>162</v>
      </c>
      <c r="R676" s="79" t="s">
        <v>198</v>
      </c>
      <c r="S676" s="93" t="s">
        <v>236</v>
      </c>
    </row>
    <row r="677" spans="1:19">
      <c r="A677" s="112">
        <f t="shared" si="12"/>
        <v>669</v>
      </c>
      <c r="B677" s="344"/>
      <c r="C677" s="356"/>
      <c r="D677" s="355"/>
      <c r="E677" s="92">
        <v>2002030</v>
      </c>
      <c r="F677" s="215">
        <v>48</v>
      </c>
      <c r="G677" s="71"/>
      <c r="H677" s="72"/>
      <c r="I677" s="73"/>
      <c r="J677" s="71"/>
      <c r="K677" s="72"/>
      <c r="L677" s="73"/>
      <c r="M677" s="71"/>
      <c r="N677" s="86"/>
      <c r="O677" s="74" t="s">
        <v>404</v>
      </c>
      <c r="P677" s="76">
        <v>45042</v>
      </c>
      <c r="Q677" s="75" t="s">
        <v>162</v>
      </c>
      <c r="R677" s="79" t="s">
        <v>198</v>
      </c>
      <c r="S677" s="93" t="s">
        <v>236</v>
      </c>
    </row>
    <row r="678" spans="1:19">
      <c r="A678" s="112">
        <f t="shared" si="12"/>
        <v>670</v>
      </c>
      <c r="B678" s="344"/>
      <c r="C678" s="356"/>
      <c r="D678" s="355"/>
      <c r="E678" s="92">
        <v>2002004</v>
      </c>
      <c r="F678" s="215">
        <v>38</v>
      </c>
      <c r="G678" s="71"/>
      <c r="H678" s="72"/>
      <c r="I678" s="73"/>
      <c r="J678" s="71"/>
      <c r="K678" s="72"/>
      <c r="L678" s="73"/>
      <c r="M678" s="71"/>
      <c r="N678" s="86"/>
      <c r="O678" s="74" t="s">
        <v>404</v>
      </c>
      <c r="P678" s="76">
        <v>45042</v>
      </c>
      <c r="Q678" s="75" t="s">
        <v>162</v>
      </c>
      <c r="R678" s="79" t="s">
        <v>198</v>
      </c>
      <c r="S678" s="93" t="s">
        <v>236</v>
      </c>
    </row>
    <row r="679" spans="1:19">
      <c r="A679" s="112">
        <f t="shared" si="12"/>
        <v>671</v>
      </c>
      <c r="B679" s="344"/>
      <c r="C679" s="356"/>
      <c r="D679" s="355"/>
      <c r="E679" s="92">
        <v>2002005</v>
      </c>
      <c r="F679" s="215">
        <v>32</v>
      </c>
      <c r="G679" s="71"/>
      <c r="H679" s="72"/>
      <c r="I679" s="73"/>
      <c r="J679" s="71"/>
      <c r="K679" s="72"/>
      <c r="L679" s="73"/>
      <c r="M679" s="71"/>
      <c r="N679" s="86"/>
      <c r="O679" s="74" t="s">
        <v>404</v>
      </c>
      <c r="P679" s="76">
        <v>45042</v>
      </c>
      <c r="Q679" s="75" t="s">
        <v>162</v>
      </c>
      <c r="R679" s="79" t="s">
        <v>198</v>
      </c>
      <c r="S679" s="93" t="s">
        <v>236</v>
      </c>
    </row>
    <row r="680" spans="1:19">
      <c r="A680" s="112">
        <f t="shared" si="12"/>
        <v>672</v>
      </c>
      <c r="B680" s="344"/>
      <c r="C680" s="356"/>
      <c r="D680" s="355"/>
      <c r="E680" s="92">
        <v>2002006</v>
      </c>
      <c r="F680" s="215">
        <v>25.5</v>
      </c>
      <c r="G680" s="71"/>
      <c r="H680" s="72"/>
      <c r="I680" s="73"/>
      <c r="J680" s="71"/>
      <c r="K680" s="72"/>
      <c r="L680" s="73"/>
      <c r="M680" s="71"/>
      <c r="N680" s="86"/>
      <c r="O680" s="74" t="s">
        <v>404</v>
      </c>
      <c r="P680" s="76">
        <v>45042</v>
      </c>
      <c r="Q680" s="75" t="s">
        <v>162</v>
      </c>
      <c r="R680" s="79" t="s">
        <v>198</v>
      </c>
      <c r="S680" s="93" t="s">
        <v>236</v>
      </c>
    </row>
    <row r="681" spans="1:19">
      <c r="A681" s="112">
        <f t="shared" si="12"/>
        <v>673</v>
      </c>
      <c r="B681" s="344"/>
      <c r="C681" s="356"/>
      <c r="D681" s="355"/>
      <c r="E681" s="92">
        <v>2002007</v>
      </c>
      <c r="F681" s="215">
        <v>15.7</v>
      </c>
      <c r="G681" s="71"/>
      <c r="H681" s="72"/>
      <c r="I681" s="73"/>
      <c r="J681" s="71"/>
      <c r="K681" s="72"/>
      <c r="L681" s="73"/>
      <c r="M681" s="71"/>
      <c r="N681" s="86"/>
      <c r="O681" s="74" t="s">
        <v>404</v>
      </c>
      <c r="P681" s="76">
        <v>45042</v>
      </c>
      <c r="Q681" s="75" t="s">
        <v>162</v>
      </c>
      <c r="R681" s="79" t="s">
        <v>198</v>
      </c>
      <c r="S681" s="93" t="s">
        <v>236</v>
      </c>
    </row>
    <row r="682" spans="1:19">
      <c r="A682" s="112">
        <f t="shared" si="12"/>
        <v>674</v>
      </c>
      <c r="B682" s="344"/>
      <c r="C682" s="356"/>
      <c r="D682" s="355"/>
      <c r="E682" s="92">
        <v>2002008</v>
      </c>
      <c r="F682" s="215">
        <v>13.8</v>
      </c>
      <c r="G682" s="71"/>
      <c r="H682" s="72"/>
      <c r="I682" s="73"/>
      <c r="J682" s="71"/>
      <c r="K682" s="72"/>
      <c r="L682" s="73"/>
      <c r="M682" s="71"/>
      <c r="N682" s="86"/>
      <c r="O682" s="74" t="s">
        <v>404</v>
      </c>
      <c r="P682" s="76">
        <v>45042</v>
      </c>
      <c r="Q682" s="75" t="s">
        <v>162</v>
      </c>
      <c r="R682" s="79" t="s">
        <v>198</v>
      </c>
      <c r="S682" s="93" t="s">
        <v>236</v>
      </c>
    </row>
    <row r="683" spans="1:19">
      <c r="A683" s="112">
        <f t="shared" si="12"/>
        <v>675</v>
      </c>
      <c r="B683" s="347" t="s">
        <v>445</v>
      </c>
      <c r="C683" s="347" t="s">
        <v>446</v>
      </c>
      <c r="D683" s="345" t="s">
        <v>447</v>
      </c>
      <c r="E683" s="217" t="s">
        <v>448</v>
      </c>
      <c r="F683" s="138">
        <v>1.1000000000000001</v>
      </c>
      <c r="G683" s="71"/>
      <c r="H683" s="72"/>
      <c r="I683" s="73"/>
      <c r="J683" s="71"/>
      <c r="K683" s="72"/>
      <c r="L683" s="73"/>
      <c r="M683" s="71"/>
      <c r="N683" s="86"/>
      <c r="O683" s="74" t="s">
        <v>404</v>
      </c>
      <c r="P683" s="199"/>
      <c r="Q683" s="200"/>
      <c r="R683" s="79" t="s">
        <v>198</v>
      </c>
      <c r="S683" s="93" t="s">
        <v>236</v>
      </c>
    </row>
    <row r="684" spans="1:19">
      <c r="A684" s="112">
        <f t="shared" si="12"/>
        <v>676</v>
      </c>
      <c r="B684" s="347"/>
      <c r="C684" s="347"/>
      <c r="D684" s="345"/>
      <c r="E684" s="218" t="s">
        <v>449</v>
      </c>
      <c r="F684" s="138">
        <v>12.5</v>
      </c>
      <c r="G684" s="71"/>
      <c r="H684" s="72"/>
      <c r="I684" s="73"/>
      <c r="J684" s="71"/>
      <c r="K684" s="72"/>
      <c r="L684" s="73"/>
      <c r="M684" s="71"/>
      <c r="N684" s="86"/>
      <c r="O684" s="74" t="s">
        <v>404</v>
      </c>
      <c r="P684" s="199"/>
      <c r="Q684" s="200"/>
      <c r="R684" s="79" t="s">
        <v>198</v>
      </c>
      <c r="S684" s="93" t="s">
        <v>236</v>
      </c>
    </row>
    <row r="685" spans="1:19" ht="24">
      <c r="A685" s="112">
        <f t="shared" si="12"/>
        <v>677</v>
      </c>
      <c r="B685" s="347"/>
      <c r="C685" s="347"/>
      <c r="D685" s="209" t="s">
        <v>450</v>
      </c>
      <c r="E685" s="218" t="s">
        <v>449</v>
      </c>
      <c r="F685" s="138">
        <v>12.5</v>
      </c>
      <c r="G685" s="71"/>
      <c r="H685" s="72"/>
      <c r="I685" s="73"/>
      <c r="J685" s="71"/>
      <c r="K685" s="72"/>
      <c r="L685" s="73"/>
      <c r="M685" s="71"/>
      <c r="N685" s="86"/>
      <c r="O685" s="74" t="s">
        <v>451</v>
      </c>
      <c r="P685" s="199"/>
      <c r="Q685" s="200"/>
      <c r="R685" s="79" t="s">
        <v>198</v>
      </c>
      <c r="S685" s="93" t="s">
        <v>236</v>
      </c>
    </row>
    <row r="686" spans="1:19" ht="24">
      <c r="A686" s="112">
        <f t="shared" si="12"/>
        <v>678</v>
      </c>
      <c r="B686" s="347"/>
      <c r="C686" s="347" t="s">
        <v>452</v>
      </c>
      <c r="D686" s="345" t="s">
        <v>453</v>
      </c>
      <c r="E686" s="217" t="s">
        <v>454</v>
      </c>
      <c r="F686" s="138">
        <v>1.1499999999999999</v>
      </c>
      <c r="G686" s="71"/>
      <c r="H686" s="72"/>
      <c r="I686" s="73"/>
      <c r="J686" s="71"/>
      <c r="K686" s="72"/>
      <c r="L686" s="73"/>
      <c r="M686" s="71"/>
      <c r="N686" s="86"/>
      <c r="O686" s="74" t="s">
        <v>404</v>
      </c>
      <c r="P686" s="199"/>
      <c r="Q686" s="200"/>
      <c r="R686" s="79" t="s">
        <v>198</v>
      </c>
      <c r="S686" s="93" t="s">
        <v>236</v>
      </c>
    </row>
    <row r="687" spans="1:19">
      <c r="A687" s="112">
        <f t="shared" si="12"/>
        <v>679</v>
      </c>
      <c r="B687" s="347"/>
      <c r="C687" s="347"/>
      <c r="D687" s="345"/>
      <c r="E687" s="218" t="s">
        <v>449</v>
      </c>
      <c r="F687" s="138">
        <v>12.5</v>
      </c>
      <c r="G687" s="71"/>
      <c r="H687" s="72"/>
      <c r="I687" s="73"/>
      <c r="J687" s="71"/>
      <c r="K687" s="72"/>
      <c r="L687" s="73"/>
      <c r="M687" s="71"/>
      <c r="N687" s="86"/>
      <c r="O687" s="74" t="s">
        <v>404</v>
      </c>
      <c r="P687" s="199"/>
      <c r="Q687" s="200"/>
      <c r="R687" s="79" t="s">
        <v>198</v>
      </c>
      <c r="S687" s="93" t="s">
        <v>236</v>
      </c>
    </row>
    <row r="688" spans="1:19" ht="24">
      <c r="A688" s="112">
        <f t="shared" si="12"/>
        <v>680</v>
      </c>
      <c r="B688" s="347"/>
      <c r="C688" s="347"/>
      <c r="D688" s="209" t="s">
        <v>455</v>
      </c>
      <c r="E688" s="218" t="s">
        <v>449</v>
      </c>
      <c r="F688" s="138">
        <v>12.5</v>
      </c>
      <c r="G688" s="71"/>
      <c r="H688" s="72"/>
      <c r="I688" s="73"/>
      <c r="J688" s="71"/>
      <c r="K688" s="72"/>
      <c r="L688" s="73"/>
      <c r="M688" s="71"/>
      <c r="N688" s="86"/>
      <c r="O688" s="74" t="s">
        <v>451</v>
      </c>
      <c r="P688" s="199"/>
      <c r="Q688" s="200"/>
      <c r="R688" s="79" t="s">
        <v>198</v>
      </c>
      <c r="S688" s="93" t="s">
        <v>236</v>
      </c>
    </row>
    <row r="689" spans="1:19">
      <c r="A689" s="112">
        <f t="shared" si="12"/>
        <v>681</v>
      </c>
      <c r="B689" s="347"/>
      <c r="C689" s="345" t="s">
        <v>456</v>
      </c>
      <c r="D689" s="345" t="s">
        <v>457</v>
      </c>
      <c r="E689" s="217" t="s">
        <v>458</v>
      </c>
      <c r="F689" s="138">
        <v>1.2</v>
      </c>
      <c r="G689" s="71"/>
      <c r="H689" s="72"/>
      <c r="I689" s="73"/>
      <c r="J689" s="71"/>
      <c r="K689" s="72"/>
      <c r="L689" s="73"/>
      <c r="M689" s="71"/>
      <c r="N689" s="86"/>
      <c r="O689" s="74" t="s">
        <v>404</v>
      </c>
      <c r="P689" s="199"/>
      <c r="Q689" s="200"/>
      <c r="R689" s="79" t="s">
        <v>198</v>
      </c>
      <c r="S689" s="93" t="s">
        <v>236</v>
      </c>
    </row>
    <row r="690" spans="1:19">
      <c r="A690" s="112">
        <f t="shared" si="12"/>
        <v>682</v>
      </c>
      <c r="B690" s="347"/>
      <c r="C690" s="345"/>
      <c r="D690" s="345"/>
      <c r="E690" s="218" t="s">
        <v>449</v>
      </c>
      <c r="F690" s="138">
        <v>12.5</v>
      </c>
      <c r="G690" s="71"/>
      <c r="H690" s="72"/>
      <c r="I690" s="73"/>
      <c r="J690" s="71"/>
      <c r="K690" s="72"/>
      <c r="L690" s="73"/>
      <c r="M690" s="71"/>
      <c r="N690" s="86"/>
      <c r="O690" s="74" t="s">
        <v>404</v>
      </c>
      <c r="P690" s="199"/>
      <c r="Q690" s="200"/>
      <c r="R690" s="79" t="s">
        <v>198</v>
      </c>
      <c r="S690" s="93" t="s">
        <v>236</v>
      </c>
    </row>
    <row r="691" spans="1:19">
      <c r="A691" s="112">
        <f t="shared" si="12"/>
        <v>683</v>
      </c>
      <c r="B691" s="347"/>
      <c r="C691" s="345"/>
      <c r="D691" s="345" t="s">
        <v>459</v>
      </c>
      <c r="E691" s="217" t="s">
        <v>458</v>
      </c>
      <c r="F691" s="138">
        <v>1.25</v>
      </c>
      <c r="G691" s="71"/>
      <c r="H691" s="72"/>
      <c r="I691" s="73"/>
      <c r="J691" s="71"/>
      <c r="K691" s="72"/>
      <c r="L691" s="73"/>
      <c r="M691" s="71"/>
      <c r="N691" s="86"/>
      <c r="O691" s="74" t="s">
        <v>460</v>
      </c>
      <c r="P691" s="199"/>
      <c r="Q691" s="200"/>
      <c r="R691" s="79" t="s">
        <v>198</v>
      </c>
      <c r="S691" s="93" t="s">
        <v>236</v>
      </c>
    </row>
    <row r="692" spans="1:19">
      <c r="A692" s="112">
        <f t="shared" si="12"/>
        <v>684</v>
      </c>
      <c r="B692" s="347"/>
      <c r="C692" s="345"/>
      <c r="D692" s="345"/>
      <c r="E692" s="218" t="s">
        <v>449</v>
      </c>
      <c r="F692" s="138">
        <v>12.5</v>
      </c>
      <c r="G692" s="71"/>
      <c r="H692" s="72"/>
      <c r="I692" s="73"/>
      <c r="J692" s="71"/>
      <c r="K692" s="72"/>
      <c r="L692" s="73"/>
      <c r="M692" s="71"/>
      <c r="N692" s="86"/>
      <c r="O692" s="74" t="s">
        <v>461</v>
      </c>
      <c r="P692" s="199"/>
      <c r="Q692" s="200"/>
      <c r="R692" s="79" t="s">
        <v>198</v>
      </c>
      <c r="S692" s="93" t="s">
        <v>236</v>
      </c>
    </row>
    <row r="693" spans="1:19" ht="16.5" customHeight="1">
      <c r="A693" s="112">
        <f t="shared" si="12"/>
        <v>685</v>
      </c>
      <c r="B693" s="347"/>
      <c r="C693" s="345" t="s">
        <v>462</v>
      </c>
      <c r="D693" s="345" t="s">
        <v>463</v>
      </c>
      <c r="E693" s="217" t="s">
        <v>464</v>
      </c>
      <c r="F693" s="138">
        <v>1.25</v>
      </c>
      <c r="G693" s="71"/>
      <c r="H693" s="72"/>
      <c r="I693" s="73"/>
      <c r="J693" s="71"/>
      <c r="K693" s="72"/>
      <c r="L693" s="73"/>
      <c r="M693" s="71"/>
      <c r="N693" s="86"/>
      <c r="O693" s="74" t="s">
        <v>404</v>
      </c>
      <c r="P693" s="199"/>
      <c r="Q693" s="200"/>
      <c r="R693" s="79" t="s">
        <v>198</v>
      </c>
      <c r="S693" s="93" t="s">
        <v>236</v>
      </c>
    </row>
    <row r="694" spans="1:19">
      <c r="A694" s="112">
        <f t="shared" si="12"/>
        <v>686</v>
      </c>
      <c r="B694" s="347"/>
      <c r="C694" s="345"/>
      <c r="D694" s="345"/>
      <c r="E694" s="218" t="s">
        <v>449</v>
      </c>
      <c r="F694" s="138">
        <v>12.5</v>
      </c>
      <c r="G694" s="71"/>
      <c r="H694" s="72"/>
      <c r="I694" s="73"/>
      <c r="J694" s="71"/>
      <c r="K694" s="72"/>
      <c r="L694" s="73"/>
      <c r="M694" s="71"/>
      <c r="N694" s="86"/>
      <c r="O694" s="74" t="s">
        <v>404</v>
      </c>
      <c r="P694" s="199"/>
      <c r="Q694" s="200"/>
      <c r="R694" s="79" t="s">
        <v>198</v>
      </c>
      <c r="S694" s="93" t="s">
        <v>236</v>
      </c>
    </row>
    <row r="695" spans="1:19" ht="16.5" customHeight="1">
      <c r="A695" s="112">
        <f t="shared" si="12"/>
        <v>687</v>
      </c>
      <c r="B695" s="347"/>
      <c r="C695" s="345"/>
      <c r="D695" s="345" t="s">
        <v>465</v>
      </c>
      <c r="E695" s="217" t="s">
        <v>464</v>
      </c>
      <c r="F695" s="138">
        <v>1.25</v>
      </c>
      <c r="G695" s="71"/>
      <c r="H695" s="72"/>
      <c r="I695" s="73"/>
      <c r="J695" s="71"/>
      <c r="K695" s="72"/>
      <c r="L695" s="73"/>
      <c r="M695" s="71"/>
      <c r="N695" s="86"/>
      <c r="O695" s="74" t="s">
        <v>466</v>
      </c>
      <c r="P695" s="199"/>
      <c r="Q695" s="200"/>
      <c r="R695" s="79" t="s">
        <v>198</v>
      </c>
      <c r="S695" s="93" t="s">
        <v>236</v>
      </c>
    </row>
    <row r="696" spans="1:19">
      <c r="A696" s="112">
        <f t="shared" si="12"/>
        <v>688</v>
      </c>
      <c r="B696" s="347"/>
      <c r="C696" s="345"/>
      <c r="D696" s="345"/>
      <c r="E696" s="218" t="s">
        <v>449</v>
      </c>
      <c r="F696" s="138">
        <v>12.5</v>
      </c>
      <c r="G696" s="71"/>
      <c r="H696" s="72"/>
      <c r="I696" s="73"/>
      <c r="J696" s="71"/>
      <c r="K696" s="72"/>
      <c r="L696" s="73"/>
      <c r="M696" s="71"/>
      <c r="N696" s="86"/>
      <c r="O696" s="74" t="s">
        <v>467</v>
      </c>
      <c r="P696" s="199"/>
      <c r="Q696" s="200"/>
      <c r="R696" s="79" t="s">
        <v>198</v>
      </c>
      <c r="S696" s="93" t="s">
        <v>236</v>
      </c>
    </row>
    <row r="697" spans="1:19" ht="16.5" customHeight="1">
      <c r="A697" s="112">
        <f t="shared" si="12"/>
        <v>689</v>
      </c>
      <c r="B697" s="347"/>
      <c r="C697" s="345" t="s">
        <v>468</v>
      </c>
      <c r="D697" s="345" t="s">
        <v>469</v>
      </c>
      <c r="E697" s="217" t="s">
        <v>470</v>
      </c>
      <c r="F697" s="138">
        <v>1.25</v>
      </c>
      <c r="G697" s="71"/>
      <c r="H697" s="72"/>
      <c r="I697" s="73"/>
      <c r="J697" s="71"/>
      <c r="K697" s="72"/>
      <c r="L697" s="73"/>
      <c r="M697" s="71"/>
      <c r="N697" s="86"/>
      <c r="O697" s="74" t="s">
        <v>404</v>
      </c>
      <c r="P697" s="199"/>
      <c r="Q697" s="200"/>
      <c r="R697" s="79" t="s">
        <v>198</v>
      </c>
      <c r="S697" s="93" t="s">
        <v>236</v>
      </c>
    </row>
    <row r="698" spans="1:19">
      <c r="A698" s="112">
        <f t="shared" si="12"/>
        <v>690</v>
      </c>
      <c r="B698" s="347"/>
      <c r="C698" s="345"/>
      <c r="D698" s="345"/>
      <c r="E698" s="218" t="s">
        <v>449</v>
      </c>
      <c r="F698" s="138">
        <v>12.5</v>
      </c>
      <c r="G698" s="71"/>
      <c r="H698" s="72"/>
      <c r="I698" s="73"/>
      <c r="J698" s="71"/>
      <c r="K698" s="72"/>
      <c r="L698" s="73"/>
      <c r="M698" s="71"/>
      <c r="N698" s="86"/>
      <c r="O698" s="74" t="s">
        <v>404</v>
      </c>
      <c r="P698" s="199"/>
      <c r="Q698" s="200"/>
      <c r="R698" s="79" t="s">
        <v>198</v>
      </c>
      <c r="S698" s="93" t="s">
        <v>236</v>
      </c>
    </row>
    <row r="699" spans="1:19" ht="16.5" customHeight="1">
      <c r="A699" s="112">
        <f t="shared" si="12"/>
        <v>691</v>
      </c>
      <c r="B699" s="347"/>
      <c r="C699" s="345"/>
      <c r="D699" s="345" t="s">
        <v>471</v>
      </c>
      <c r="E699" s="217" t="s">
        <v>470</v>
      </c>
      <c r="F699" s="138">
        <v>1.3</v>
      </c>
      <c r="G699" s="71"/>
      <c r="H699" s="72"/>
      <c r="I699" s="73"/>
      <c r="J699" s="71"/>
      <c r="K699" s="72"/>
      <c r="L699" s="73"/>
      <c r="M699" s="71"/>
      <c r="N699" s="86"/>
      <c r="O699" s="74" t="s">
        <v>466</v>
      </c>
      <c r="P699" s="199"/>
      <c r="Q699" s="200"/>
      <c r="R699" s="79" t="s">
        <v>198</v>
      </c>
      <c r="S699" s="93" t="s">
        <v>236</v>
      </c>
    </row>
    <row r="700" spans="1:19">
      <c r="A700" s="112">
        <f t="shared" si="12"/>
        <v>692</v>
      </c>
      <c r="B700" s="347"/>
      <c r="C700" s="345"/>
      <c r="D700" s="345"/>
      <c r="E700" s="218" t="s">
        <v>449</v>
      </c>
      <c r="F700" s="138">
        <v>12.5</v>
      </c>
      <c r="G700" s="71"/>
      <c r="H700" s="72"/>
      <c r="I700" s="73"/>
      <c r="J700" s="71"/>
      <c r="K700" s="72"/>
      <c r="L700" s="73"/>
      <c r="M700" s="71"/>
      <c r="N700" s="86"/>
      <c r="O700" s="74" t="s">
        <v>451</v>
      </c>
      <c r="P700" s="199"/>
      <c r="Q700" s="200"/>
      <c r="R700" s="79" t="s">
        <v>198</v>
      </c>
      <c r="S700" s="93" t="s">
        <v>236</v>
      </c>
    </row>
    <row r="701" spans="1:19" ht="16.5" customHeight="1">
      <c r="A701" s="112">
        <f t="shared" si="12"/>
        <v>693</v>
      </c>
      <c r="B701" s="347"/>
      <c r="C701" s="345" t="s">
        <v>472</v>
      </c>
      <c r="D701" s="345" t="s">
        <v>473</v>
      </c>
      <c r="E701" s="217" t="s">
        <v>474</v>
      </c>
      <c r="F701" s="138">
        <v>1.25</v>
      </c>
      <c r="G701" s="71"/>
      <c r="H701" s="72"/>
      <c r="I701" s="73"/>
      <c r="J701" s="71"/>
      <c r="K701" s="72"/>
      <c r="L701" s="73"/>
      <c r="M701" s="71"/>
      <c r="N701" s="86"/>
      <c r="O701" s="74" t="s">
        <v>404</v>
      </c>
      <c r="P701" s="199"/>
      <c r="Q701" s="200"/>
      <c r="R701" s="79" t="s">
        <v>198</v>
      </c>
      <c r="S701" s="93" t="s">
        <v>236</v>
      </c>
    </row>
    <row r="702" spans="1:19">
      <c r="A702" s="112">
        <f t="shared" si="12"/>
        <v>694</v>
      </c>
      <c r="B702" s="347"/>
      <c r="C702" s="345"/>
      <c r="D702" s="345"/>
      <c r="E702" s="218" t="s">
        <v>449</v>
      </c>
      <c r="F702" s="138">
        <v>12.5</v>
      </c>
      <c r="G702" s="71"/>
      <c r="H702" s="72"/>
      <c r="I702" s="73"/>
      <c r="J702" s="71"/>
      <c r="K702" s="72"/>
      <c r="L702" s="73"/>
      <c r="M702" s="71"/>
      <c r="N702" s="86"/>
      <c r="O702" s="74" t="s">
        <v>404</v>
      </c>
      <c r="P702" s="199"/>
      <c r="Q702" s="200"/>
      <c r="R702" s="79" t="s">
        <v>198</v>
      </c>
      <c r="S702" s="93" t="s">
        <v>236</v>
      </c>
    </row>
    <row r="703" spans="1:19" ht="16.5" customHeight="1">
      <c r="A703" s="112">
        <f t="shared" si="12"/>
        <v>695</v>
      </c>
      <c r="B703" s="347"/>
      <c r="C703" s="345"/>
      <c r="D703" s="345" t="s">
        <v>475</v>
      </c>
      <c r="E703" s="217" t="s">
        <v>474</v>
      </c>
      <c r="F703" s="138">
        <v>1.35</v>
      </c>
      <c r="G703" s="71"/>
      <c r="H703" s="72"/>
      <c r="I703" s="73"/>
      <c r="J703" s="71"/>
      <c r="K703" s="72"/>
      <c r="L703" s="73"/>
      <c r="M703" s="71"/>
      <c r="N703" s="86"/>
      <c r="O703" s="74" t="s">
        <v>466</v>
      </c>
      <c r="P703" s="199"/>
      <c r="Q703" s="200"/>
      <c r="R703" s="79" t="s">
        <v>198</v>
      </c>
      <c r="S703" s="93" t="s">
        <v>236</v>
      </c>
    </row>
    <row r="704" spans="1:19">
      <c r="A704" s="112">
        <f t="shared" si="12"/>
        <v>696</v>
      </c>
      <c r="B704" s="347"/>
      <c r="C704" s="345"/>
      <c r="D704" s="345"/>
      <c r="E704" s="218" t="s">
        <v>449</v>
      </c>
      <c r="F704" s="138">
        <v>12.5</v>
      </c>
      <c r="G704" s="71"/>
      <c r="H704" s="72"/>
      <c r="I704" s="73"/>
      <c r="J704" s="71"/>
      <c r="K704" s="72"/>
      <c r="L704" s="73"/>
      <c r="M704" s="71"/>
      <c r="N704" s="86"/>
      <c r="O704" s="74" t="s">
        <v>461</v>
      </c>
      <c r="P704" s="199"/>
      <c r="Q704" s="200"/>
      <c r="R704" s="79" t="s">
        <v>198</v>
      </c>
      <c r="S704" s="93" t="s">
        <v>236</v>
      </c>
    </row>
    <row r="705" spans="1:19" ht="16.5" customHeight="1">
      <c r="A705" s="112">
        <f t="shared" si="12"/>
        <v>697</v>
      </c>
      <c r="B705" s="347"/>
      <c r="C705" s="345" t="s">
        <v>476</v>
      </c>
      <c r="D705" s="345" t="s">
        <v>477</v>
      </c>
      <c r="E705" s="217" t="s">
        <v>478</v>
      </c>
      <c r="F705" s="138">
        <v>1.25</v>
      </c>
      <c r="G705" s="71"/>
      <c r="H705" s="72"/>
      <c r="I705" s="73"/>
      <c r="J705" s="71"/>
      <c r="K705" s="72"/>
      <c r="L705" s="73"/>
      <c r="M705" s="71"/>
      <c r="N705" s="86"/>
      <c r="O705" s="74" t="s">
        <v>404</v>
      </c>
      <c r="P705" s="199"/>
      <c r="Q705" s="200"/>
      <c r="R705" s="79" t="s">
        <v>198</v>
      </c>
      <c r="S705" s="93" t="s">
        <v>236</v>
      </c>
    </row>
    <row r="706" spans="1:19">
      <c r="A706" s="112">
        <f t="shared" ref="A706:A761" si="13">ROW()-8</f>
        <v>698</v>
      </c>
      <c r="B706" s="347"/>
      <c r="C706" s="345"/>
      <c r="D706" s="345"/>
      <c r="E706" s="218" t="s">
        <v>449</v>
      </c>
      <c r="F706" s="138">
        <v>12.5</v>
      </c>
      <c r="G706" s="71"/>
      <c r="H706" s="72"/>
      <c r="I706" s="73"/>
      <c r="J706" s="71"/>
      <c r="K706" s="72"/>
      <c r="L706" s="73"/>
      <c r="M706" s="71"/>
      <c r="N706" s="86"/>
      <c r="O706" s="74" t="s">
        <v>404</v>
      </c>
      <c r="P706" s="199"/>
      <c r="Q706" s="200"/>
      <c r="R706" s="79" t="s">
        <v>198</v>
      </c>
      <c r="S706" s="93" t="s">
        <v>236</v>
      </c>
    </row>
    <row r="707" spans="1:19" ht="16.5" customHeight="1">
      <c r="A707" s="112">
        <f t="shared" si="13"/>
        <v>699</v>
      </c>
      <c r="B707" s="347"/>
      <c r="C707" s="345"/>
      <c r="D707" s="345" t="s">
        <v>479</v>
      </c>
      <c r="E707" s="217" t="s">
        <v>478</v>
      </c>
      <c r="F707" s="138">
        <v>1.4</v>
      </c>
      <c r="G707" s="71"/>
      <c r="H707" s="72"/>
      <c r="I707" s="73"/>
      <c r="J707" s="71"/>
      <c r="K707" s="72"/>
      <c r="L707" s="73"/>
      <c r="M707" s="71"/>
      <c r="N707" s="86"/>
      <c r="O707" s="74" t="s">
        <v>466</v>
      </c>
      <c r="P707" s="199"/>
      <c r="Q707" s="200"/>
      <c r="R707" s="79" t="s">
        <v>198</v>
      </c>
      <c r="S707" s="93" t="s">
        <v>236</v>
      </c>
    </row>
    <row r="708" spans="1:19">
      <c r="A708" s="112">
        <f t="shared" si="13"/>
        <v>700</v>
      </c>
      <c r="B708" s="347"/>
      <c r="C708" s="345"/>
      <c r="D708" s="345"/>
      <c r="E708" s="218" t="s">
        <v>449</v>
      </c>
      <c r="F708" s="138">
        <v>12.5</v>
      </c>
      <c r="G708" s="71"/>
      <c r="H708" s="72"/>
      <c r="I708" s="73"/>
      <c r="J708" s="71"/>
      <c r="K708" s="72"/>
      <c r="L708" s="73"/>
      <c r="M708" s="71"/>
      <c r="N708" s="86"/>
      <c r="O708" s="74" t="s">
        <v>451</v>
      </c>
      <c r="P708" s="199"/>
      <c r="Q708" s="200"/>
      <c r="R708" s="79" t="s">
        <v>198</v>
      </c>
      <c r="S708" s="93" t="s">
        <v>236</v>
      </c>
    </row>
    <row r="709" spans="1:19">
      <c r="A709" s="112">
        <f t="shared" si="13"/>
        <v>701</v>
      </c>
      <c r="B709" s="347"/>
      <c r="C709" s="347" t="s">
        <v>480</v>
      </c>
      <c r="D709" s="209" t="s">
        <v>481</v>
      </c>
      <c r="E709" s="346" t="s">
        <v>449</v>
      </c>
      <c r="F709" s="138">
        <v>12.5</v>
      </c>
      <c r="G709" s="71"/>
      <c r="H709" s="72"/>
      <c r="I709" s="73"/>
      <c r="J709" s="71"/>
      <c r="K709" s="72"/>
      <c r="L709" s="73"/>
      <c r="M709" s="71"/>
      <c r="N709" s="86"/>
      <c r="O709" s="74" t="s">
        <v>461</v>
      </c>
      <c r="P709" s="199"/>
      <c r="Q709" s="200"/>
      <c r="R709" s="79" t="s">
        <v>198</v>
      </c>
      <c r="S709" s="93" t="s">
        <v>236</v>
      </c>
    </row>
    <row r="710" spans="1:19">
      <c r="A710" s="112">
        <f t="shared" si="13"/>
        <v>702</v>
      </c>
      <c r="B710" s="347"/>
      <c r="C710" s="347"/>
      <c r="D710" s="209" t="s">
        <v>482</v>
      </c>
      <c r="E710" s="346"/>
      <c r="F710" s="138">
        <v>12.5</v>
      </c>
      <c r="G710" s="71"/>
      <c r="H710" s="72"/>
      <c r="I710" s="73"/>
      <c r="J710" s="71"/>
      <c r="K710" s="72"/>
      <c r="L710" s="73"/>
      <c r="M710" s="71"/>
      <c r="N710" s="86"/>
      <c r="O710" s="74" t="s">
        <v>483</v>
      </c>
      <c r="P710" s="199"/>
      <c r="Q710" s="200"/>
      <c r="R710" s="79" t="s">
        <v>198</v>
      </c>
      <c r="S710" s="93" t="s">
        <v>236</v>
      </c>
    </row>
    <row r="711" spans="1:19">
      <c r="A711" s="112">
        <f t="shared" si="13"/>
        <v>703</v>
      </c>
      <c r="B711" s="347"/>
      <c r="C711" s="347"/>
      <c r="D711" s="209" t="s">
        <v>484</v>
      </c>
      <c r="E711" s="346"/>
      <c r="F711" s="138">
        <v>12.5</v>
      </c>
      <c r="G711" s="71"/>
      <c r="H711" s="72"/>
      <c r="I711" s="73"/>
      <c r="J711" s="71"/>
      <c r="K711" s="72"/>
      <c r="L711" s="73"/>
      <c r="M711" s="71"/>
      <c r="N711" s="86"/>
      <c r="O711" s="74" t="s">
        <v>467</v>
      </c>
      <c r="P711" s="199"/>
      <c r="Q711" s="200"/>
      <c r="R711" s="79" t="s">
        <v>198</v>
      </c>
      <c r="S711" s="93" t="s">
        <v>236</v>
      </c>
    </row>
    <row r="712" spans="1:19">
      <c r="A712" s="112">
        <f t="shared" si="13"/>
        <v>704</v>
      </c>
      <c r="B712" s="347"/>
      <c r="C712" s="347"/>
      <c r="D712" s="209" t="s">
        <v>485</v>
      </c>
      <c r="E712" s="346"/>
      <c r="F712" s="138">
        <v>12.5</v>
      </c>
      <c r="G712" s="71"/>
      <c r="H712" s="72"/>
      <c r="I712" s="73"/>
      <c r="J712" s="71"/>
      <c r="K712" s="72"/>
      <c r="L712" s="73"/>
      <c r="M712" s="71"/>
      <c r="N712" s="86"/>
      <c r="O712" s="74" t="s">
        <v>461</v>
      </c>
      <c r="P712" s="199"/>
      <c r="Q712" s="200"/>
      <c r="R712" s="79" t="s">
        <v>198</v>
      </c>
      <c r="S712" s="93" t="s">
        <v>236</v>
      </c>
    </row>
    <row r="713" spans="1:19" ht="24">
      <c r="A713" s="112">
        <f t="shared" si="13"/>
        <v>705</v>
      </c>
      <c r="B713" s="347"/>
      <c r="C713" s="347"/>
      <c r="D713" s="209" t="s">
        <v>486</v>
      </c>
      <c r="E713" s="346"/>
      <c r="F713" s="138">
        <v>12.5</v>
      </c>
      <c r="G713" s="71"/>
      <c r="H713" s="72"/>
      <c r="I713" s="73"/>
      <c r="J713" s="71"/>
      <c r="K713" s="72"/>
      <c r="L713" s="73"/>
      <c r="M713" s="71"/>
      <c r="N713" s="86"/>
      <c r="O713" s="74" t="s">
        <v>451</v>
      </c>
      <c r="P713" s="199"/>
      <c r="Q713" s="200"/>
      <c r="R713" s="79" t="s">
        <v>198</v>
      </c>
      <c r="S713" s="93" t="s">
        <v>236</v>
      </c>
    </row>
    <row r="714" spans="1:19">
      <c r="A714" s="112">
        <f t="shared" si="13"/>
        <v>706</v>
      </c>
      <c r="B714" s="347"/>
      <c r="C714" s="347"/>
      <c r="D714" s="209" t="s">
        <v>487</v>
      </c>
      <c r="E714" s="346"/>
      <c r="F714" s="138">
        <v>12.5</v>
      </c>
      <c r="G714" s="71"/>
      <c r="H714" s="72"/>
      <c r="I714" s="73"/>
      <c r="J714" s="71"/>
      <c r="K714" s="72"/>
      <c r="L714" s="73"/>
      <c r="M714" s="71"/>
      <c r="N714" s="86"/>
      <c r="O714" s="74" t="s">
        <v>451</v>
      </c>
      <c r="P714" s="199"/>
      <c r="Q714" s="200"/>
      <c r="R714" s="79" t="s">
        <v>198</v>
      </c>
      <c r="S714" s="93" t="s">
        <v>236</v>
      </c>
    </row>
    <row r="715" spans="1:19">
      <c r="A715" s="112">
        <f t="shared" si="13"/>
        <v>707</v>
      </c>
      <c r="B715" s="347"/>
      <c r="C715" s="347" t="s">
        <v>488</v>
      </c>
      <c r="D715" s="209" t="s">
        <v>489</v>
      </c>
      <c r="E715" s="342" t="s">
        <v>449</v>
      </c>
      <c r="F715" s="138">
        <v>12.5</v>
      </c>
      <c r="G715" s="71"/>
      <c r="H715" s="72"/>
      <c r="I715" s="73"/>
      <c r="J715" s="71"/>
      <c r="K715" s="72"/>
      <c r="L715" s="73"/>
      <c r="M715" s="71"/>
      <c r="N715" s="86"/>
      <c r="O715" s="74" t="s">
        <v>460</v>
      </c>
      <c r="P715" s="199"/>
      <c r="Q715" s="200"/>
      <c r="R715" s="79" t="s">
        <v>198</v>
      </c>
      <c r="S715" s="93" t="s">
        <v>236</v>
      </c>
    </row>
    <row r="716" spans="1:19">
      <c r="A716" s="112">
        <f t="shared" si="13"/>
        <v>708</v>
      </c>
      <c r="B716" s="347"/>
      <c r="C716" s="347"/>
      <c r="D716" s="209" t="s">
        <v>490</v>
      </c>
      <c r="E716" s="342"/>
      <c r="F716" s="138">
        <v>12.5</v>
      </c>
      <c r="G716" s="71"/>
      <c r="H716" s="72"/>
      <c r="I716" s="73"/>
      <c r="J716" s="71"/>
      <c r="K716" s="72"/>
      <c r="L716" s="73"/>
      <c r="M716" s="71"/>
      <c r="N716" s="86"/>
      <c r="O716" s="74" t="s">
        <v>460</v>
      </c>
      <c r="P716" s="199"/>
      <c r="Q716" s="200"/>
      <c r="R716" s="79" t="s">
        <v>198</v>
      </c>
      <c r="S716" s="93" t="s">
        <v>236</v>
      </c>
    </row>
    <row r="717" spans="1:19">
      <c r="A717" s="112">
        <f t="shared" si="13"/>
        <v>709</v>
      </c>
      <c r="B717" s="347"/>
      <c r="C717" s="347"/>
      <c r="D717" s="209" t="s">
        <v>491</v>
      </c>
      <c r="E717" s="342"/>
      <c r="F717" s="138">
        <v>12.5</v>
      </c>
      <c r="G717" s="71"/>
      <c r="H717" s="72"/>
      <c r="I717" s="73"/>
      <c r="J717" s="71"/>
      <c r="K717" s="72"/>
      <c r="L717" s="73"/>
      <c r="M717" s="71"/>
      <c r="N717" s="86"/>
      <c r="O717" s="74" t="s">
        <v>460</v>
      </c>
      <c r="P717" s="199"/>
      <c r="Q717" s="200"/>
      <c r="R717" s="79" t="s">
        <v>198</v>
      </c>
      <c r="S717" s="93" t="s">
        <v>236</v>
      </c>
    </row>
    <row r="718" spans="1:19">
      <c r="A718" s="112">
        <f t="shared" si="13"/>
        <v>710</v>
      </c>
      <c r="B718" s="347"/>
      <c r="C718" s="347"/>
      <c r="D718" s="209" t="s">
        <v>492</v>
      </c>
      <c r="E718" s="342"/>
      <c r="F718" s="138">
        <v>12.5</v>
      </c>
      <c r="G718" s="71"/>
      <c r="H718" s="72"/>
      <c r="I718" s="73"/>
      <c r="J718" s="71"/>
      <c r="K718" s="72"/>
      <c r="L718" s="73"/>
      <c r="M718" s="71"/>
      <c r="N718" s="86"/>
      <c r="O718" s="74" t="s">
        <v>483</v>
      </c>
      <c r="P718" s="199"/>
      <c r="Q718" s="200"/>
      <c r="R718" s="79" t="s">
        <v>198</v>
      </c>
      <c r="S718" s="93" t="s">
        <v>236</v>
      </c>
    </row>
    <row r="719" spans="1:19">
      <c r="A719" s="112">
        <f t="shared" si="13"/>
        <v>711</v>
      </c>
      <c r="B719" s="347"/>
      <c r="C719" s="144" t="s">
        <v>493</v>
      </c>
      <c r="D719" s="209" t="s">
        <v>494</v>
      </c>
      <c r="E719" s="212" t="s">
        <v>449</v>
      </c>
      <c r="F719" s="138">
        <v>12.5</v>
      </c>
      <c r="G719" s="71"/>
      <c r="H719" s="72"/>
      <c r="I719" s="73"/>
      <c r="J719" s="71"/>
      <c r="K719" s="72"/>
      <c r="L719" s="73"/>
      <c r="M719" s="71"/>
      <c r="N719" s="86"/>
      <c r="O719" s="74" t="s">
        <v>451</v>
      </c>
      <c r="P719" s="199"/>
      <c r="Q719" s="200"/>
      <c r="R719" s="79" t="s">
        <v>198</v>
      </c>
      <c r="S719" s="93" t="s">
        <v>236</v>
      </c>
    </row>
    <row r="720" spans="1:19">
      <c r="A720" s="112">
        <f t="shared" si="13"/>
        <v>712</v>
      </c>
      <c r="B720" s="347"/>
      <c r="C720" s="144" t="s">
        <v>495</v>
      </c>
      <c r="D720" s="209" t="s">
        <v>496</v>
      </c>
      <c r="E720" s="212" t="s">
        <v>449</v>
      </c>
      <c r="F720" s="138">
        <v>12.5</v>
      </c>
      <c r="G720" s="71"/>
      <c r="H720" s="72"/>
      <c r="I720" s="73"/>
      <c r="J720" s="71"/>
      <c r="K720" s="72"/>
      <c r="L720" s="73"/>
      <c r="M720" s="71"/>
      <c r="N720" s="86"/>
      <c r="O720" s="74" t="s">
        <v>483</v>
      </c>
      <c r="P720" s="199"/>
      <c r="Q720" s="200"/>
      <c r="R720" s="79" t="s">
        <v>198</v>
      </c>
      <c r="S720" s="93" t="s">
        <v>236</v>
      </c>
    </row>
    <row r="721" spans="1:19" ht="24">
      <c r="A721" s="112">
        <f t="shared" si="13"/>
        <v>713</v>
      </c>
      <c r="B721" s="347"/>
      <c r="C721" s="347" t="s">
        <v>497</v>
      </c>
      <c r="D721" s="209" t="s">
        <v>498</v>
      </c>
      <c r="E721" s="349" t="s">
        <v>449</v>
      </c>
      <c r="F721" s="174">
        <v>2.2499999999999999E-2</v>
      </c>
      <c r="G721" s="71"/>
      <c r="H721" s="72"/>
      <c r="I721" s="73"/>
      <c r="J721" s="71"/>
      <c r="K721" s="72"/>
      <c r="L721" s="73"/>
      <c r="M721" s="71"/>
      <c r="N721" s="175"/>
      <c r="O721" s="74" t="s">
        <v>499</v>
      </c>
      <c r="P721" s="199"/>
      <c r="Q721" s="200"/>
      <c r="R721" s="79" t="s">
        <v>198</v>
      </c>
      <c r="S721" s="93" t="s">
        <v>236</v>
      </c>
    </row>
    <row r="722" spans="1:19" ht="24">
      <c r="A722" s="112">
        <f t="shared" si="13"/>
        <v>714</v>
      </c>
      <c r="B722" s="347"/>
      <c r="C722" s="347"/>
      <c r="D722" s="209" t="s">
        <v>500</v>
      </c>
      <c r="E722" s="349"/>
      <c r="F722" s="174">
        <v>2.2499999999999999E-2</v>
      </c>
      <c r="G722" s="71"/>
      <c r="H722" s="72"/>
      <c r="I722" s="73"/>
      <c r="J722" s="71"/>
      <c r="K722" s="72"/>
      <c r="L722" s="73"/>
      <c r="M722" s="71"/>
      <c r="N722" s="175"/>
      <c r="O722" s="74" t="s">
        <v>499</v>
      </c>
      <c r="P722" s="199"/>
      <c r="Q722" s="200"/>
      <c r="R722" s="79" t="s">
        <v>198</v>
      </c>
      <c r="S722" s="93" t="s">
        <v>236</v>
      </c>
    </row>
    <row r="723" spans="1:19" ht="24">
      <c r="A723" s="112">
        <f t="shared" si="13"/>
        <v>715</v>
      </c>
      <c r="B723" s="347"/>
      <c r="C723" s="347" t="s">
        <v>501</v>
      </c>
      <c r="D723" s="208" t="s">
        <v>502</v>
      </c>
      <c r="E723" s="342" t="s">
        <v>449</v>
      </c>
      <c r="F723" s="174">
        <v>1.4999999999999999E-2</v>
      </c>
      <c r="G723" s="71"/>
      <c r="H723" s="72"/>
      <c r="I723" s="73"/>
      <c r="J723" s="71"/>
      <c r="K723" s="72"/>
      <c r="L723" s="73"/>
      <c r="M723" s="71"/>
      <c r="N723" s="175"/>
      <c r="O723" s="74" t="s">
        <v>503</v>
      </c>
      <c r="P723" s="199"/>
      <c r="Q723" s="200"/>
      <c r="R723" s="79" t="s">
        <v>198</v>
      </c>
      <c r="S723" s="93" t="s">
        <v>236</v>
      </c>
    </row>
    <row r="724" spans="1:19" ht="24">
      <c r="A724" s="112">
        <f t="shared" si="13"/>
        <v>716</v>
      </c>
      <c r="B724" s="347"/>
      <c r="C724" s="347"/>
      <c r="D724" s="208" t="s">
        <v>504</v>
      </c>
      <c r="E724" s="342"/>
      <c r="F724" s="174">
        <v>1.4999999999999999E-2</v>
      </c>
      <c r="G724" s="71"/>
      <c r="H724" s="72"/>
      <c r="I724" s="73"/>
      <c r="J724" s="71"/>
      <c r="K724" s="72"/>
      <c r="L724" s="73"/>
      <c r="M724" s="71"/>
      <c r="N724" s="175"/>
      <c r="O724" s="74" t="s">
        <v>499</v>
      </c>
      <c r="P724" s="199"/>
      <c r="Q724" s="200"/>
      <c r="R724" s="79" t="s">
        <v>198</v>
      </c>
      <c r="S724" s="93" t="s">
        <v>236</v>
      </c>
    </row>
    <row r="725" spans="1:19" ht="24">
      <c r="A725" s="112">
        <f t="shared" si="13"/>
        <v>717</v>
      </c>
      <c r="B725" s="347"/>
      <c r="C725" s="347"/>
      <c r="D725" s="208" t="s">
        <v>505</v>
      </c>
      <c r="E725" s="342"/>
      <c r="F725" s="174">
        <v>1.4999999999999999E-2</v>
      </c>
      <c r="G725" s="71"/>
      <c r="H725" s="72"/>
      <c r="I725" s="73"/>
      <c r="J725" s="71"/>
      <c r="K725" s="72"/>
      <c r="L725" s="73"/>
      <c r="M725" s="71"/>
      <c r="N725" s="175"/>
      <c r="O725" s="74" t="s">
        <v>503</v>
      </c>
      <c r="P725" s="199"/>
      <c r="Q725" s="200"/>
      <c r="R725" s="79" t="s">
        <v>198</v>
      </c>
      <c r="S725" s="93" t="s">
        <v>236</v>
      </c>
    </row>
    <row r="726" spans="1:19" ht="24">
      <c r="A726" s="112">
        <f t="shared" si="13"/>
        <v>718</v>
      </c>
      <c r="B726" s="347"/>
      <c r="C726" s="347" t="s">
        <v>506</v>
      </c>
      <c r="D726" s="209" t="s">
        <v>507</v>
      </c>
      <c r="E726" s="342" t="s">
        <v>449</v>
      </c>
      <c r="F726" s="174">
        <v>2.8250000000000001E-2</v>
      </c>
      <c r="G726" s="71"/>
      <c r="H726" s="72"/>
      <c r="I726" s="73"/>
      <c r="J726" s="71"/>
      <c r="K726" s="72"/>
      <c r="L726" s="73"/>
      <c r="M726" s="71"/>
      <c r="N726" s="175"/>
      <c r="O726" s="74" t="s">
        <v>499</v>
      </c>
      <c r="P726" s="199"/>
      <c r="Q726" s="200"/>
      <c r="R726" s="79" t="s">
        <v>198</v>
      </c>
      <c r="S726" s="93" t="s">
        <v>236</v>
      </c>
    </row>
    <row r="727" spans="1:19" ht="24">
      <c r="A727" s="112">
        <f t="shared" si="13"/>
        <v>719</v>
      </c>
      <c r="B727" s="347"/>
      <c r="C727" s="347"/>
      <c r="D727" s="209" t="s">
        <v>508</v>
      </c>
      <c r="E727" s="342"/>
      <c r="F727" s="138">
        <v>3.7749999999999999E-2</v>
      </c>
      <c r="G727" s="71"/>
      <c r="H727" s="72"/>
      <c r="I727" s="73"/>
      <c r="J727" s="71"/>
      <c r="K727" s="72"/>
      <c r="L727" s="73"/>
      <c r="M727" s="71"/>
      <c r="N727" s="175"/>
      <c r="O727" s="74" t="s">
        <v>499</v>
      </c>
      <c r="P727" s="199"/>
      <c r="Q727" s="200"/>
      <c r="R727" s="79" t="s">
        <v>198</v>
      </c>
      <c r="S727" s="93" t="s">
        <v>236</v>
      </c>
    </row>
    <row r="728" spans="1:19" ht="24">
      <c r="A728" s="112">
        <f t="shared" si="13"/>
        <v>720</v>
      </c>
      <c r="B728" s="347"/>
      <c r="C728" s="347"/>
      <c r="D728" s="209" t="s">
        <v>509</v>
      </c>
      <c r="E728" s="342"/>
      <c r="F728" s="138">
        <v>5.5550000000000002E-2</v>
      </c>
      <c r="G728" s="71"/>
      <c r="H728" s="72"/>
      <c r="I728" s="73"/>
      <c r="J728" s="71"/>
      <c r="K728" s="72"/>
      <c r="L728" s="73"/>
      <c r="M728" s="71"/>
      <c r="N728" s="175"/>
      <c r="O728" s="74" t="s">
        <v>499</v>
      </c>
      <c r="P728" s="199"/>
      <c r="Q728" s="200"/>
      <c r="R728" s="79" t="s">
        <v>198</v>
      </c>
      <c r="S728" s="93" t="s">
        <v>236</v>
      </c>
    </row>
    <row r="729" spans="1:19" ht="24">
      <c r="A729" s="112">
        <f t="shared" si="13"/>
        <v>721</v>
      </c>
      <c r="B729" s="347"/>
      <c r="C729" s="344" t="s">
        <v>510</v>
      </c>
      <c r="D729" s="210" t="s">
        <v>511</v>
      </c>
      <c r="E729" s="343" t="s">
        <v>512</v>
      </c>
      <c r="F729" s="138">
        <v>1.1E-5</v>
      </c>
      <c r="G729" s="71"/>
      <c r="H729" s="72"/>
      <c r="I729" s="73"/>
      <c r="J729" s="71"/>
      <c r="K729" s="72"/>
      <c r="L729" s="73"/>
      <c r="M729" s="71"/>
      <c r="N729" s="175"/>
      <c r="O729" s="74" t="s">
        <v>499</v>
      </c>
      <c r="P729" s="199"/>
      <c r="Q729" s="200"/>
      <c r="R729" s="79" t="s">
        <v>198</v>
      </c>
      <c r="S729" s="93" t="s">
        <v>236</v>
      </c>
    </row>
    <row r="730" spans="1:19" ht="24">
      <c r="A730" s="112">
        <f t="shared" si="13"/>
        <v>722</v>
      </c>
      <c r="B730" s="347"/>
      <c r="C730" s="344"/>
      <c r="D730" s="210" t="s">
        <v>513</v>
      </c>
      <c r="E730" s="343"/>
      <c r="F730" s="138">
        <v>7.7000000000000001E-5</v>
      </c>
      <c r="G730" s="71"/>
      <c r="H730" s="72"/>
      <c r="I730" s="73"/>
      <c r="J730" s="71"/>
      <c r="K730" s="72"/>
      <c r="L730" s="73"/>
      <c r="M730" s="71"/>
      <c r="N730" s="175"/>
      <c r="O730" s="74" t="s">
        <v>499</v>
      </c>
      <c r="P730" s="199"/>
      <c r="Q730" s="200"/>
      <c r="R730" s="79" t="s">
        <v>198</v>
      </c>
      <c r="S730" s="93" t="s">
        <v>236</v>
      </c>
    </row>
    <row r="731" spans="1:19" ht="24">
      <c r="A731" s="112">
        <f t="shared" si="13"/>
        <v>723</v>
      </c>
      <c r="B731" s="347"/>
      <c r="C731" s="344"/>
      <c r="D731" s="210" t="s">
        <v>514</v>
      </c>
      <c r="E731" s="343"/>
      <c r="F731" s="138">
        <v>7.7000000000000001E-5</v>
      </c>
      <c r="G731" s="71"/>
      <c r="H731" s="72"/>
      <c r="I731" s="73"/>
      <c r="J731" s="71"/>
      <c r="K731" s="72"/>
      <c r="L731" s="73"/>
      <c r="M731" s="71"/>
      <c r="N731" s="175"/>
      <c r="O731" s="74" t="s">
        <v>499</v>
      </c>
      <c r="P731" s="199"/>
      <c r="Q731" s="200"/>
      <c r="R731" s="79" t="s">
        <v>198</v>
      </c>
      <c r="S731" s="93" t="s">
        <v>236</v>
      </c>
    </row>
    <row r="732" spans="1:19">
      <c r="A732" s="112">
        <f t="shared" si="13"/>
        <v>724</v>
      </c>
      <c r="B732" s="347"/>
      <c r="C732" s="344"/>
      <c r="D732" s="345" t="s">
        <v>303</v>
      </c>
      <c r="E732" s="218" t="s">
        <v>449</v>
      </c>
      <c r="F732" s="138">
        <v>2.2499999999999999E-2</v>
      </c>
      <c r="G732" s="71"/>
      <c r="H732" s="72"/>
      <c r="I732" s="73"/>
      <c r="J732" s="71"/>
      <c r="K732" s="72"/>
      <c r="L732" s="73"/>
      <c r="M732" s="71"/>
      <c r="N732" s="175"/>
      <c r="O732" s="74" t="s">
        <v>503</v>
      </c>
      <c r="P732" s="199"/>
      <c r="Q732" s="200"/>
      <c r="R732" s="79" t="s">
        <v>198</v>
      </c>
      <c r="S732" s="93" t="s">
        <v>236</v>
      </c>
    </row>
    <row r="733" spans="1:19">
      <c r="A733" s="112">
        <f t="shared" si="13"/>
        <v>725</v>
      </c>
      <c r="B733" s="347"/>
      <c r="C733" s="344"/>
      <c r="D733" s="345"/>
      <c r="E733" s="218" t="s">
        <v>515</v>
      </c>
      <c r="F733" s="138">
        <v>2.31E-4</v>
      </c>
      <c r="G733" s="71"/>
      <c r="H733" s="72"/>
      <c r="I733" s="73"/>
      <c r="J733" s="71"/>
      <c r="K733" s="72"/>
      <c r="L733" s="73"/>
      <c r="M733" s="71"/>
      <c r="N733" s="175"/>
      <c r="O733" s="74" t="s">
        <v>499</v>
      </c>
      <c r="P733" s="199"/>
      <c r="Q733" s="200"/>
      <c r="R733" s="79" t="s">
        <v>198</v>
      </c>
      <c r="S733" s="93" t="s">
        <v>236</v>
      </c>
    </row>
    <row r="734" spans="1:19">
      <c r="A734" s="112">
        <f t="shared" si="13"/>
        <v>726</v>
      </c>
      <c r="B734" s="347"/>
      <c r="C734" s="344"/>
      <c r="D734" s="345"/>
      <c r="E734" s="218" t="s">
        <v>516</v>
      </c>
      <c r="F734" s="138">
        <v>7.7000000000000001E-5</v>
      </c>
      <c r="G734" s="71"/>
      <c r="H734" s="72"/>
      <c r="I734" s="73"/>
      <c r="J734" s="71"/>
      <c r="K734" s="72"/>
      <c r="L734" s="73"/>
      <c r="M734" s="71"/>
      <c r="N734" s="175"/>
      <c r="O734" s="74" t="s">
        <v>499</v>
      </c>
      <c r="P734" s="199"/>
      <c r="Q734" s="200"/>
      <c r="R734" s="79" t="s">
        <v>198</v>
      </c>
      <c r="S734" s="93" t="s">
        <v>236</v>
      </c>
    </row>
    <row r="735" spans="1:19">
      <c r="A735" s="112">
        <f t="shared" si="13"/>
        <v>727</v>
      </c>
      <c r="B735" s="347" t="s">
        <v>517</v>
      </c>
      <c r="C735" s="345"/>
      <c r="D735" s="345" t="s">
        <v>518</v>
      </c>
      <c r="E735" s="212" t="s">
        <v>331</v>
      </c>
      <c r="F735" s="206" t="s">
        <v>519</v>
      </c>
      <c r="G735" s="71"/>
      <c r="H735" s="72"/>
      <c r="I735" s="73"/>
      <c r="J735" s="71"/>
      <c r="K735" s="72"/>
      <c r="L735" s="73"/>
      <c r="M735" s="71"/>
      <c r="N735" s="175"/>
      <c r="O735" s="74"/>
      <c r="P735" s="199">
        <v>45042</v>
      </c>
      <c r="Q735" s="200" t="s">
        <v>235</v>
      </c>
      <c r="R735" s="79" t="s">
        <v>198</v>
      </c>
      <c r="S735" s="93" t="s">
        <v>236</v>
      </c>
    </row>
    <row r="736" spans="1:19">
      <c r="A736" s="112">
        <f t="shared" si="13"/>
        <v>728</v>
      </c>
      <c r="B736" s="347"/>
      <c r="C736" s="345"/>
      <c r="D736" s="345"/>
      <c r="E736" s="212" t="s">
        <v>304</v>
      </c>
      <c r="F736" s="206" t="s">
        <v>402</v>
      </c>
      <c r="G736" s="71"/>
      <c r="H736" s="72"/>
      <c r="I736" s="73"/>
      <c r="J736" s="71"/>
      <c r="K736" s="72"/>
      <c r="L736" s="73"/>
      <c r="M736" s="71"/>
      <c r="N736" s="175"/>
      <c r="O736" s="74"/>
      <c r="P736" s="199">
        <v>45042</v>
      </c>
      <c r="Q736" s="200" t="s">
        <v>235</v>
      </c>
      <c r="R736" s="79" t="s">
        <v>198</v>
      </c>
      <c r="S736" s="93" t="s">
        <v>236</v>
      </c>
    </row>
    <row r="737" spans="1:19">
      <c r="A737" s="112">
        <f t="shared" si="13"/>
        <v>729</v>
      </c>
      <c r="B737" s="347"/>
      <c r="C737" s="345"/>
      <c r="D737" s="345"/>
      <c r="E737" s="212" t="s">
        <v>520</v>
      </c>
      <c r="F737" s="206" t="s">
        <v>521</v>
      </c>
      <c r="G737" s="71"/>
      <c r="H737" s="72"/>
      <c r="I737" s="73"/>
      <c r="J737" s="71"/>
      <c r="K737" s="72"/>
      <c r="L737" s="73"/>
      <c r="M737" s="71"/>
      <c r="N737" s="175"/>
      <c r="O737" s="74"/>
      <c r="P737" s="199">
        <v>45042</v>
      </c>
      <c r="Q737" s="200" t="s">
        <v>235</v>
      </c>
      <c r="R737" s="79" t="s">
        <v>198</v>
      </c>
      <c r="S737" s="93" t="s">
        <v>236</v>
      </c>
    </row>
    <row r="738" spans="1:19">
      <c r="A738" s="112">
        <f t="shared" si="13"/>
        <v>730</v>
      </c>
      <c r="B738" s="347"/>
      <c r="C738" s="345"/>
      <c r="D738" s="345"/>
      <c r="E738" s="212" t="s">
        <v>522</v>
      </c>
      <c r="F738" s="206" t="s">
        <v>523</v>
      </c>
      <c r="G738" s="71"/>
      <c r="H738" s="72"/>
      <c r="I738" s="73"/>
      <c r="J738" s="71"/>
      <c r="K738" s="72"/>
      <c r="L738" s="73"/>
      <c r="M738" s="71"/>
      <c r="N738" s="175"/>
      <c r="O738" s="74"/>
      <c r="P738" s="199">
        <v>45042</v>
      </c>
      <c r="Q738" s="200" t="s">
        <v>235</v>
      </c>
      <c r="R738" s="79" t="s">
        <v>198</v>
      </c>
      <c r="S738" s="93" t="s">
        <v>236</v>
      </c>
    </row>
    <row r="739" spans="1:19">
      <c r="A739" s="112">
        <f t="shared" si="13"/>
        <v>731</v>
      </c>
      <c r="B739" s="347"/>
      <c r="C739" s="345"/>
      <c r="D739" s="345" t="s">
        <v>524</v>
      </c>
      <c r="E739" s="212" t="s">
        <v>331</v>
      </c>
      <c r="F739" s="206" t="s">
        <v>525</v>
      </c>
      <c r="G739" s="71"/>
      <c r="H739" s="72"/>
      <c r="I739" s="73"/>
      <c r="J739" s="71"/>
      <c r="K739" s="72"/>
      <c r="L739" s="73"/>
      <c r="M739" s="71"/>
      <c r="N739" s="175"/>
      <c r="O739" s="74"/>
      <c r="P739" s="199">
        <v>45042</v>
      </c>
      <c r="Q739" s="200" t="s">
        <v>235</v>
      </c>
      <c r="R739" s="79" t="s">
        <v>198</v>
      </c>
      <c r="S739" s="93" t="s">
        <v>236</v>
      </c>
    </row>
    <row r="740" spans="1:19">
      <c r="A740" s="112">
        <f t="shared" si="13"/>
        <v>732</v>
      </c>
      <c r="B740" s="347"/>
      <c r="C740" s="345"/>
      <c r="D740" s="345"/>
      <c r="E740" s="212" t="s">
        <v>304</v>
      </c>
      <c r="F740" s="206" t="s">
        <v>402</v>
      </c>
      <c r="G740" s="71"/>
      <c r="H740" s="72"/>
      <c r="I740" s="73"/>
      <c r="J740" s="71"/>
      <c r="K740" s="72"/>
      <c r="L740" s="73"/>
      <c r="M740" s="71"/>
      <c r="N740" s="175"/>
      <c r="O740" s="74"/>
      <c r="P740" s="199">
        <v>45042</v>
      </c>
      <c r="Q740" s="200" t="s">
        <v>235</v>
      </c>
      <c r="R740" s="79" t="s">
        <v>198</v>
      </c>
      <c r="S740" s="93" t="s">
        <v>236</v>
      </c>
    </row>
    <row r="741" spans="1:19">
      <c r="A741" s="112">
        <f t="shared" si="13"/>
        <v>733</v>
      </c>
      <c r="B741" s="347"/>
      <c r="C741" s="345"/>
      <c r="D741" s="345"/>
      <c r="E741" s="212" t="s">
        <v>520</v>
      </c>
      <c r="F741" s="206" t="s">
        <v>526</v>
      </c>
      <c r="G741" s="71"/>
      <c r="H741" s="72"/>
      <c r="I741" s="73"/>
      <c r="J741" s="71"/>
      <c r="K741" s="72"/>
      <c r="L741" s="73"/>
      <c r="M741" s="71"/>
      <c r="N741" s="175"/>
      <c r="O741" s="74"/>
      <c r="P741" s="199">
        <v>45042</v>
      </c>
      <c r="Q741" s="200" t="s">
        <v>235</v>
      </c>
      <c r="R741" s="79" t="s">
        <v>198</v>
      </c>
      <c r="S741" s="93" t="s">
        <v>236</v>
      </c>
    </row>
    <row r="742" spans="1:19">
      <c r="A742" s="112">
        <f t="shared" si="13"/>
        <v>734</v>
      </c>
      <c r="B742" s="347"/>
      <c r="C742" s="345"/>
      <c r="D742" s="345"/>
      <c r="E742" s="212" t="s">
        <v>522</v>
      </c>
      <c r="F742" s="206" t="s">
        <v>527</v>
      </c>
      <c r="G742" s="71"/>
      <c r="H742" s="72"/>
      <c r="I742" s="73"/>
      <c r="J742" s="71"/>
      <c r="K742" s="72"/>
      <c r="L742" s="73"/>
      <c r="M742" s="71"/>
      <c r="N742" s="175"/>
      <c r="O742" s="74"/>
      <c r="P742" s="199">
        <v>45042</v>
      </c>
      <c r="Q742" s="200" t="s">
        <v>235</v>
      </c>
      <c r="R742" s="79" t="s">
        <v>198</v>
      </c>
      <c r="S742" s="93" t="s">
        <v>236</v>
      </c>
    </row>
    <row r="743" spans="1:19">
      <c r="A743" s="112">
        <f t="shared" si="13"/>
        <v>735</v>
      </c>
      <c r="B743" s="347" t="s">
        <v>528</v>
      </c>
      <c r="C743" s="347"/>
      <c r="D743" s="345" t="s">
        <v>529</v>
      </c>
      <c r="E743" s="212" t="s">
        <v>331</v>
      </c>
      <c r="F743" s="206" t="s">
        <v>519</v>
      </c>
      <c r="G743" s="71"/>
      <c r="H743" s="72"/>
      <c r="I743" s="73"/>
      <c r="J743" s="71"/>
      <c r="K743" s="72"/>
      <c r="L743" s="73"/>
      <c r="M743" s="71"/>
      <c r="N743" s="175"/>
      <c r="O743" s="74"/>
      <c r="P743" s="199">
        <v>45042</v>
      </c>
      <c r="Q743" s="200" t="s">
        <v>235</v>
      </c>
      <c r="R743" s="79" t="s">
        <v>198</v>
      </c>
      <c r="S743" s="93" t="s">
        <v>236</v>
      </c>
    </row>
    <row r="744" spans="1:19">
      <c r="A744" s="112">
        <f t="shared" si="13"/>
        <v>736</v>
      </c>
      <c r="B744" s="347"/>
      <c r="C744" s="347"/>
      <c r="D744" s="345"/>
      <c r="E744" s="212" t="s">
        <v>304</v>
      </c>
      <c r="F744" s="206" t="s">
        <v>402</v>
      </c>
      <c r="G744" s="71"/>
      <c r="H744" s="72"/>
      <c r="I744" s="73"/>
      <c r="J744" s="71"/>
      <c r="K744" s="72"/>
      <c r="L744" s="73"/>
      <c r="M744" s="71"/>
      <c r="N744" s="175"/>
      <c r="O744" s="74"/>
      <c r="P744" s="199">
        <v>45042</v>
      </c>
      <c r="Q744" s="200" t="s">
        <v>235</v>
      </c>
      <c r="R744" s="79" t="s">
        <v>198</v>
      </c>
      <c r="S744" s="93" t="s">
        <v>236</v>
      </c>
    </row>
    <row r="745" spans="1:19">
      <c r="A745" s="112">
        <f t="shared" si="13"/>
        <v>737</v>
      </c>
      <c r="B745" s="347"/>
      <c r="C745" s="347"/>
      <c r="D745" s="345"/>
      <c r="E745" s="212" t="s">
        <v>307</v>
      </c>
      <c r="F745" s="206" t="s">
        <v>308</v>
      </c>
      <c r="G745" s="71"/>
      <c r="H745" s="72"/>
      <c r="I745" s="73"/>
      <c r="J745" s="71"/>
      <c r="K745" s="72"/>
      <c r="L745" s="73"/>
      <c r="M745" s="71"/>
      <c r="N745" s="175"/>
      <c r="O745" s="74"/>
      <c r="P745" s="199">
        <v>45042</v>
      </c>
      <c r="Q745" s="200" t="s">
        <v>235</v>
      </c>
      <c r="R745" s="79" t="s">
        <v>198</v>
      </c>
      <c r="S745" s="93" t="s">
        <v>236</v>
      </c>
    </row>
    <row r="746" spans="1:19">
      <c r="A746" s="112">
        <f t="shared" si="13"/>
        <v>738</v>
      </c>
      <c r="B746" s="347"/>
      <c r="C746" s="347"/>
      <c r="D746" s="345"/>
      <c r="E746" s="212" t="s">
        <v>309</v>
      </c>
      <c r="F746" s="206" t="s">
        <v>530</v>
      </c>
      <c r="G746" s="71"/>
      <c r="H746" s="72"/>
      <c r="I746" s="73"/>
      <c r="J746" s="71"/>
      <c r="K746" s="72"/>
      <c r="L746" s="73"/>
      <c r="M746" s="71"/>
      <c r="N746" s="175"/>
      <c r="O746" s="74"/>
      <c r="P746" s="199">
        <v>45042</v>
      </c>
      <c r="Q746" s="200" t="s">
        <v>235</v>
      </c>
      <c r="R746" s="79" t="s">
        <v>198</v>
      </c>
      <c r="S746" s="93" t="s">
        <v>236</v>
      </c>
    </row>
    <row r="747" spans="1:19">
      <c r="A747" s="112">
        <f t="shared" si="13"/>
        <v>739</v>
      </c>
      <c r="B747" s="347"/>
      <c r="C747" s="347"/>
      <c r="D747" s="345"/>
      <c r="E747" s="212" t="s">
        <v>531</v>
      </c>
      <c r="F747" s="206" t="s">
        <v>530</v>
      </c>
      <c r="G747" s="71"/>
      <c r="H747" s="72"/>
      <c r="I747" s="73"/>
      <c r="J747" s="71"/>
      <c r="K747" s="72"/>
      <c r="L747" s="73"/>
      <c r="M747" s="71"/>
      <c r="N747" s="175"/>
      <c r="O747" s="74"/>
      <c r="P747" s="199">
        <v>45042</v>
      </c>
      <c r="Q747" s="200" t="s">
        <v>235</v>
      </c>
      <c r="R747" s="79" t="s">
        <v>198</v>
      </c>
      <c r="S747" s="93" t="s">
        <v>236</v>
      </c>
    </row>
    <row r="748" spans="1:19">
      <c r="A748" s="112">
        <f t="shared" si="13"/>
        <v>740</v>
      </c>
      <c r="B748" s="347"/>
      <c r="C748" s="347"/>
      <c r="D748" s="345"/>
      <c r="E748" s="350" t="s">
        <v>532</v>
      </c>
      <c r="F748" s="219" t="s">
        <v>533</v>
      </c>
      <c r="G748" s="71"/>
      <c r="H748" s="72"/>
      <c r="I748" s="73"/>
      <c r="J748" s="71"/>
      <c r="K748" s="72"/>
      <c r="L748" s="73"/>
      <c r="M748" s="71"/>
      <c r="N748" s="175"/>
      <c r="O748" s="74"/>
      <c r="P748" s="199">
        <v>45042</v>
      </c>
      <c r="Q748" s="200" t="s">
        <v>235</v>
      </c>
      <c r="R748" s="79" t="s">
        <v>198</v>
      </c>
      <c r="S748" s="93" t="s">
        <v>236</v>
      </c>
    </row>
    <row r="749" spans="1:19">
      <c r="A749" s="112">
        <f t="shared" si="13"/>
        <v>741</v>
      </c>
      <c r="B749" s="347"/>
      <c r="C749" s="347"/>
      <c r="D749" s="345"/>
      <c r="E749" s="350"/>
      <c r="F749" s="219" t="s">
        <v>534</v>
      </c>
      <c r="G749" s="71"/>
      <c r="H749" s="72"/>
      <c r="I749" s="73"/>
      <c r="J749" s="71"/>
      <c r="K749" s="72"/>
      <c r="L749" s="73"/>
      <c r="M749" s="71"/>
      <c r="N749" s="175"/>
      <c r="O749" s="74"/>
      <c r="P749" s="199">
        <v>45042</v>
      </c>
      <c r="Q749" s="200" t="s">
        <v>235</v>
      </c>
      <c r="R749" s="79" t="s">
        <v>198</v>
      </c>
      <c r="S749" s="93" t="s">
        <v>236</v>
      </c>
    </row>
    <row r="750" spans="1:19">
      <c r="A750" s="112">
        <f t="shared" si="13"/>
        <v>742</v>
      </c>
      <c r="B750" s="347"/>
      <c r="C750" s="347"/>
      <c r="D750" s="345"/>
      <c r="E750" s="350"/>
      <c r="F750" s="220" t="s">
        <v>535</v>
      </c>
      <c r="G750" s="71"/>
      <c r="H750" s="72"/>
      <c r="I750" s="73"/>
      <c r="J750" s="71"/>
      <c r="K750" s="72"/>
      <c r="L750" s="73"/>
      <c r="M750" s="71"/>
      <c r="N750" s="175"/>
      <c r="O750" s="74"/>
      <c r="P750" s="199">
        <v>45042</v>
      </c>
      <c r="Q750" s="200" t="s">
        <v>235</v>
      </c>
      <c r="R750" s="79" t="s">
        <v>198</v>
      </c>
      <c r="S750" s="93" t="s">
        <v>236</v>
      </c>
    </row>
    <row r="751" spans="1:19">
      <c r="A751" s="112">
        <f t="shared" si="13"/>
        <v>743</v>
      </c>
      <c r="B751" s="347"/>
      <c r="C751" s="347"/>
      <c r="D751" s="345"/>
      <c r="E751" s="350"/>
      <c r="F751" s="220" t="s">
        <v>536</v>
      </c>
      <c r="G751" s="71"/>
      <c r="H751" s="72"/>
      <c r="I751" s="73"/>
      <c r="J751" s="71"/>
      <c r="K751" s="72"/>
      <c r="L751" s="73"/>
      <c r="M751" s="71"/>
      <c r="N751" s="175"/>
      <c r="O751" s="74"/>
      <c r="P751" s="199">
        <v>45042</v>
      </c>
      <c r="Q751" s="200" t="s">
        <v>235</v>
      </c>
      <c r="R751" s="79" t="s">
        <v>198</v>
      </c>
      <c r="S751" s="93" t="s">
        <v>236</v>
      </c>
    </row>
    <row r="752" spans="1:19">
      <c r="A752" s="112">
        <f t="shared" si="13"/>
        <v>744</v>
      </c>
      <c r="B752" s="347"/>
      <c r="C752" s="347"/>
      <c r="D752" s="345"/>
      <c r="E752" s="350"/>
      <c r="F752" s="220" t="s">
        <v>537</v>
      </c>
      <c r="G752" s="71"/>
      <c r="H752" s="72"/>
      <c r="I752" s="73"/>
      <c r="J752" s="71"/>
      <c r="K752" s="72"/>
      <c r="L752" s="73"/>
      <c r="M752" s="71"/>
      <c r="N752" s="175"/>
      <c r="O752" s="74"/>
      <c r="P752" s="199">
        <v>45042</v>
      </c>
      <c r="Q752" s="200" t="s">
        <v>235</v>
      </c>
      <c r="R752" s="79" t="s">
        <v>198</v>
      </c>
      <c r="S752" s="93" t="s">
        <v>236</v>
      </c>
    </row>
    <row r="753" spans="1:19">
      <c r="A753" s="112">
        <f t="shared" si="13"/>
        <v>745</v>
      </c>
      <c r="B753" s="347"/>
      <c r="C753" s="347"/>
      <c r="D753" s="345"/>
      <c r="E753" s="350"/>
      <c r="F753" s="220" t="s">
        <v>538</v>
      </c>
      <c r="G753" s="71"/>
      <c r="H753" s="72"/>
      <c r="I753" s="73"/>
      <c r="J753" s="71"/>
      <c r="K753" s="72"/>
      <c r="L753" s="73"/>
      <c r="M753" s="71"/>
      <c r="N753" s="175"/>
      <c r="O753" s="74"/>
      <c r="P753" s="199">
        <v>45042</v>
      </c>
      <c r="Q753" s="200" t="s">
        <v>235</v>
      </c>
      <c r="R753" s="79" t="s">
        <v>198</v>
      </c>
      <c r="S753" s="93" t="s">
        <v>236</v>
      </c>
    </row>
    <row r="754" spans="1:19">
      <c r="A754" s="112">
        <f t="shared" si="13"/>
        <v>746</v>
      </c>
      <c r="B754" s="347"/>
      <c r="C754" s="347"/>
      <c r="D754" s="345"/>
      <c r="E754" s="350"/>
      <c r="F754" s="220" t="s">
        <v>539</v>
      </c>
      <c r="G754" s="71"/>
      <c r="H754" s="72"/>
      <c r="I754" s="73"/>
      <c r="J754" s="71"/>
      <c r="K754" s="72"/>
      <c r="L754" s="73"/>
      <c r="M754" s="71"/>
      <c r="N754" s="175"/>
      <c r="O754" s="74"/>
      <c r="P754" s="199">
        <v>45042</v>
      </c>
      <c r="Q754" s="200" t="s">
        <v>235</v>
      </c>
      <c r="R754" s="79" t="s">
        <v>198</v>
      </c>
      <c r="S754" s="93" t="s">
        <v>236</v>
      </c>
    </row>
    <row r="755" spans="1:19" ht="24" customHeight="1">
      <c r="A755" s="112">
        <f t="shared" si="13"/>
        <v>747</v>
      </c>
      <c r="B755" s="347"/>
      <c r="C755" s="347"/>
      <c r="D755" s="345" t="s">
        <v>540</v>
      </c>
      <c r="E755" s="212" t="s">
        <v>331</v>
      </c>
      <c r="F755" s="206" t="s">
        <v>525</v>
      </c>
      <c r="G755" s="71"/>
      <c r="H755" s="72"/>
      <c r="I755" s="73"/>
      <c r="J755" s="71"/>
      <c r="K755" s="72"/>
      <c r="L755" s="73"/>
      <c r="M755" s="71"/>
      <c r="N755" s="175"/>
      <c r="O755" s="74"/>
      <c r="P755" s="199">
        <v>45042</v>
      </c>
      <c r="Q755" s="200" t="s">
        <v>235</v>
      </c>
      <c r="R755" s="79" t="s">
        <v>198</v>
      </c>
      <c r="S755" s="93" t="s">
        <v>236</v>
      </c>
    </row>
    <row r="756" spans="1:19">
      <c r="A756" s="112">
        <f t="shared" si="13"/>
        <v>748</v>
      </c>
      <c r="B756" s="347"/>
      <c r="C756" s="347"/>
      <c r="D756" s="345"/>
      <c r="E756" s="212" t="s">
        <v>304</v>
      </c>
      <c r="F756" s="206" t="s">
        <v>402</v>
      </c>
      <c r="G756" s="71"/>
      <c r="H756" s="72"/>
      <c r="I756" s="73"/>
      <c r="J756" s="71"/>
      <c r="K756" s="72"/>
      <c r="L756" s="73"/>
      <c r="M756" s="71"/>
      <c r="N756" s="175"/>
      <c r="O756" s="74"/>
      <c r="P756" s="199">
        <v>45042</v>
      </c>
      <c r="Q756" s="200" t="s">
        <v>235</v>
      </c>
      <c r="R756" s="79" t="s">
        <v>198</v>
      </c>
      <c r="S756" s="93" t="s">
        <v>236</v>
      </c>
    </row>
    <row r="757" spans="1:19">
      <c r="A757" s="112">
        <f t="shared" si="13"/>
        <v>749</v>
      </c>
      <c r="B757" s="347"/>
      <c r="C757" s="347"/>
      <c r="D757" s="345"/>
      <c r="E757" s="212" t="s">
        <v>307</v>
      </c>
      <c r="F757" s="206" t="s">
        <v>308</v>
      </c>
      <c r="G757" s="71"/>
      <c r="H757" s="72"/>
      <c r="I757" s="73"/>
      <c r="J757" s="71"/>
      <c r="K757" s="72"/>
      <c r="L757" s="73"/>
      <c r="M757" s="71"/>
      <c r="N757" s="175"/>
      <c r="O757" s="74"/>
      <c r="P757" s="199">
        <v>45042</v>
      </c>
      <c r="Q757" s="200" t="s">
        <v>235</v>
      </c>
      <c r="R757" s="79" t="s">
        <v>198</v>
      </c>
      <c r="S757" s="93" t="s">
        <v>236</v>
      </c>
    </row>
    <row r="758" spans="1:19">
      <c r="A758" s="112">
        <f t="shared" si="13"/>
        <v>750</v>
      </c>
      <c r="B758" s="347"/>
      <c r="C758" s="347"/>
      <c r="D758" s="345"/>
      <c r="E758" s="212" t="s">
        <v>309</v>
      </c>
      <c r="F758" s="206" t="s">
        <v>530</v>
      </c>
      <c r="G758" s="71"/>
      <c r="H758" s="72"/>
      <c r="I758" s="73"/>
      <c r="J758" s="71"/>
      <c r="K758" s="72"/>
      <c r="L758" s="73"/>
      <c r="M758" s="71"/>
      <c r="N758" s="175"/>
      <c r="O758" s="74"/>
      <c r="P758" s="199">
        <v>45042</v>
      </c>
      <c r="Q758" s="200" t="s">
        <v>235</v>
      </c>
      <c r="R758" s="79" t="s">
        <v>198</v>
      </c>
      <c r="S758" s="93" t="s">
        <v>236</v>
      </c>
    </row>
    <row r="759" spans="1:19">
      <c r="A759" s="112">
        <f t="shared" si="13"/>
        <v>751</v>
      </c>
      <c r="B759" s="347"/>
      <c r="C759" s="347"/>
      <c r="D759" s="345"/>
      <c r="E759" s="212" t="s">
        <v>531</v>
      </c>
      <c r="F759" s="206" t="s">
        <v>530</v>
      </c>
      <c r="G759" s="71"/>
      <c r="H759" s="72"/>
      <c r="I759" s="73"/>
      <c r="J759" s="71"/>
      <c r="K759" s="72"/>
      <c r="L759" s="73"/>
      <c r="M759" s="71"/>
      <c r="N759" s="175"/>
      <c r="O759" s="74"/>
      <c r="P759" s="199">
        <v>45042</v>
      </c>
      <c r="Q759" s="200" t="s">
        <v>235</v>
      </c>
      <c r="R759" s="79" t="s">
        <v>198</v>
      </c>
      <c r="S759" s="93" t="s">
        <v>236</v>
      </c>
    </row>
    <row r="760" spans="1:19">
      <c r="A760" s="112">
        <f t="shared" si="13"/>
        <v>752</v>
      </c>
      <c r="B760" s="347"/>
      <c r="C760" s="347"/>
      <c r="D760" s="345"/>
      <c r="E760" s="350" t="s">
        <v>532</v>
      </c>
      <c r="F760" s="220" t="s">
        <v>541</v>
      </c>
      <c r="G760" s="71"/>
      <c r="H760" s="72"/>
      <c r="I760" s="73"/>
      <c r="J760" s="71"/>
      <c r="K760" s="72"/>
      <c r="L760" s="73"/>
      <c r="M760" s="71"/>
      <c r="N760" s="175"/>
      <c r="O760" s="74"/>
      <c r="P760" s="199">
        <v>45042</v>
      </c>
      <c r="Q760" s="200" t="s">
        <v>235</v>
      </c>
      <c r="R760" s="79" t="s">
        <v>198</v>
      </c>
      <c r="S760" s="93" t="s">
        <v>236</v>
      </c>
    </row>
    <row r="761" spans="1:19">
      <c r="A761" s="112">
        <f t="shared" si="13"/>
        <v>753</v>
      </c>
      <c r="B761" s="347"/>
      <c r="C761" s="347"/>
      <c r="D761" s="345"/>
      <c r="E761" s="350"/>
      <c r="F761" s="220" t="s">
        <v>542</v>
      </c>
      <c r="G761" s="71"/>
      <c r="H761" s="72"/>
      <c r="I761" s="73"/>
      <c r="J761" s="71"/>
      <c r="K761" s="72"/>
      <c r="L761" s="73"/>
      <c r="M761" s="71"/>
      <c r="N761" s="175"/>
      <c r="O761" s="74"/>
      <c r="P761" s="199">
        <v>45042</v>
      </c>
      <c r="Q761" s="200" t="s">
        <v>235</v>
      </c>
      <c r="R761" s="79" t="s">
        <v>198</v>
      </c>
      <c r="S761" s="93" t="s">
        <v>236</v>
      </c>
    </row>
    <row r="762" spans="1:19">
      <c r="A762" s="112">
        <f t="shared" ref="A762:A797" si="14">ROW()-8</f>
        <v>754</v>
      </c>
      <c r="B762" s="347"/>
      <c r="C762" s="347"/>
      <c r="D762" s="345"/>
      <c r="E762" s="350"/>
      <c r="F762" s="220" t="s">
        <v>543</v>
      </c>
      <c r="G762" s="71"/>
      <c r="H762" s="72"/>
      <c r="I762" s="73"/>
      <c r="J762" s="71"/>
      <c r="K762" s="72"/>
      <c r="L762" s="73"/>
      <c r="M762" s="71"/>
      <c r="N762" s="175"/>
      <c r="O762" s="74"/>
      <c r="P762" s="199">
        <v>45042</v>
      </c>
      <c r="Q762" s="200" t="s">
        <v>235</v>
      </c>
      <c r="R762" s="79" t="s">
        <v>198</v>
      </c>
      <c r="S762" s="93" t="s">
        <v>236</v>
      </c>
    </row>
    <row r="763" spans="1:19">
      <c r="A763" s="112">
        <f t="shared" si="14"/>
        <v>755</v>
      </c>
      <c r="B763" s="347"/>
      <c r="C763" s="347"/>
      <c r="D763" s="345"/>
      <c r="E763" s="350"/>
      <c r="F763" s="220" t="s">
        <v>544</v>
      </c>
      <c r="G763" s="71"/>
      <c r="H763" s="72"/>
      <c r="I763" s="73"/>
      <c r="J763" s="71"/>
      <c r="K763" s="72"/>
      <c r="L763" s="73"/>
      <c r="M763" s="71"/>
      <c r="N763" s="175"/>
      <c r="O763" s="74"/>
      <c r="P763" s="199">
        <v>45042</v>
      </c>
      <c r="Q763" s="200" t="s">
        <v>235</v>
      </c>
      <c r="R763" s="79" t="s">
        <v>198</v>
      </c>
      <c r="S763" s="93" t="s">
        <v>236</v>
      </c>
    </row>
    <row r="764" spans="1:19">
      <c r="A764" s="112">
        <f t="shared" si="14"/>
        <v>756</v>
      </c>
      <c r="B764" s="347"/>
      <c r="C764" s="347"/>
      <c r="D764" s="345"/>
      <c r="E764" s="350"/>
      <c r="F764" s="220" t="s">
        <v>545</v>
      </c>
      <c r="G764" s="71"/>
      <c r="H764" s="72"/>
      <c r="I764" s="73"/>
      <c r="J764" s="71"/>
      <c r="K764" s="72"/>
      <c r="L764" s="73"/>
      <c r="M764" s="71"/>
      <c r="N764" s="175"/>
      <c r="O764" s="74"/>
      <c r="P764" s="199">
        <v>45042</v>
      </c>
      <c r="Q764" s="200" t="s">
        <v>235</v>
      </c>
      <c r="R764" s="79" t="s">
        <v>198</v>
      </c>
      <c r="S764" s="93" t="s">
        <v>236</v>
      </c>
    </row>
    <row r="765" spans="1:19">
      <c r="A765" s="112">
        <f t="shared" si="14"/>
        <v>757</v>
      </c>
      <c r="B765" s="347"/>
      <c r="C765" s="347"/>
      <c r="D765" s="345"/>
      <c r="E765" s="350"/>
      <c r="F765" s="220" t="s">
        <v>546</v>
      </c>
      <c r="G765" s="71"/>
      <c r="H765" s="72"/>
      <c r="I765" s="73"/>
      <c r="J765" s="71"/>
      <c r="K765" s="72"/>
      <c r="L765" s="73"/>
      <c r="M765" s="71"/>
      <c r="N765" s="175"/>
      <c r="O765" s="74"/>
      <c r="P765" s="199">
        <v>45042</v>
      </c>
      <c r="Q765" s="200" t="s">
        <v>235</v>
      </c>
      <c r="R765" s="79" t="s">
        <v>198</v>
      </c>
      <c r="S765" s="93" t="s">
        <v>236</v>
      </c>
    </row>
    <row r="766" spans="1:19">
      <c r="A766" s="112">
        <f t="shared" si="14"/>
        <v>758</v>
      </c>
      <c r="B766" s="347"/>
      <c r="C766" s="347"/>
      <c r="D766" s="345"/>
      <c r="E766" s="350"/>
      <c r="F766" s="220" t="s">
        <v>547</v>
      </c>
      <c r="G766" s="71"/>
      <c r="H766" s="72"/>
      <c r="I766" s="73"/>
      <c r="J766" s="71"/>
      <c r="K766" s="72"/>
      <c r="L766" s="73"/>
      <c r="M766" s="71"/>
      <c r="N766" s="175"/>
      <c r="O766" s="74"/>
      <c r="P766" s="199">
        <v>45042</v>
      </c>
      <c r="Q766" s="200" t="s">
        <v>235</v>
      </c>
      <c r="R766" s="79" t="s">
        <v>198</v>
      </c>
      <c r="S766" s="93" t="s">
        <v>236</v>
      </c>
    </row>
    <row r="767" spans="1:19" ht="16.5" customHeight="1">
      <c r="A767" s="112">
        <f t="shared" si="14"/>
        <v>759</v>
      </c>
      <c r="B767" s="347"/>
      <c r="C767" s="347"/>
      <c r="D767" s="345" t="s">
        <v>548</v>
      </c>
      <c r="E767" s="221" t="s">
        <v>549</v>
      </c>
      <c r="F767" s="220" t="s">
        <v>550</v>
      </c>
      <c r="G767" s="71"/>
      <c r="H767" s="72"/>
      <c r="I767" s="73"/>
      <c r="J767" s="71"/>
      <c r="K767" s="72"/>
      <c r="L767" s="73"/>
      <c r="M767" s="71"/>
      <c r="N767" s="175"/>
      <c r="O767" s="74"/>
      <c r="P767" s="199">
        <v>45042</v>
      </c>
      <c r="Q767" s="200" t="s">
        <v>162</v>
      </c>
      <c r="R767" s="79" t="s">
        <v>198</v>
      </c>
      <c r="S767" s="93" t="s">
        <v>236</v>
      </c>
    </row>
    <row r="768" spans="1:19" ht="48" customHeight="1">
      <c r="A768" s="112">
        <f t="shared" si="14"/>
        <v>760</v>
      </c>
      <c r="B768" s="347"/>
      <c r="C768" s="347"/>
      <c r="D768" s="345"/>
      <c r="E768" s="221" t="s">
        <v>551</v>
      </c>
      <c r="F768" s="220" t="s">
        <v>552</v>
      </c>
      <c r="G768" s="71"/>
      <c r="H768" s="72"/>
      <c r="I768" s="73"/>
      <c r="J768" s="71"/>
      <c r="K768" s="72"/>
      <c r="L768" s="73"/>
      <c r="M768" s="71"/>
      <c r="N768" s="175"/>
      <c r="O768" s="74"/>
      <c r="P768" s="199">
        <v>45042</v>
      </c>
      <c r="Q768" s="200" t="s">
        <v>162</v>
      </c>
      <c r="R768" s="79" t="s">
        <v>198</v>
      </c>
      <c r="S768" s="93" t="s">
        <v>236</v>
      </c>
    </row>
    <row r="769" spans="1:19">
      <c r="A769" s="112">
        <f t="shared" si="14"/>
        <v>761</v>
      </c>
      <c r="B769" s="347"/>
      <c r="C769" s="347"/>
      <c r="D769" s="345"/>
      <c r="E769" s="221" t="s">
        <v>553</v>
      </c>
      <c r="F769" s="220" t="s">
        <v>554</v>
      </c>
      <c r="G769" s="71"/>
      <c r="H769" s="72"/>
      <c r="I769" s="73"/>
      <c r="J769" s="71"/>
      <c r="K769" s="72"/>
      <c r="L769" s="73"/>
      <c r="M769" s="71"/>
      <c r="N769" s="175"/>
      <c r="O769" s="74"/>
      <c r="P769" s="199">
        <v>45042</v>
      </c>
      <c r="Q769" s="200" t="s">
        <v>162</v>
      </c>
      <c r="R769" s="79" t="s">
        <v>198</v>
      </c>
      <c r="S769" s="93" t="s">
        <v>236</v>
      </c>
    </row>
    <row r="770" spans="1:19">
      <c r="A770" s="112">
        <f t="shared" si="14"/>
        <v>762</v>
      </c>
      <c r="B770" s="347"/>
      <c r="C770" s="347"/>
      <c r="D770" s="345"/>
      <c r="E770" s="221" t="s">
        <v>555</v>
      </c>
      <c r="F770" s="220" t="s">
        <v>556</v>
      </c>
      <c r="G770" s="71"/>
      <c r="H770" s="72"/>
      <c r="I770" s="73"/>
      <c r="J770" s="71"/>
      <c r="K770" s="72"/>
      <c r="L770" s="73"/>
      <c r="M770" s="71"/>
      <c r="N770" s="175"/>
      <c r="O770" s="74"/>
      <c r="P770" s="199">
        <v>45042</v>
      </c>
      <c r="Q770" s="200" t="s">
        <v>162</v>
      </c>
      <c r="R770" s="79" t="s">
        <v>198</v>
      </c>
      <c r="S770" s="93" t="s">
        <v>236</v>
      </c>
    </row>
    <row r="771" spans="1:19">
      <c r="A771" s="112">
        <f t="shared" si="14"/>
        <v>763</v>
      </c>
      <c r="B771" s="347"/>
      <c r="C771" s="347"/>
      <c r="D771" s="348" t="s">
        <v>557</v>
      </c>
      <c r="E771" s="91" t="s">
        <v>558</v>
      </c>
      <c r="F771" s="223" t="s">
        <v>559</v>
      </c>
      <c r="G771" s="71"/>
      <c r="H771" s="72"/>
      <c r="I771" s="73"/>
      <c r="J771" s="71"/>
      <c r="K771" s="72"/>
      <c r="L771" s="73"/>
      <c r="M771" s="71"/>
      <c r="N771" s="175"/>
      <c r="O771" s="74"/>
      <c r="P771" s="199">
        <v>45042</v>
      </c>
      <c r="Q771" s="200" t="s">
        <v>162</v>
      </c>
      <c r="R771" s="79" t="s">
        <v>198</v>
      </c>
      <c r="S771" s="93" t="s">
        <v>236</v>
      </c>
    </row>
    <row r="772" spans="1:19" ht="60">
      <c r="A772" s="112">
        <f t="shared" si="14"/>
        <v>764</v>
      </c>
      <c r="B772" s="347"/>
      <c r="C772" s="347"/>
      <c r="D772" s="348"/>
      <c r="E772" s="91" t="s">
        <v>49</v>
      </c>
      <c r="F772" s="223" t="s">
        <v>560</v>
      </c>
      <c r="G772" s="71"/>
      <c r="H772" s="72"/>
      <c r="I772" s="73"/>
      <c r="J772" s="71"/>
      <c r="K772" s="72"/>
      <c r="L772" s="73"/>
      <c r="M772" s="71"/>
      <c r="N772" s="175"/>
      <c r="O772" s="74"/>
      <c r="P772" s="199">
        <v>45042</v>
      </c>
      <c r="Q772" s="200" t="s">
        <v>162</v>
      </c>
      <c r="R772" s="79" t="s">
        <v>198</v>
      </c>
      <c r="S772" s="93" t="s">
        <v>236</v>
      </c>
    </row>
    <row r="773" spans="1:19">
      <c r="A773" s="112">
        <f t="shared" si="14"/>
        <v>765</v>
      </c>
      <c r="B773" s="347"/>
      <c r="C773" s="347"/>
      <c r="D773" s="348"/>
      <c r="E773" s="91" t="s">
        <v>561</v>
      </c>
      <c r="F773" s="220" t="s">
        <v>554</v>
      </c>
      <c r="G773" s="71"/>
      <c r="H773" s="72"/>
      <c r="I773" s="73"/>
      <c r="J773" s="71"/>
      <c r="K773" s="72"/>
      <c r="L773" s="73"/>
      <c r="M773" s="71"/>
      <c r="N773" s="175"/>
      <c r="O773" s="74"/>
      <c r="P773" s="199">
        <v>45042</v>
      </c>
      <c r="Q773" s="200" t="s">
        <v>162</v>
      </c>
      <c r="R773" s="79" t="s">
        <v>198</v>
      </c>
      <c r="S773" s="93" t="s">
        <v>236</v>
      </c>
    </row>
    <row r="774" spans="1:19">
      <c r="A774" s="112">
        <f t="shared" si="14"/>
        <v>766</v>
      </c>
      <c r="B774" s="347"/>
      <c r="C774" s="347"/>
      <c r="D774" s="348"/>
      <c r="E774" s="91" t="s">
        <v>555</v>
      </c>
      <c r="F774" s="223" t="s">
        <v>556</v>
      </c>
      <c r="G774" s="71"/>
      <c r="H774" s="72"/>
      <c r="I774" s="73"/>
      <c r="J774" s="71"/>
      <c r="K774" s="72"/>
      <c r="L774" s="73"/>
      <c r="M774" s="71"/>
      <c r="N774" s="175"/>
      <c r="O774" s="74"/>
      <c r="P774" s="199">
        <v>45042</v>
      </c>
      <c r="Q774" s="200" t="s">
        <v>162</v>
      </c>
      <c r="R774" s="79" t="s">
        <v>198</v>
      </c>
      <c r="S774" s="93" t="s">
        <v>236</v>
      </c>
    </row>
    <row r="775" spans="1:19">
      <c r="A775" s="112">
        <f t="shared" si="14"/>
        <v>767</v>
      </c>
      <c r="B775" s="347"/>
      <c r="C775" s="347"/>
      <c r="D775" s="348" t="s">
        <v>562</v>
      </c>
      <c r="E775" s="91" t="s">
        <v>558</v>
      </c>
      <c r="F775" s="223" t="s">
        <v>563</v>
      </c>
      <c r="G775" s="71"/>
      <c r="H775" s="72"/>
      <c r="I775" s="73"/>
      <c r="J775" s="71"/>
      <c r="K775" s="72"/>
      <c r="L775" s="73"/>
      <c r="M775" s="71"/>
      <c r="N775" s="175"/>
      <c r="O775" s="74"/>
      <c r="P775" s="199">
        <v>45042</v>
      </c>
      <c r="Q775" s="200" t="s">
        <v>162</v>
      </c>
      <c r="R775" s="79" t="s">
        <v>198</v>
      </c>
      <c r="S775" s="93" t="s">
        <v>236</v>
      </c>
    </row>
    <row r="776" spans="1:19" ht="60">
      <c r="A776" s="112">
        <f t="shared" si="14"/>
        <v>768</v>
      </c>
      <c r="B776" s="347"/>
      <c r="C776" s="347"/>
      <c r="D776" s="348"/>
      <c r="E776" s="91" t="s">
        <v>49</v>
      </c>
      <c r="F776" s="223" t="s">
        <v>564</v>
      </c>
      <c r="G776" s="71"/>
      <c r="H776" s="72"/>
      <c r="I776" s="73"/>
      <c r="J776" s="71"/>
      <c r="K776" s="72"/>
      <c r="L776" s="73"/>
      <c r="M776" s="71"/>
      <c r="N776" s="175"/>
      <c r="O776" s="74"/>
      <c r="P776" s="199">
        <v>45042</v>
      </c>
      <c r="Q776" s="200" t="s">
        <v>162</v>
      </c>
      <c r="R776" s="79" t="s">
        <v>198</v>
      </c>
      <c r="S776" s="93" t="s">
        <v>236</v>
      </c>
    </row>
    <row r="777" spans="1:19">
      <c r="A777" s="112">
        <f t="shared" si="14"/>
        <v>769</v>
      </c>
      <c r="B777" s="347"/>
      <c r="C777" s="347"/>
      <c r="D777" s="348"/>
      <c r="E777" s="91" t="s">
        <v>561</v>
      </c>
      <c r="F777" s="220" t="s">
        <v>554</v>
      </c>
      <c r="G777" s="71"/>
      <c r="H777" s="72"/>
      <c r="I777" s="73"/>
      <c r="J777" s="71"/>
      <c r="K777" s="72"/>
      <c r="L777" s="73"/>
      <c r="M777" s="71"/>
      <c r="N777" s="175"/>
      <c r="O777" s="74"/>
      <c r="P777" s="199">
        <v>45042</v>
      </c>
      <c r="Q777" s="200" t="s">
        <v>162</v>
      </c>
      <c r="R777" s="79" t="s">
        <v>198</v>
      </c>
      <c r="S777" s="93" t="s">
        <v>236</v>
      </c>
    </row>
    <row r="778" spans="1:19">
      <c r="A778" s="112">
        <f t="shared" si="14"/>
        <v>770</v>
      </c>
      <c r="B778" s="347"/>
      <c r="C778" s="347"/>
      <c r="D778" s="348"/>
      <c r="E778" s="91" t="s">
        <v>555</v>
      </c>
      <c r="F778" s="223" t="s">
        <v>556</v>
      </c>
      <c r="G778" s="71"/>
      <c r="H778" s="72"/>
      <c r="I778" s="73"/>
      <c r="J778" s="71"/>
      <c r="K778" s="72"/>
      <c r="L778" s="73"/>
      <c r="M778" s="71"/>
      <c r="N778" s="175"/>
      <c r="O778" s="74"/>
      <c r="P778" s="199">
        <v>45042</v>
      </c>
      <c r="Q778" s="200" t="s">
        <v>162</v>
      </c>
      <c r="R778" s="79" t="s">
        <v>198</v>
      </c>
      <c r="S778" s="93" t="s">
        <v>236</v>
      </c>
    </row>
    <row r="779" spans="1:19">
      <c r="A779" s="112">
        <f t="shared" si="14"/>
        <v>771</v>
      </c>
      <c r="B779" s="347"/>
      <c r="C779" s="347"/>
      <c r="D779" s="348" t="s">
        <v>565</v>
      </c>
      <c r="E779" s="91" t="s">
        <v>558</v>
      </c>
      <c r="F779" s="223" t="s">
        <v>566</v>
      </c>
      <c r="G779" s="71"/>
      <c r="H779" s="72"/>
      <c r="I779" s="73"/>
      <c r="J779" s="71"/>
      <c r="K779" s="72"/>
      <c r="L779" s="73"/>
      <c r="M779" s="71"/>
      <c r="N779" s="175"/>
      <c r="O779" s="74"/>
      <c r="P779" s="199">
        <v>45042</v>
      </c>
      <c r="Q779" s="200" t="s">
        <v>162</v>
      </c>
      <c r="R779" s="79" t="s">
        <v>198</v>
      </c>
      <c r="S779" s="93" t="s">
        <v>236</v>
      </c>
    </row>
    <row r="780" spans="1:19" ht="72">
      <c r="A780" s="112">
        <f t="shared" si="14"/>
        <v>772</v>
      </c>
      <c r="B780" s="347"/>
      <c r="C780" s="347"/>
      <c r="D780" s="348"/>
      <c r="E780" s="91" t="s">
        <v>49</v>
      </c>
      <c r="F780" s="223" t="s">
        <v>567</v>
      </c>
      <c r="G780" s="71"/>
      <c r="H780" s="72"/>
      <c r="I780" s="73"/>
      <c r="J780" s="71"/>
      <c r="K780" s="72"/>
      <c r="L780" s="73"/>
      <c r="M780" s="71"/>
      <c r="N780" s="175"/>
      <c r="O780" s="74"/>
      <c r="P780" s="199">
        <v>45042</v>
      </c>
      <c r="Q780" s="200" t="s">
        <v>162</v>
      </c>
      <c r="R780" s="79" t="s">
        <v>198</v>
      </c>
      <c r="S780" s="93" t="s">
        <v>236</v>
      </c>
    </row>
    <row r="781" spans="1:19">
      <c r="A781" s="112">
        <f t="shared" si="14"/>
        <v>773</v>
      </c>
      <c r="B781" s="347"/>
      <c r="C781" s="347"/>
      <c r="D781" s="348"/>
      <c r="E781" s="91" t="s">
        <v>561</v>
      </c>
      <c r="F781" s="220" t="s">
        <v>554</v>
      </c>
      <c r="G781" s="71"/>
      <c r="H781" s="72"/>
      <c r="I781" s="73"/>
      <c r="J781" s="71"/>
      <c r="K781" s="72"/>
      <c r="L781" s="73"/>
      <c r="M781" s="71"/>
      <c r="N781" s="175"/>
      <c r="O781" s="74"/>
      <c r="P781" s="199">
        <v>45042</v>
      </c>
      <c r="Q781" s="200" t="s">
        <v>162</v>
      </c>
      <c r="R781" s="79" t="s">
        <v>198</v>
      </c>
      <c r="S781" s="93" t="s">
        <v>236</v>
      </c>
    </row>
    <row r="782" spans="1:19">
      <c r="A782" s="112">
        <f t="shared" si="14"/>
        <v>774</v>
      </c>
      <c r="B782" s="347"/>
      <c r="C782" s="347"/>
      <c r="D782" s="348"/>
      <c r="E782" s="91" t="s">
        <v>555</v>
      </c>
      <c r="F782" s="223" t="s">
        <v>556</v>
      </c>
      <c r="G782" s="71"/>
      <c r="H782" s="72"/>
      <c r="I782" s="73"/>
      <c r="J782" s="71"/>
      <c r="K782" s="72"/>
      <c r="L782" s="73"/>
      <c r="M782" s="71"/>
      <c r="N782" s="175"/>
      <c r="O782" s="74"/>
      <c r="P782" s="199">
        <v>45042</v>
      </c>
      <c r="Q782" s="200" t="s">
        <v>162</v>
      </c>
      <c r="R782" s="79" t="s">
        <v>198</v>
      </c>
      <c r="S782" s="93" t="s">
        <v>236</v>
      </c>
    </row>
    <row r="783" spans="1:19">
      <c r="A783" s="112">
        <f t="shared" si="14"/>
        <v>775</v>
      </c>
      <c r="B783" s="347"/>
      <c r="C783" s="347"/>
      <c r="D783" s="348" t="s">
        <v>568</v>
      </c>
      <c r="E783" s="91" t="s">
        <v>558</v>
      </c>
      <c r="F783" s="223" t="s">
        <v>569</v>
      </c>
      <c r="G783" s="71"/>
      <c r="H783" s="72"/>
      <c r="I783" s="73"/>
      <c r="J783" s="71"/>
      <c r="K783" s="72"/>
      <c r="L783" s="73"/>
      <c r="M783" s="71"/>
      <c r="N783" s="175"/>
      <c r="O783" s="74"/>
      <c r="P783" s="199">
        <v>45042</v>
      </c>
      <c r="Q783" s="200" t="s">
        <v>162</v>
      </c>
      <c r="R783" s="79" t="s">
        <v>198</v>
      </c>
      <c r="S783" s="93" t="s">
        <v>236</v>
      </c>
    </row>
    <row r="784" spans="1:19" ht="60">
      <c r="A784" s="112">
        <f t="shared" si="14"/>
        <v>776</v>
      </c>
      <c r="B784" s="347"/>
      <c r="C784" s="347"/>
      <c r="D784" s="348"/>
      <c r="E784" s="91" t="s">
        <v>49</v>
      </c>
      <c r="F784" s="223" t="s">
        <v>570</v>
      </c>
      <c r="G784" s="71"/>
      <c r="H784" s="72"/>
      <c r="I784" s="73"/>
      <c r="J784" s="71"/>
      <c r="K784" s="72"/>
      <c r="L784" s="73"/>
      <c r="M784" s="71"/>
      <c r="N784" s="175"/>
      <c r="O784" s="74"/>
      <c r="P784" s="199">
        <v>45042</v>
      </c>
      <c r="Q784" s="200" t="s">
        <v>162</v>
      </c>
      <c r="R784" s="79" t="s">
        <v>198</v>
      </c>
      <c r="S784" s="93" t="s">
        <v>236</v>
      </c>
    </row>
    <row r="785" spans="1:19">
      <c r="A785" s="112">
        <f t="shared" si="14"/>
        <v>777</v>
      </c>
      <c r="B785" s="347"/>
      <c r="C785" s="347"/>
      <c r="D785" s="348"/>
      <c r="E785" s="91" t="s">
        <v>561</v>
      </c>
      <c r="F785" s="220" t="s">
        <v>571</v>
      </c>
      <c r="G785" s="71"/>
      <c r="H785" s="72"/>
      <c r="I785" s="73"/>
      <c r="J785" s="71"/>
      <c r="K785" s="72"/>
      <c r="L785" s="73"/>
      <c r="M785" s="71"/>
      <c r="N785" s="175"/>
      <c r="O785" s="74" t="s">
        <v>572</v>
      </c>
      <c r="P785" s="199">
        <v>45042</v>
      </c>
      <c r="Q785" s="200" t="s">
        <v>162</v>
      </c>
      <c r="R785" s="79" t="s">
        <v>198</v>
      </c>
      <c r="S785" s="93" t="s">
        <v>236</v>
      </c>
    </row>
    <row r="786" spans="1:19">
      <c r="A786" s="112">
        <f t="shared" si="14"/>
        <v>778</v>
      </c>
      <c r="B786" s="347"/>
      <c r="C786" s="347"/>
      <c r="D786" s="348"/>
      <c r="E786" s="91" t="s">
        <v>555</v>
      </c>
      <c r="F786" s="223" t="s">
        <v>573</v>
      </c>
      <c r="G786" s="71"/>
      <c r="H786" s="72"/>
      <c r="I786" s="73"/>
      <c r="J786" s="71"/>
      <c r="K786" s="72"/>
      <c r="L786" s="73"/>
      <c r="M786" s="71"/>
      <c r="N786" s="175"/>
      <c r="O786" s="74"/>
      <c r="P786" s="199">
        <v>45042</v>
      </c>
      <c r="Q786" s="200" t="s">
        <v>162</v>
      </c>
      <c r="R786" s="79" t="s">
        <v>198</v>
      </c>
      <c r="S786" s="93" t="s">
        <v>236</v>
      </c>
    </row>
    <row r="787" spans="1:19">
      <c r="A787" s="112">
        <f t="shared" si="14"/>
        <v>779</v>
      </c>
      <c r="B787" s="347"/>
      <c r="C787" s="347"/>
      <c r="D787" s="348" t="s">
        <v>574</v>
      </c>
      <c r="E787" s="91" t="s">
        <v>558</v>
      </c>
      <c r="F787" s="223" t="s">
        <v>575</v>
      </c>
      <c r="G787" s="71"/>
      <c r="H787" s="72"/>
      <c r="I787" s="73"/>
      <c r="J787" s="71"/>
      <c r="K787" s="72"/>
      <c r="L787" s="73"/>
      <c r="M787" s="71"/>
      <c r="N787" s="175"/>
      <c r="O787" s="74"/>
      <c r="P787" s="199">
        <v>45042</v>
      </c>
      <c r="Q787" s="200" t="s">
        <v>162</v>
      </c>
      <c r="R787" s="79" t="s">
        <v>198</v>
      </c>
      <c r="S787" s="93" t="s">
        <v>236</v>
      </c>
    </row>
    <row r="788" spans="1:19" ht="60">
      <c r="A788" s="112">
        <f t="shared" si="14"/>
        <v>780</v>
      </c>
      <c r="B788" s="347"/>
      <c r="C788" s="347"/>
      <c r="D788" s="348"/>
      <c r="E788" s="91" t="s">
        <v>49</v>
      </c>
      <c r="F788" s="223" t="s">
        <v>570</v>
      </c>
      <c r="G788" s="71"/>
      <c r="H788" s="72"/>
      <c r="I788" s="73"/>
      <c r="J788" s="71"/>
      <c r="K788" s="72"/>
      <c r="L788" s="73"/>
      <c r="M788" s="71"/>
      <c r="N788" s="175"/>
      <c r="O788" s="74"/>
      <c r="P788" s="199">
        <v>45042</v>
      </c>
      <c r="Q788" s="200" t="s">
        <v>162</v>
      </c>
      <c r="R788" s="79" t="s">
        <v>198</v>
      </c>
      <c r="S788" s="93" t="s">
        <v>236</v>
      </c>
    </row>
    <row r="789" spans="1:19">
      <c r="A789" s="112">
        <f t="shared" si="14"/>
        <v>781</v>
      </c>
      <c r="B789" s="347"/>
      <c r="C789" s="347"/>
      <c r="D789" s="348"/>
      <c r="E789" s="91" t="s">
        <v>561</v>
      </c>
      <c r="F789" s="220" t="s">
        <v>571</v>
      </c>
      <c r="G789" s="71"/>
      <c r="H789" s="72"/>
      <c r="I789" s="73"/>
      <c r="J789" s="71"/>
      <c r="K789" s="72"/>
      <c r="L789" s="73"/>
      <c r="M789" s="71"/>
      <c r="N789" s="175"/>
      <c r="O789" s="74" t="s">
        <v>572</v>
      </c>
      <c r="P789" s="199">
        <v>45042</v>
      </c>
      <c r="Q789" s="200" t="s">
        <v>162</v>
      </c>
      <c r="R789" s="79" t="s">
        <v>198</v>
      </c>
      <c r="S789" s="93" t="s">
        <v>236</v>
      </c>
    </row>
    <row r="790" spans="1:19">
      <c r="A790" s="112">
        <f t="shared" si="14"/>
        <v>782</v>
      </c>
      <c r="B790" s="347"/>
      <c r="C790" s="347"/>
      <c r="D790" s="348"/>
      <c r="E790" s="91" t="s">
        <v>555</v>
      </c>
      <c r="F790" s="223" t="s">
        <v>573</v>
      </c>
      <c r="G790" s="71"/>
      <c r="H790" s="72"/>
      <c r="I790" s="73"/>
      <c r="J790" s="71"/>
      <c r="K790" s="72"/>
      <c r="L790" s="73"/>
      <c r="M790" s="71"/>
      <c r="N790" s="175"/>
      <c r="O790" s="74"/>
      <c r="P790" s="199">
        <v>45042</v>
      </c>
      <c r="Q790" s="200" t="s">
        <v>162</v>
      </c>
      <c r="R790" s="79" t="s">
        <v>198</v>
      </c>
      <c r="S790" s="93" t="s">
        <v>236</v>
      </c>
    </row>
    <row r="791" spans="1:19">
      <c r="A791" s="112">
        <f t="shared" si="14"/>
        <v>783</v>
      </c>
      <c r="B791" s="347"/>
      <c r="C791" s="347"/>
      <c r="D791" s="348" t="s">
        <v>576</v>
      </c>
      <c r="E791" s="91" t="s">
        <v>558</v>
      </c>
      <c r="F791" s="223" t="s">
        <v>577</v>
      </c>
      <c r="G791" s="71"/>
      <c r="H791" s="72"/>
      <c r="I791" s="73"/>
      <c r="J791" s="71"/>
      <c r="K791" s="72"/>
      <c r="L791" s="73"/>
      <c r="M791" s="71"/>
      <c r="N791" s="175"/>
      <c r="O791" s="74"/>
      <c r="P791" s="199">
        <v>45042</v>
      </c>
      <c r="Q791" s="200" t="s">
        <v>162</v>
      </c>
      <c r="R791" s="79" t="s">
        <v>198</v>
      </c>
      <c r="S791" s="93" t="s">
        <v>236</v>
      </c>
    </row>
    <row r="792" spans="1:19" ht="60">
      <c r="A792" s="112">
        <f t="shared" si="14"/>
        <v>784</v>
      </c>
      <c r="B792" s="347"/>
      <c r="C792" s="347"/>
      <c r="D792" s="348"/>
      <c r="E792" s="91" t="s">
        <v>49</v>
      </c>
      <c r="F792" s="223" t="s">
        <v>578</v>
      </c>
      <c r="G792" s="71"/>
      <c r="H792" s="72"/>
      <c r="I792" s="73"/>
      <c r="J792" s="71"/>
      <c r="K792" s="72"/>
      <c r="L792" s="73"/>
      <c r="M792" s="71"/>
      <c r="N792" s="175"/>
      <c r="O792" s="74"/>
      <c r="P792" s="199">
        <v>45042</v>
      </c>
      <c r="Q792" s="200" t="s">
        <v>162</v>
      </c>
      <c r="R792" s="79" t="s">
        <v>198</v>
      </c>
      <c r="S792" s="93" t="s">
        <v>236</v>
      </c>
    </row>
    <row r="793" spans="1:19">
      <c r="A793" s="112">
        <f t="shared" si="14"/>
        <v>785</v>
      </c>
      <c r="B793" s="347"/>
      <c r="C793" s="347"/>
      <c r="D793" s="348"/>
      <c r="E793" s="91" t="s">
        <v>561</v>
      </c>
      <c r="F793" s="220" t="s">
        <v>554</v>
      </c>
      <c r="G793" s="71"/>
      <c r="H793" s="72"/>
      <c r="I793" s="73"/>
      <c r="J793" s="71"/>
      <c r="K793" s="72"/>
      <c r="L793" s="73"/>
      <c r="M793" s="71"/>
      <c r="N793" s="175"/>
      <c r="O793" s="74"/>
      <c r="P793" s="199">
        <v>45042</v>
      </c>
      <c r="Q793" s="200" t="s">
        <v>162</v>
      </c>
      <c r="R793" s="79" t="s">
        <v>198</v>
      </c>
      <c r="S793" s="93" t="s">
        <v>236</v>
      </c>
    </row>
    <row r="794" spans="1:19">
      <c r="A794" s="112">
        <f t="shared" si="14"/>
        <v>786</v>
      </c>
      <c r="B794" s="347"/>
      <c r="C794" s="347"/>
      <c r="D794" s="348"/>
      <c r="E794" s="91" t="s">
        <v>555</v>
      </c>
      <c r="F794" s="223" t="s">
        <v>573</v>
      </c>
      <c r="G794" s="71"/>
      <c r="H794" s="72"/>
      <c r="I794" s="73"/>
      <c r="J794" s="71"/>
      <c r="K794" s="72"/>
      <c r="L794" s="73"/>
      <c r="M794" s="71"/>
      <c r="N794" s="175"/>
      <c r="O794" s="74"/>
      <c r="P794" s="199">
        <v>45042</v>
      </c>
      <c r="Q794" s="200" t="s">
        <v>162</v>
      </c>
      <c r="R794" s="79" t="s">
        <v>198</v>
      </c>
      <c r="S794" s="93" t="s">
        <v>236</v>
      </c>
    </row>
    <row r="795" spans="1:19">
      <c r="A795" s="112">
        <f t="shared" si="14"/>
        <v>787</v>
      </c>
      <c r="B795" s="347"/>
      <c r="C795" s="347"/>
      <c r="D795" s="348" t="s">
        <v>579</v>
      </c>
      <c r="E795" s="91" t="s">
        <v>558</v>
      </c>
      <c r="F795" s="223" t="s">
        <v>580</v>
      </c>
      <c r="G795" s="71"/>
      <c r="H795" s="72"/>
      <c r="I795" s="73"/>
      <c r="J795" s="71"/>
      <c r="K795" s="72"/>
      <c r="L795" s="73"/>
      <c r="M795" s="71"/>
      <c r="N795" s="175"/>
      <c r="O795" s="74"/>
      <c r="P795" s="199">
        <v>45042</v>
      </c>
      <c r="Q795" s="200" t="s">
        <v>162</v>
      </c>
      <c r="R795" s="79" t="s">
        <v>198</v>
      </c>
      <c r="S795" s="93" t="s">
        <v>236</v>
      </c>
    </row>
    <row r="796" spans="1:19" ht="60">
      <c r="A796" s="112">
        <f t="shared" si="14"/>
        <v>788</v>
      </c>
      <c r="B796" s="347"/>
      <c r="C796" s="347"/>
      <c r="D796" s="348"/>
      <c r="E796" s="91" t="s">
        <v>49</v>
      </c>
      <c r="F796" s="223" t="s">
        <v>560</v>
      </c>
      <c r="G796" s="71"/>
      <c r="H796" s="72"/>
      <c r="I796" s="73"/>
      <c r="J796" s="71"/>
      <c r="K796" s="72"/>
      <c r="L796" s="73"/>
      <c r="M796" s="71"/>
      <c r="N796" s="175"/>
      <c r="O796" s="74"/>
      <c r="P796" s="199">
        <v>45042</v>
      </c>
      <c r="Q796" s="200" t="s">
        <v>162</v>
      </c>
      <c r="R796" s="79" t="s">
        <v>198</v>
      </c>
      <c r="S796" s="93" t="s">
        <v>236</v>
      </c>
    </row>
    <row r="797" spans="1:19">
      <c r="A797" s="112">
        <f t="shared" si="14"/>
        <v>789</v>
      </c>
      <c r="B797" s="347"/>
      <c r="C797" s="347"/>
      <c r="D797" s="348"/>
      <c r="E797" s="91" t="s">
        <v>561</v>
      </c>
      <c r="F797" s="220" t="s">
        <v>554</v>
      </c>
      <c r="G797" s="71"/>
      <c r="H797" s="72"/>
      <c r="I797" s="73"/>
      <c r="J797" s="71"/>
      <c r="K797" s="72"/>
      <c r="L797" s="73"/>
      <c r="M797" s="71"/>
      <c r="N797" s="175"/>
      <c r="O797" s="74"/>
      <c r="P797" s="199">
        <v>45042</v>
      </c>
      <c r="Q797" s="200" t="s">
        <v>162</v>
      </c>
      <c r="R797" s="79" t="s">
        <v>198</v>
      </c>
      <c r="S797" s="93" t="s">
        <v>236</v>
      </c>
    </row>
    <row r="798" spans="1:19">
      <c r="A798" s="112">
        <f t="shared" ref="A798:A829" si="15">ROW()-8</f>
        <v>790</v>
      </c>
      <c r="B798" s="347"/>
      <c r="C798" s="347"/>
      <c r="D798" s="348"/>
      <c r="E798" s="91" t="s">
        <v>555</v>
      </c>
      <c r="F798" s="223" t="s">
        <v>573</v>
      </c>
      <c r="G798" s="71"/>
      <c r="H798" s="72"/>
      <c r="I798" s="73"/>
      <c r="J798" s="71"/>
      <c r="K798" s="72"/>
      <c r="L798" s="73"/>
      <c r="M798" s="71"/>
      <c r="N798" s="175"/>
      <c r="O798" s="74"/>
      <c r="P798" s="199">
        <v>45042</v>
      </c>
      <c r="Q798" s="200" t="s">
        <v>162</v>
      </c>
      <c r="R798" s="79" t="s">
        <v>198</v>
      </c>
      <c r="S798" s="93" t="s">
        <v>236</v>
      </c>
    </row>
    <row r="799" spans="1:19">
      <c r="A799" s="112">
        <f t="shared" si="15"/>
        <v>791</v>
      </c>
      <c r="B799" s="365" t="s">
        <v>581</v>
      </c>
      <c r="C799" s="365" t="s">
        <v>528</v>
      </c>
      <c r="D799" s="364" t="s">
        <v>582</v>
      </c>
      <c r="E799" s="230" t="s">
        <v>583</v>
      </c>
      <c r="F799" s="150" t="s">
        <v>584</v>
      </c>
      <c r="G799" s="71"/>
      <c r="H799" s="235"/>
      <c r="I799" s="214"/>
      <c r="J799" s="71"/>
      <c r="K799" s="72"/>
      <c r="L799" s="73"/>
      <c r="M799" s="71"/>
      <c r="N799" s="175"/>
      <c r="O799" s="74"/>
      <c r="P799" s="199">
        <v>45042</v>
      </c>
      <c r="Q799" s="200" t="s">
        <v>235</v>
      </c>
      <c r="R799" s="79" t="s">
        <v>198</v>
      </c>
      <c r="S799" s="93" t="s">
        <v>236</v>
      </c>
    </row>
    <row r="800" spans="1:19">
      <c r="A800" s="112">
        <f t="shared" si="15"/>
        <v>792</v>
      </c>
      <c r="B800" s="365"/>
      <c r="C800" s="365"/>
      <c r="D800" s="364"/>
      <c r="E800" s="365" t="s">
        <v>585</v>
      </c>
      <c r="F800" s="150" t="s">
        <v>586</v>
      </c>
      <c r="G800" s="71"/>
      <c r="H800" s="235"/>
      <c r="I800" s="214"/>
      <c r="J800" s="71"/>
      <c r="K800" s="72"/>
      <c r="L800" s="73"/>
      <c r="M800" s="71"/>
      <c r="N800" s="175"/>
      <c r="O800" s="74"/>
      <c r="P800" s="136">
        <v>45042</v>
      </c>
      <c r="Q800" s="137" t="s">
        <v>235</v>
      </c>
      <c r="R800" s="79" t="s">
        <v>198</v>
      </c>
      <c r="S800" s="93" t="s">
        <v>236</v>
      </c>
    </row>
    <row r="801" spans="1:19">
      <c r="A801" s="112">
        <f t="shared" si="15"/>
        <v>793</v>
      </c>
      <c r="B801" s="365"/>
      <c r="C801" s="365"/>
      <c r="D801" s="364"/>
      <c r="E801" s="365"/>
      <c r="F801" s="150" t="s">
        <v>587</v>
      </c>
      <c r="G801" s="71"/>
      <c r="H801" s="235"/>
      <c r="I801" s="214"/>
      <c r="J801" s="71"/>
      <c r="K801" s="72"/>
      <c r="L801" s="73"/>
      <c r="M801" s="71"/>
      <c r="N801" s="175"/>
      <c r="O801" s="74"/>
      <c r="P801" s="136">
        <v>45042</v>
      </c>
      <c r="Q801" s="137" t="s">
        <v>235</v>
      </c>
      <c r="R801" s="79" t="s">
        <v>198</v>
      </c>
      <c r="S801" s="93" t="s">
        <v>236</v>
      </c>
    </row>
    <row r="802" spans="1:19">
      <c r="A802" s="112">
        <f t="shared" si="15"/>
        <v>794</v>
      </c>
      <c r="B802" s="365"/>
      <c r="C802" s="365"/>
      <c r="D802" s="364" t="s">
        <v>588</v>
      </c>
      <c r="E802" s="230" t="s">
        <v>583</v>
      </c>
      <c r="F802" s="150" t="s">
        <v>584</v>
      </c>
      <c r="G802" s="71"/>
      <c r="H802" s="235"/>
      <c r="I802" s="214"/>
      <c r="J802" s="71"/>
      <c r="K802" s="72"/>
      <c r="L802" s="73"/>
      <c r="M802" s="71"/>
      <c r="N802" s="175"/>
      <c r="O802" s="74"/>
      <c r="P802" s="136">
        <v>45042</v>
      </c>
      <c r="Q802" s="137" t="s">
        <v>235</v>
      </c>
      <c r="R802" s="79" t="s">
        <v>198</v>
      </c>
      <c r="S802" s="93" t="s">
        <v>236</v>
      </c>
    </row>
    <row r="803" spans="1:19">
      <c r="A803" s="112">
        <f t="shared" si="15"/>
        <v>795</v>
      </c>
      <c r="B803" s="365"/>
      <c r="C803" s="365"/>
      <c r="D803" s="364"/>
      <c r="E803" s="365" t="s">
        <v>585</v>
      </c>
      <c r="F803" s="150" t="s">
        <v>589</v>
      </c>
      <c r="G803" s="71"/>
      <c r="H803" s="235"/>
      <c r="I803" s="214"/>
      <c r="J803" s="71"/>
      <c r="K803" s="72"/>
      <c r="L803" s="73"/>
      <c r="M803" s="71"/>
      <c r="N803" s="175"/>
      <c r="O803" s="74"/>
      <c r="P803" s="136">
        <v>45042</v>
      </c>
      <c r="Q803" s="137" t="s">
        <v>235</v>
      </c>
      <c r="R803" s="79" t="s">
        <v>198</v>
      </c>
      <c r="S803" s="93" t="s">
        <v>236</v>
      </c>
    </row>
    <row r="804" spans="1:19">
      <c r="A804" s="112">
        <f t="shared" si="15"/>
        <v>796</v>
      </c>
      <c r="B804" s="365"/>
      <c r="C804" s="365"/>
      <c r="D804" s="364"/>
      <c r="E804" s="365"/>
      <c r="F804" s="150" t="s">
        <v>590</v>
      </c>
      <c r="G804" s="71"/>
      <c r="H804" s="235"/>
      <c r="I804" s="214"/>
      <c r="J804" s="71"/>
      <c r="K804" s="72"/>
      <c r="L804" s="73"/>
      <c r="M804" s="71"/>
      <c r="N804" s="175"/>
      <c r="O804" s="74"/>
      <c r="P804" s="136">
        <v>45042</v>
      </c>
      <c r="Q804" s="137" t="s">
        <v>235</v>
      </c>
      <c r="R804" s="79" t="s">
        <v>198</v>
      </c>
      <c r="S804" s="93" t="s">
        <v>236</v>
      </c>
    </row>
    <row r="805" spans="1:19">
      <c r="A805" s="112">
        <f t="shared" si="15"/>
        <v>797</v>
      </c>
      <c r="B805" s="365"/>
      <c r="C805" s="365"/>
      <c r="D805" s="364" t="s">
        <v>591</v>
      </c>
      <c r="E805" s="230" t="s">
        <v>583</v>
      </c>
      <c r="F805" s="150" t="s">
        <v>592</v>
      </c>
      <c r="G805" s="71"/>
      <c r="H805" s="235"/>
      <c r="I805" s="214"/>
      <c r="J805" s="71"/>
      <c r="K805" s="72"/>
      <c r="L805" s="73"/>
      <c r="M805" s="71"/>
      <c r="N805" s="175"/>
      <c r="O805" s="74"/>
      <c r="P805" s="136">
        <v>45042</v>
      </c>
      <c r="Q805" s="137" t="s">
        <v>235</v>
      </c>
      <c r="R805" s="79" t="s">
        <v>198</v>
      </c>
      <c r="S805" s="93" t="s">
        <v>236</v>
      </c>
    </row>
    <row r="806" spans="1:19">
      <c r="A806" s="112">
        <f t="shared" si="15"/>
        <v>798</v>
      </c>
      <c r="B806" s="365"/>
      <c r="C806" s="365"/>
      <c r="D806" s="364"/>
      <c r="E806" s="365" t="s">
        <v>585</v>
      </c>
      <c r="F806" s="150" t="s">
        <v>593</v>
      </c>
      <c r="G806" s="71"/>
      <c r="H806" s="235"/>
      <c r="I806" s="214"/>
      <c r="J806" s="71"/>
      <c r="K806" s="72"/>
      <c r="L806" s="73"/>
      <c r="M806" s="71"/>
      <c r="N806" s="175"/>
      <c r="O806" s="74"/>
      <c r="P806" s="136">
        <v>45042</v>
      </c>
      <c r="Q806" s="137" t="s">
        <v>235</v>
      </c>
      <c r="R806" s="79" t="s">
        <v>198</v>
      </c>
      <c r="S806" s="93" t="s">
        <v>236</v>
      </c>
    </row>
    <row r="807" spans="1:19">
      <c r="A807" s="112">
        <f t="shared" si="15"/>
        <v>799</v>
      </c>
      <c r="B807" s="365"/>
      <c r="C807" s="365"/>
      <c r="D807" s="364"/>
      <c r="E807" s="365"/>
      <c r="F807" s="150" t="s">
        <v>594</v>
      </c>
      <c r="G807" s="71"/>
      <c r="H807" s="235"/>
      <c r="I807" s="214"/>
      <c r="J807" s="71"/>
      <c r="K807" s="72"/>
      <c r="L807" s="73"/>
      <c r="M807" s="71"/>
      <c r="N807" s="175"/>
      <c r="O807" s="74"/>
      <c r="P807" s="136">
        <v>45042</v>
      </c>
      <c r="Q807" s="137" t="s">
        <v>235</v>
      </c>
      <c r="R807" s="79" t="s">
        <v>198</v>
      </c>
      <c r="S807" s="93" t="s">
        <v>236</v>
      </c>
    </row>
    <row r="808" spans="1:19">
      <c r="A808" s="112">
        <f t="shared" si="15"/>
        <v>800</v>
      </c>
      <c r="B808" s="365"/>
      <c r="C808" s="365"/>
      <c r="D808" s="364" t="s">
        <v>464</v>
      </c>
      <c r="E808" s="230" t="s">
        <v>583</v>
      </c>
      <c r="F808" s="150" t="s">
        <v>592</v>
      </c>
      <c r="G808" s="71"/>
      <c r="H808" s="235"/>
      <c r="I808" s="214"/>
      <c r="J808" s="71"/>
      <c r="K808" s="72"/>
      <c r="L808" s="73"/>
      <c r="M808" s="71"/>
      <c r="N808" s="175"/>
      <c r="O808" s="74"/>
      <c r="P808" s="136">
        <v>45042</v>
      </c>
      <c r="Q808" s="137" t="s">
        <v>235</v>
      </c>
      <c r="R808" s="79" t="s">
        <v>198</v>
      </c>
      <c r="S808" s="93" t="s">
        <v>236</v>
      </c>
    </row>
    <row r="809" spans="1:19">
      <c r="A809" s="112">
        <f t="shared" si="15"/>
        <v>801</v>
      </c>
      <c r="B809" s="365"/>
      <c r="C809" s="365"/>
      <c r="D809" s="364"/>
      <c r="E809" s="365" t="s">
        <v>585</v>
      </c>
      <c r="F809" s="150" t="s">
        <v>595</v>
      </c>
      <c r="G809" s="71"/>
      <c r="H809" s="235"/>
      <c r="I809" s="214"/>
      <c r="J809" s="71"/>
      <c r="K809" s="72"/>
      <c r="L809" s="73"/>
      <c r="M809" s="71"/>
      <c r="N809" s="175"/>
      <c r="O809" s="74"/>
      <c r="P809" s="136">
        <v>45042</v>
      </c>
      <c r="Q809" s="137" t="s">
        <v>235</v>
      </c>
      <c r="R809" s="79" t="s">
        <v>198</v>
      </c>
      <c r="S809" s="93" t="s">
        <v>236</v>
      </c>
    </row>
    <row r="810" spans="1:19">
      <c r="A810" s="112">
        <f t="shared" si="15"/>
        <v>802</v>
      </c>
      <c r="B810" s="365"/>
      <c r="C810" s="365"/>
      <c r="D810" s="364"/>
      <c r="E810" s="365"/>
      <c r="F810" s="150" t="s">
        <v>596</v>
      </c>
      <c r="G810" s="71"/>
      <c r="H810" s="235"/>
      <c r="I810" s="214"/>
      <c r="J810" s="71"/>
      <c r="K810" s="72"/>
      <c r="L810" s="73"/>
      <c r="M810" s="71"/>
      <c r="N810" s="175"/>
      <c r="O810" s="74"/>
      <c r="P810" s="136">
        <v>45042</v>
      </c>
      <c r="Q810" s="137" t="s">
        <v>235</v>
      </c>
      <c r="R810" s="79" t="s">
        <v>198</v>
      </c>
      <c r="S810" s="93" t="s">
        <v>236</v>
      </c>
    </row>
    <row r="811" spans="1:19">
      <c r="A811" s="112">
        <f t="shared" si="15"/>
        <v>803</v>
      </c>
      <c r="B811" s="365"/>
      <c r="C811" s="365"/>
      <c r="D811" s="364" t="s">
        <v>458</v>
      </c>
      <c r="E811" s="230" t="s">
        <v>583</v>
      </c>
      <c r="F811" s="150" t="s">
        <v>592</v>
      </c>
      <c r="G811" s="71"/>
      <c r="H811" s="235"/>
      <c r="I811" s="214"/>
      <c r="J811" s="71"/>
      <c r="K811" s="72"/>
      <c r="L811" s="73"/>
      <c r="M811" s="71"/>
      <c r="N811" s="175"/>
      <c r="O811" s="74"/>
      <c r="P811" s="136">
        <v>45042</v>
      </c>
      <c r="Q811" s="137" t="s">
        <v>235</v>
      </c>
      <c r="R811" s="79" t="s">
        <v>198</v>
      </c>
      <c r="S811" s="93" t="s">
        <v>236</v>
      </c>
    </row>
    <row r="812" spans="1:19">
      <c r="A812" s="112">
        <f t="shared" si="15"/>
        <v>804</v>
      </c>
      <c r="B812" s="365"/>
      <c r="C812" s="365"/>
      <c r="D812" s="364"/>
      <c r="E812" s="365" t="s">
        <v>585</v>
      </c>
      <c r="F812" s="150" t="s">
        <v>597</v>
      </c>
      <c r="G812" s="71"/>
      <c r="H812" s="235"/>
      <c r="I812" s="214"/>
      <c r="J812" s="71"/>
      <c r="K812" s="72"/>
      <c r="L812" s="73"/>
      <c r="M812" s="71"/>
      <c r="N812" s="175"/>
      <c r="O812" s="74"/>
      <c r="P812" s="136">
        <v>45042</v>
      </c>
      <c r="Q812" s="137" t="s">
        <v>235</v>
      </c>
      <c r="R812" s="79" t="s">
        <v>198</v>
      </c>
      <c r="S812" s="93" t="s">
        <v>236</v>
      </c>
    </row>
    <row r="813" spans="1:19">
      <c r="A813" s="112">
        <f t="shared" si="15"/>
        <v>805</v>
      </c>
      <c r="B813" s="365"/>
      <c r="C813" s="365"/>
      <c r="D813" s="364"/>
      <c r="E813" s="365"/>
      <c r="F813" s="150" t="s">
        <v>598</v>
      </c>
      <c r="G813" s="71"/>
      <c r="H813" s="235"/>
      <c r="I813" s="214"/>
      <c r="J813" s="71"/>
      <c r="K813" s="72"/>
      <c r="L813" s="73"/>
      <c r="M813" s="71"/>
      <c r="N813" s="175"/>
      <c r="O813" s="74"/>
      <c r="P813" s="136">
        <v>45042</v>
      </c>
      <c r="Q813" s="137" t="s">
        <v>235</v>
      </c>
      <c r="R813" s="79" t="s">
        <v>198</v>
      </c>
      <c r="S813" s="93" t="s">
        <v>236</v>
      </c>
    </row>
    <row r="814" spans="1:19">
      <c r="A814" s="112">
        <f t="shared" si="15"/>
        <v>806</v>
      </c>
      <c r="B814" s="365"/>
      <c r="C814" s="365"/>
      <c r="D814" s="364" t="s">
        <v>454</v>
      </c>
      <c r="E814" s="230" t="s">
        <v>583</v>
      </c>
      <c r="F814" s="150" t="s">
        <v>584</v>
      </c>
      <c r="G814" s="71"/>
      <c r="H814" s="235"/>
      <c r="I814" s="214"/>
      <c r="J814" s="71"/>
      <c r="K814" s="72"/>
      <c r="L814" s="73"/>
      <c r="M814" s="71"/>
      <c r="N814" s="175"/>
      <c r="O814" s="74"/>
      <c r="P814" s="136">
        <v>45042</v>
      </c>
      <c r="Q814" s="137" t="s">
        <v>235</v>
      </c>
      <c r="R814" s="79" t="s">
        <v>198</v>
      </c>
      <c r="S814" s="93" t="s">
        <v>236</v>
      </c>
    </row>
    <row r="815" spans="1:19">
      <c r="A815" s="112">
        <f t="shared" si="15"/>
        <v>807</v>
      </c>
      <c r="B815" s="365"/>
      <c r="C815" s="365"/>
      <c r="D815" s="364"/>
      <c r="E815" s="230" t="s">
        <v>585</v>
      </c>
      <c r="F815" s="150" t="s">
        <v>599</v>
      </c>
      <c r="G815" s="71"/>
      <c r="H815" s="235"/>
      <c r="I815" s="214"/>
      <c r="J815" s="71"/>
      <c r="K815" s="72"/>
      <c r="L815" s="73"/>
      <c r="M815" s="71"/>
      <c r="N815" s="175"/>
      <c r="O815" s="74"/>
      <c r="P815" s="136">
        <v>45042</v>
      </c>
      <c r="Q815" s="137" t="s">
        <v>235</v>
      </c>
      <c r="R815" s="79" t="s">
        <v>198</v>
      </c>
      <c r="S815" s="93" t="s">
        <v>236</v>
      </c>
    </row>
    <row r="816" spans="1:19">
      <c r="A816" s="112">
        <f t="shared" si="15"/>
        <v>808</v>
      </c>
      <c r="B816" s="365"/>
      <c r="C816" s="365"/>
      <c r="D816" s="364" t="s">
        <v>600</v>
      </c>
      <c r="E816" s="230" t="s">
        <v>583</v>
      </c>
      <c r="F816" s="150" t="s">
        <v>592</v>
      </c>
      <c r="G816" s="71"/>
      <c r="H816" s="235"/>
      <c r="I816" s="214"/>
      <c r="J816" s="71"/>
      <c r="K816" s="72"/>
      <c r="L816" s="73"/>
      <c r="M816" s="71"/>
      <c r="N816" s="175"/>
      <c r="O816" s="74"/>
      <c r="P816" s="136">
        <v>45042</v>
      </c>
      <c r="Q816" s="137" t="s">
        <v>235</v>
      </c>
      <c r="R816" s="79" t="s">
        <v>198</v>
      </c>
      <c r="S816" s="93" t="s">
        <v>236</v>
      </c>
    </row>
    <row r="817" spans="1:19">
      <c r="A817" s="112">
        <f t="shared" si="15"/>
        <v>809</v>
      </c>
      <c r="B817" s="365"/>
      <c r="C817" s="365"/>
      <c r="D817" s="364"/>
      <c r="E817" s="230" t="s">
        <v>585</v>
      </c>
      <c r="F817" s="150" t="s">
        <v>601</v>
      </c>
      <c r="G817" s="71"/>
      <c r="H817" s="235"/>
      <c r="I817" s="214"/>
      <c r="J817" s="71"/>
      <c r="K817" s="72"/>
      <c r="L817" s="73"/>
      <c r="M817" s="71"/>
      <c r="N817" s="175"/>
      <c r="O817" s="74"/>
      <c r="P817" s="136">
        <v>45042</v>
      </c>
      <c r="Q817" s="137" t="s">
        <v>235</v>
      </c>
      <c r="R817" s="79" t="s">
        <v>198</v>
      </c>
      <c r="S817" s="93" t="s">
        <v>236</v>
      </c>
    </row>
    <row r="818" spans="1:19">
      <c r="A818" s="112">
        <f t="shared" si="15"/>
        <v>810</v>
      </c>
      <c r="B818" s="365"/>
      <c r="C818" s="365"/>
      <c r="D818" s="364" t="s">
        <v>602</v>
      </c>
      <c r="E818" s="230" t="s">
        <v>583</v>
      </c>
      <c r="F818" s="150" t="s">
        <v>592</v>
      </c>
      <c r="G818" s="71"/>
      <c r="H818" s="235"/>
      <c r="I818" s="214"/>
      <c r="J818" s="71"/>
      <c r="K818" s="72"/>
      <c r="L818" s="73"/>
      <c r="M818" s="71"/>
      <c r="N818" s="175"/>
      <c r="O818" s="74"/>
      <c r="P818" s="136">
        <v>45042</v>
      </c>
      <c r="Q818" s="137" t="s">
        <v>235</v>
      </c>
      <c r="R818" s="79" t="s">
        <v>198</v>
      </c>
      <c r="S818" s="93" t="s">
        <v>236</v>
      </c>
    </row>
    <row r="819" spans="1:19">
      <c r="A819" s="112">
        <f t="shared" si="15"/>
        <v>811</v>
      </c>
      <c r="B819" s="365"/>
      <c r="C819" s="365"/>
      <c r="D819" s="364"/>
      <c r="E819" s="365" t="s">
        <v>585</v>
      </c>
      <c r="F819" s="150" t="s">
        <v>603</v>
      </c>
      <c r="G819" s="71"/>
      <c r="H819" s="235"/>
      <c r="I819" s="214"/>
      <c r="J819" s="71"/>
      <c r="K819" s="72"/>
      <c r="L819" s="73"/>
      <c r="M819" s="71"/>
      <c r="N819" s="175"/>
      <c r="O819" s="74"/>
      <c r="P819" s="136">
        <v>45042</v>
      </c>
      <c r="Q819" s="137" t="s">
        <v>235</v>
      </c>
      <c r="R819" s="79" t="s">
        <v>198</v>
      </c>
      <c r="S819" s="93" t="s">
        <v>236</v>
      </c>
    </row>
    <row r="820" spans="1:19">
      <c r="A820" s="112">
        <f t="shared" si="15"/>
        <v>812</v>
      </c>
      <c r="B820" s="365"/>
      <c r="C820" s="365"/>
      <c r="D820" s="364"/>
      <c r="E820" s="365"/>
      <c r="F820" s="150" t="s">
        <v>604</v>
      </c>
      <c r="G820" s="71"/>
      <c r="H820" s="235"/>
      <c r="I820" s="214"/>
      <c r="J820" s="71"/>
      <c r="K820" s="72"/>
      <c r="L820" s="73"/>
      <c r="M820" s="71"/>
      <c r="N820" s="175"/>
      <c r="O820" s="74"/>
      <c r="P820" s="136">
        <v>45042</v>
      </c>
      <c r="Q820" s="137" t="s">
        <v>235</v>
      </c>
      <c r="R820" s="79" t="s">
        <v>198</v>
      </c>
      <c r="S820" s="93" t="s">
        <v>236</v>
      </c>
    </row>
    <row r="821" spans="1:19">
      <c r="A821" s="112">
        <f t="shared" si="15"/>
        <v>813</v>
      </c>
      <c r="B821" s="365"/>
      <c r="C821" s="365"/>
      <c r="D821" s="364"/>
      <c r="E821" s="365"/>
      <c r="F821" s="150" t="s">
        <v>605</v>
      </c>
      <c r="G821" s="71"/>
      <c r="H821" s="235"/>
      <c r="I821" s="214"/>
      <c r="J821" s="71"/>
      <c r="K821" s="72"/>
      <c r="L821" s="73"/>
      <c r="M821" s="71"/>
      <c r="N821" s="175"/>
      <c r="O821" s="74"/>
      <c r="P821" s="136">
        <v>45042</v>
      </c>
      <c r="Q821" s="137" t="s">
        <v>235</v>
      </c>
      <c r="R821" s="79" t="s">
        <v>198</v>
      </c>
      <c r="S821" s="93" t="s">
        <v>236</v>
      </c>
    </row>
    <row r="822" spans="1:19">
      <c r="A822" s="112">
        <f t="shared" si="15"/>
        <v>814</v>
      </c>
      <c r="B822" s="365"/>
      <c r="C822" s="365"/>
      <c r="D822" s="364"/>
      <c r="E822" s="365"/>
      <c r="F822" s="150" t="s">
        <v>606</v>
      </c>
      <c r="G822" s="71"/>
      <c r="H822" s="235"/>
      <c r="I822" s="214"/>
      <c r="J822" s="71"/>
      <c r="K822" s="72"/>
      <c r="L822" s="73"/>
      <c r="M822" s="71"/>
      <c r="N822" s="175"/>
      <c r="O822" s="74"/>
      <c r="P822" s="136">
        <v>45042</v>
      </c>
      <c r="Q822" s="137" t="s">
        <v>235</v>
      </c>
      <c r="R822" s="79" t="s">
        <v>198</v>
      </c>
      <c r="S822" s="93" t="s">
        <v>236</v>
      </c>
    </row>
    <row r="823" spans="1:19">
      <c r="A823" s="112">
        <f t="shared" si="15"/>
        <v>815</v>
      </c>
      <c r="B823" s="365"/>
      <c r="C823" s="365"/>
      <c r="D823" s="364" t="s">
        <v>607</v>
      </c>
      <c r="E823" s="230" t="s">
        <v>583</v>
      </c>
      <c r="F823" s="150" t="s">
        <v>584</v>
      </c>
      <c r="G823" s="71"/>
      <c r="H823" s="235"/>
      <c r="I823" s="214"/>
      <c r="J823" s="71"/>
      <c r="K823" s="72"/>
      <c r="L823" s="73"/>
      <c r="M823" s="71"/>
      <c r="N823" s="175"/>
      <c r="O823" s="74"/>
      <c r="P823" s="136">
        <v>45042</v>
      </c>
      <c r="Q823" s="137" t="s">
        <v>235</v>
      </c>
      <c r="R823" s="79" t="s">
        <v>198</v>
      </c>
      <c r="S823" s="93" t="s">
        <v>236</v>
      </c>
    </row>
    <row r="824" spans="1:19">
      <c r="A824" s="112">
        <f t="shared" si="15"/>
        <v>816</v>
      </c>
      <c r="B824" s="365"/>
      <c r="C824" s="365"/>
      <c r="D824" s="364"/>
      <c r="E824" s="365" t="s">
        <v>585</v>
      </c>
      <c r="F824" s="150" t="s">
        <v>608</v>
      </c>
      <c r="G824" s="71"/>
      <c r="H824" s="235"/>
      <c r="I824" s="214"/>
      <c r="J824" s="71"/>
      <c r="K824" s="72"/>
      <c r="L824" s="73"/>
      <c r="M824" s="71"/>
      <c r="N824" s="175"/>
      <c r="O824" s="74"/>
      <c r="P824" s="136">
        <v>45042</v>
      </c>
      <c r="Q824" s="137" t="s">
        <v>235</v>
      </c>
      <c r="R824" s="79" t="s">
        <v>198</v>
      </c>
      <c r="S824" s="93" t="s">
        <v>236</v>
      </c>
    </row>
    <row r="825" spans="1:19">
      <c r="A825" s="112">
        <f t="shared" si="15"/>
        <v>817</v>
      </c>
      <c r="B825" s="365"/>
      <c r="C825" s="365"/>
      <c r="D825" s="364"/>
      <c r="E825" s="365"/>
      <c r="F825" s="150" t="s">
        <v>609</v>
      </c>
      <c r="G825" s="71"/>
      <c r="H825" s="235"/>
      <c r="I825" s="214"/>
      <c r="J825" s="71"/>
      <c r="K825" s="72"/>
      <c r="L825" s="73"/>
      <c r="M825" s="71"/>
      <c r="N825" s="175"/>
      <c r="O825" s="74"/>
      <c r="P825" s="136">
        <v>45042</v>
      </c>
      <c r="Q825" s="137" t="s">
        <v>235</v>
      </c>
      <c r="R825" s="79" t="s">
        <v>198</v>
      </c>
      <c r="S825" s="93" t="s">
        <v>236</v>
      </c>
    </row>
    <row r="826" spans="1:19">
      <c r="A826" s="112">
        <f t="shared" si="15"/>
        <v>818</v>
      </c>
      <c r="B826" s="365"/>
      <c r="C826" s="365"/>
      <c r="D826" s="364"/>
      <c r="E826" s="365"/>
      <c r="F826" s="150" t="s">
        <v>610</v>
      </c>
      <c r="G826" s="71"/>
      <c r="H826" s="235"/>
      <c r="I826" s="214"/>
      <c r="J826" s="71"/>
      <c r="K826" s="72"/>
      <c r="L826" s="73"/>
      <c r="M826" s="71"/>
      <c r="N826" s="175"/>
      <c r="O826" s="74"/>
      <c r="P826" s="136">
        <v>45042</v>
      </c>
      <c r="Q826" s="137" t="s">
        <v>235</v>
      </c>
      <c r="R826" s="79" t="s">
        <v>198</v>
      </c>
      <c r="S826" s="93" t="s">
        <v>236</v>
      </c>
    </row>
    <row r="827" spans="1:19">
      <c r="A827" s="112">
        <f t="shared" si="15"/>
        <v>819</v>
      </c>
      <c r="B827" s="365"/>
      <c r="C827" s="365"/>
      <c r="D827" s="364"/>
      <c r="E827" s="365"/>
      <c r="F827" s="150" t="s">
        <v>611</v>
      </c>
      <c r="G827" s="71"/>
      <c r="H827" s="235"/>
      <c r="I827" s="214"/>
      <c r="J827" s="71"/>
      <c r="K827" s="72"/>
      <c r="L827" s="73"/>
      <c r="M827" s="71"/>
      <c r="N827" s="175"/>
      <c r="O827" s="74"/>
      <c r="P827" s="136">
        <v>45042</v>
      </c>
      <c r="Q827" s="137" t="s">
        <v>235</v>
      </c>
      <c r="R827" s="79" t="s">
        <v>198</v>
      </c>
      <c r="S827" s="93" t="s">
        <v>236</v>
      </c>
    </row>
    <row r="828" spans="1:19">
      <c r="A828" s="112">
        <f t="shared" si="15"/>
        <v>820</v>
      </c>
      <c r="B828" s="365"/>
      <c r="C828" s="365"/>
      <c r="D828" s="364" t="s">
        <v>612</v>
      </c>
      <c r="E828" s="230" t="s">
        <v>583</v>
      </c>
      <c r="F828" s="150" t="s">
        <v>613</v>
      </c>
      <c r="G828" s="71"/>
      <c r="H828" s="235"/>
      <c r="I828" s="214"/>
      <c r="J828" s="71"/>
      <c r="K828" s="72"/>
      <c r="L828" s="73"/>
      <c r="M828" s="71"/>
      <c r="N828" s="175"/>
      <c r="O828" s="74"/>
      <c r="P828" s="136">
        <v>45042</v>
      </c>
      <c r="Q828" s="137" t="s">
        <v>235</v>
      </c>
      <c r="R828" s="79" t="s">
        <v>198</v>
      </c>
      <c r="S828" s="93" t="s">
        <v>236</v>
      </c>
    </row>
    <row r="829" spans="1:19">
      <c r="A829" s="112">
        <f t="shared" si="15"/>
        <v>821</v>
      </c>
      <c r="B829" s="365"/>
      <c r="C829" s="365"/>
      <c r="D829" s="364"/>
      <c r="E829" s="365" t="s">
        <v>585</v>
      </c>
      <c r="F829" s="150" t="s">
        <v>614</v>
      </c>
      <c r="G829" s="71"/>
      <c r="H829" s="235"/>
      <c r="I829" s="214"/>
      <c r="J829" s="71"/>
      <c r="K829" s="72"/>
      <c r="L829" s="73"/>
      <c r="M829" s="71"/>
      <c r="N829" s="175"/>
      <c r="O829" s="74"/>
      <c r="P829" s="136">
        <v>45042</v>
      </c>
      <c r="Q829" s="137" t="s">
        <v>235</v>
      </c>
      <c r="R829" s="79" t="s">
        <v>198</v>
      </c>
      <c r="S829" s="93" t="s">
        <v>236</v>
      </c>
    </row>
    <row r="830" spans="1:19">
      <c r="A830" s="112">
        <f t="shared" ref="A830:A861" si="16">ROW()-8</f>
        <v>822</v>
      </c>
      <c r="B830" s="365"/>
      <c r="C830" s="365"/>
      <c r="D830" s="364"/>
      <c r="E830" s="365"/>
      <c r="F830" s="150" t="s">
        <v>615</v>
      </c>
      <c r="G830" s="71"/>
      <c r="H830" s="235"/>
      <c r="I830" s="214"/>
      <c r="J830" s="71"/>
      <c r="K830" s="72"/>
      <c r="L830" s="73"/>
      <c r="M830" s="71"/>
      <c r="N830" s="175"/>
      <c r="O830" s="74"/>
      <c r="P830" s="136">
        <v>45042</v>
      </c>
      <c r="Q830" s="137" t="s">
        <v>235</v>
      </c>
      <c r="R830" s="79" t="s">
        <v>198</v>
      </c>
      <c r="S830" s="93" t="s">
        <v>236</v>
      </c>
    </row>
    <row r="831" spans="1:19">
      <c r="A831" s="112">
        <f t="shared" si="16"/>
        <v>823</v>
      </c>
      <c r="B831" s="365"/>
      <c r="C831" s="365"/>
      <c r="D831" s="364"/>
      <c r="E831" s="365"/>
      <c r="F831" s="150" t="s">
        <v>616</v>
      </c>
      <c r="G831" s="71"/>
      <c r="H831" s="235"/>
      <c r="I831" s="214"/>
      <c r="J831" s="71"/>
      <c r="K831" s="72"/>
      <c r="L831" s="73"/>
      <c r="M831" s="71"/>
      <c r="N831" s="175"/>
      <c r="O831" s="74"/>
      <c r="P831" s="136">
        <v>45042</v>
      </c>
      <c r="Q831" s="137" t="s">
        <v>235</v>
      </c>
      <c r="R831" s="79" t="s">
        <v>198</v>
      </c>
      <c r="S831" s="93" t="s">
        <v>236</v>
      </c>
    </row>
    <row r="832" spans="1:19">
      <c r="A832" s="112">
        <f t="shared" si="16"/>
        <v>824</v>
      </c>
      <c r="B832" s="365"/>
      <c r="C832" s="365"/>
      <c r="D832" s="364"/>
      <c r="E832" s="365"/>
      <c r="F832" s="150" t="s">
        <v>617</v>
      </c>
      <c r="G832" s="71"/>
      <c r="H832" s="235"/>
      <c r="I832" s="214"/>
      <c r="J832" s="71"/>
      <c r="K832" s="72"/>
      <c r="L832" s="73"/>
      <c r="M832" s="71"/>
      <c r="N832" s="175"/>
      <c r="O832" s="74"/>
      <c r="P832" s="136">
        <v>45042</v>
      </c>
      <c r="Q832" s="137" t="s">
        <v>235</v>
      </c>
      <c r="R832" s="79" t="s">
        <v>198</v>
      </c>
      <c r="S832" s="93" t="s">
        <v>236</v>
      </c>
    </row>
    <row r="833" spans="1:19">
      <c r="A833" s="112">
        <f t="shared" si="16"/>
        <v>825</v>
      </c>
      <c r="B833" s="365"/>
      <c r="C833" s="365"/>
      <c r="D833" s="364"/>
      <c r="E833" s="365"/>
      <c r="F833" s="150" t="s">
        <v>618</v>
      </c>
      <c r="G833" s="71"/>
      <c r="H833" s="235"/>
      <c r="I833" s="214"/>
      <c r="J833" s="71"/>
      <c r="K833" s="72"/>
      <c r="L833" s="73"/>
      <c r="M833" s="71"/>
      <c r="N833" s="175"/>
      <c r="O833" s="74"/>
      <c r="P833" s="136">
        <v>45042</v>
      </c>
      <c r="Q833" s="137" t="s">
        <v>235</v>
      </c>
      <c r="R833" s="79" t="s">
        <v>198</v>
      </c>
      <c r="S833" s="93" t="s">
        <v>236</v>
      </c>
    </row>
    <row r="834" spans="1:19">
      <c r="A834" s="112">
        <f t="shared" si="16"/>
        <v>826</v>
      </c>
      <c r="B834" s="365"/>
      <c r="C834" s="365"/>
      <c r="D834" s="364"/>
      <c r="E834" s="365"/>
      <c r="F834" s="150" t="s">
        <v>619</v>
      </c>
      <c r="G834" s="71"/>
      <c r="H834" s="235"/>
      <c r="I834" s="214"/>
      <c r="J834" s="71"/>
      <c r="K834" s="72"/>
      <c r="L834" s="73"/>
      <c r="M834" s="71"/>
      <c r="N834" s="175"/>
      <c r="O834" s="74"/>
      <c r="P834" s="136">
        <v>45042</v>
      </c>
      <c r="Q834" s="137" t="s">
        <v>235</v>
      </c>
      <c r="R834" s="79" t="s">
        <v>198</v>
      </c>
      <c r="S834" s="93" t="s">
        <v>236</v>
      </c>
    </row>
    <row r="835" spans="1:19">
      <c r="A835" s="112">
        <f t="shared" si="16"/>
        <v>827</v>
      </c>
      <c r="B835" s="365"/>
      <c r="C835" s="365"/>
      <c r="D835" s="364"/>
      <c r="E835" s="365"/>
      <c r="F835" s="150" t="s">
        <v>620</v>
      </c>
      <c r="G835" s="71"/>
      <c r="H835" s="235"/>
      <c r="I835" s="214"/>
      <c r="J835" s="71"/>
      <c r="K835" s="72"/>
      <c r="L835" s="73"/>
      <c r="M835" s="71"/>
      <c r="N835" s="175"/>
      <c r="O835" s="74"/>
      <c r="P835" s="136">
        <v>45042</v>
      </c>
      <c r="Q835" s="137" t="s">
        <v>235</v>
      </c>
      <c r="R835" s="79" t="s">
        <v>198</v>
      </c>
      <c r="S835" s="93" t="s">
        <v>236</v>
      </c>
    </row>
    <row r="836" spans="1:19">
      <c r="A836" s="112">
        <f t="shared" si="16"/>
        <v>828</v>
      </c>
      <c r="B836" s="365"/>
      <c r="C836" s="365"/>
      <c r="D836" s="364"/>
      <c r="E836" s="365"/>
      <c r="F836" s="150" t="s">
        <v>621</v>
      </c>
      <c r="G836" s="71"/>
      <c r="H836" s="235"/>
      <c r="I836" s="214"/>
      <c r="J836" s="71"/>
      <c r="K836" s="72"/>
      <c r="L836" s="73"/>
      <c r="M836" s="71"/>
      <c r="N836" s="175"/>
      <c r="O836" s="74"/>
      <c r="P836" s="136">
        <v>45042</v>
      </c>
      <c r="Q836" s="137" t="s">
        <v>235</v>
      </c>
      <c r="R836" s="79" t="s">
        <v>198</v>
      </c>
      <c r="S836" s="93" t="s">
        <v>236</v>
      </c>
    </row>
    <row r="837" spans="1:19">
      <c r="A837" s="112">
        <f t="shared" si="16"/>
        <v>829</v>
      </c>
      <c r="B837" s="365"/>
      <c r="C837" s="365"/>
      <c r="D837" s="364"/>
      <c r="E837" s="365"/>
      <c r="F837" s="150" t="s">
        <v>622</v>
      </c>
      <c r="G837" s="71"/>
      <c r="H837" s="235"/>
      <c r="I837" s="214"/>
      <c r="J837" s="71"/>
      <c r="K837" s="72"/>
      <c r="L837" s="73"/>
      <c r="M837" s="71"/>
      <c r="N837" s="175"/>
      <c r="O837" s="74"/>
      <c r="P837" s="136">
        <v>45042</v>
      </c>
      <c r="Q837" s="137" t="s">
        <v>235</v>
      </c>
      <c r="R837" s="79" t="s">
        <v>198</v>
      </c>
      <c r="S837" s="93" t="s">
        <v>236</v>
      </c>
    </row>
    <row r="838" spans="1:19">
      <c r="A838" s="112">
        <f t="shared" si="16"/>
        <v>830</v>
      </c>
      <c r="B838" s="365"/>
      <c r="C838" s="365"/>
      <c r="D838" s="364"/>
      <c r="E838" s="365"/>
      <c r="F838" s="150" t="s">
        <v>623</v>
      </c>
      <c r="G838" s="71"/>
      <c r="H838" s="235"/>
      <c r="I838" s="214"/>
      <c r="J838" s="71"/>
      <c r="K838" s="72"/>
      <c r="L838" s="73"/>
      <c r="M838" s="71"/>
      <c r="N838" s="175"/>
      <c r="O838" s="74"/>
      <c r="P838" s="136">
        <v>45042</v>
      </c>
      <c r="Q838" s="137" t="s">
        <v>235</v>
      </c>
      <c r="R838" s="79" t="s">
        <v>198</v>
      </c>
      <c r="S838" s="93" t="s">
        <v>236</v>
      </c>
    </row>
    <row r="839" spans="1:19">
      <c r="A839" s="112">
        <f t="shared" si="16"/>
        <v>831</v>
      </c>
      <c r="B839" s="365"/>
      <c r="C839" s="365"/>
      <c r="D839" s="364"/>
      <c r="E839" s="365"/>
      <c r="F839" s="150" t="s">
        <v>624</v>
      </c>
      <c r="G839" s="71"/>
      <c r="H839" s="235"/>
      <c r="I839" s="214"/>
      <c r="J839" s="71"/>
      <c r="K839" s="72"/>
      <c r="L839" s="73"/>
      <c r="M839" s="71"/>
      <c r="N839" s="175"/>
      <c r="O839" s="74"/>
      <c r="P839" s="136">
        <v>45042</v>
      </c>
      <c r="Q839" s="137" t="s">
        <v>235</v>
      </c>
      <c r="R839" s="79" t="s">
        <v>198</v>
      </c>
      <c r="S839" s="93" t="s">
        <v>236</v>
      </c>
    </row>
    <row r="840" spans="1:19">
      <c r="A840" s="112">
        <f t="shared" si="16"/>
        <v>832</v>
      </c>
      <c r="B840" s="365"/>
      <c r="C840" s="365"/>
      <c r="D840" s="364"/>
      <c r="E840" s="365"/>
      <c r="F840" s="150" t="s">
        <v>625</v>
      </c>
      <c r="G840" s="71"/>
      <c r="H840" s="235"/>
      <c r="I840" s="214"/>
      <c r="J840" s="71"/>
      <c r="K840" s="72"/>
      <c r="L840" s="73"/>
      <c r="M840" s="71"/>
      <c r="N840" s="175"/>
      <c r="O840" s="74"/>
      <c r="P840" s="136">
        <v>45042</v>
      </c>
      <c r="Q840" s="137" t="s">
        <v>235</v>
      </c>
      <c r="R840" s="79" t="s">
        <v>198</v>
      </c>
      <c r="S840" s="93" t="s">
        <v>236</v>
      </c>
    </row>
    <row r="841" spans="1:19">
      <c r="A841" s="112">
        <f t="shared" si="16"/>
        <v>833</v>
      </c>
      <c r="B841" s="365"/>
      <c r="C841" s="365"/>
      <c r="D841" s="364"/>
      <c r="E841" s="365"/>
      <c r="F841" s="150" t="s">
        <v>626</v>
      </c>
      <c r="G841" s="71"/>
      <c r="H841" s="235"/>
      <c r="I841" s="214"/>
      <c r="J841" s="71"/>
      <c r="K841" s="72"/>
      <c r="L841" s="73"/>
      <c r="M841" s="71"/>
      <c r="N841" s="175"/>
      <c r="O841" s="74"/>
      <c r="P841" s="136">
        <v>45042</v>
      </c>
      <c r="Q841" s="137" t="s">
        <v>235</v>
      </c>
      <c r="R841" s="79" t="s">
        <v>198</v>
      </c>
      <c r="S841" s="93" t="s">
        <v>236</v>
      </c>
    </row>
    <row r="842" spans="1:19">
      <c r="A842" s="112">
        <f t="shared" si="16"/>
        <v>834</v>
      </c>
      <c r="B842" s="365"/>
      <c r="C842" s="365"/>
      <c r="D842" s="364"/>
      <c r="E842" s="365"/>
      <c r="F842" s="150" t="s">
        <v>627</v>
      </c>
      <c r="G842" s="71"/>
      <c r="H842" s="235"/>
      <c r="I842" s="214"/>
      <c r="J842" s="71"/>
      <c r="K842" s="72"/>
      <c r="L842" s="73"/>
      <c r="M842" s="71"/>
      <c r="N842" s="175"/>
      <c r="O842" s="74"/>
      <c r="P842" s="136">
        <v>45042</v>
      </c>
      <c r="Q842" s="137" t="s">
        <v>235</v>
      </c>
      <c r="R842" s="79" t="s">
        <v>198</v>
      </c>
      <c r="S842" s="93" t="s">
        <v>236</v>
      </c>
    </row>
    <row r="843" spans="1:19">
      <c r="A843" s="112">
        <f t="shared" si="16"/>
        <v>835</v>
      </c>
      <c r="B843" s="365"/>
      <c r="C843" s="365"/>
      <c r="D843" s="364"/>
      <c r="E843" s="365"/>
      <c r="F843" s="150" t="s">
        <v>628</v>
      </c>
      <c r="G843" s="71"/>
      <c r="H843" s="235"/>
      <c r="I843" s="214"/>
      <c r="J843" s="71"/>
      <c r="K843" s="72"/>
      <c r="L843" s="73"/>
      <c r="M843" s="71"/>
      <c r="N843" s="175"/>
      <c r="O843" s="74"/>
      <c r="P843" s="136">
        <v>45042</v>
      </c>
      <c r="Q843" s="137" t="s">
        <v>235</v>
      </c>
      <c r="R843" s="79" t="s">
        <v>198</v>
      </c>
      <c r="S843" s="93" t="s">
        <v>236</v>
      </c>
    </row>
    <row r="844" spans="1:19">
      <c r="A844" s="112">
        <f t="shared" si="16"/>
        <v>836</v>
      </c>
      <c r="B844" s="365"/>
      <c r="C844" s="365"/>
      <c r="D844" s="364"/>
      <c r="E844" s="365"/>
      <c r="F844" s="150" t="s">
        <v>629</v>
      </c>
      <c r="G844" s="71"/>
      <c r="H844" s="235"/>
      <c r="I844" s="214"/>
      <c r="J844" s="71"/>
      <c r="K844" s="72"/>
      <c r="L844" s="73"/>
      <c r="M844" s="71"/>
      <c r="N844" s="175"/>
      <c r="O844" s="74"/>
      <c r="P844" s="136">
        <v>45042</v>
      </c>
      <c r="Q844" s="137" t="s">
        <v>235</v>
      </c>
      <c r="R844" s="79" t="s">
        <v>198</v>
      </c>
      <c r="S844" s="93" t="s">
        <v>236</v>
      </c>
    </row>
    <row r="845" spans="1:19">
      <c r="A845" s="112">
        <f t="shared" si="16"/>
        <v>837</v>
      </c>
      <c r="B845" s="365"/>
      <c r="C845" s="365"/>
      <c r="D845" s="364"/>
      <c r="E845" s="365"/>
      <c r="F845" s="150" t="s">
        <v>630</v>
      </c>
      <c r="G845" s="71"/>
      <c r="H845" s="235"/>
      <c r="I845" s="214"/>
      <c r="J845" s="71"/>
      <c r="K845" s="72"/>
      <c r="L845" s="73"/>
      <c r="M845" s="71"/>
      <c r="N845" s="175"/>
      <c r="O845" s="74"/>
      <c r="P845" s="136">
        <v>45042</v>
      </c>
      <c r="Q845" s="137" t="s">
        <v>235</v>
      </c>
      <c r="R845" s="79" t="s">
        <v>198</v>
      </c>
      <c r="S845" s="93" t="s">
        <v>236</v>
      </c>
    </row>
    <row r="846" spans="1:19">
      <c r="A846" s="112">
        <f t="shared" si="16"/>
        <v>838</v>
      </c>
      <c r="B846" s="365"/>
      <c r="C846" s="365"/>
      <c r="D846" s="364"/>
      <c r="E846" s="365"/>
      <c r="F846" s="150" t="s">
        <v>631</v>
      </c>
      <c r="G846" s="71"/>
      <c r="H846" s="235"/>
      <c r="I846" s="214"/>
      <c r="J846" s="71"/>
      <c r="K846" s="72"/>
      <c r="L846" s="73"/>
      <c r="M846" s="71"/>
      <c r="N846" s="175"/>
      <c r="O846" s="74"/>
      <c r="P846" s="136">
        <v>45042</v>
      </c>
      <c r="Q846" s="137" t="s">
        <v>235</v>
      </c>
      <c r="R846" s="79" t="s">
        <v>198</v>
      </c>
      <c r="S846" s="93" t="s">
        <v>236</v>
      </c>
    </row>
    <row r="847" spans="1:19">
      <c r="A847" s="112">
        <f t="shared" si="16"/>
        <v>839</v>
      </c>
      <c r="B847" s="365"/>
      <c r="C847" s="365"/>
      <c r="D847" s="364"/>
      <c r="E847" s="365"/>
      <c r="F847" s="150" t="s">
        <v>632</v>
      </c>
      <c r="G847" s="71"/>
      <c r="H847" s="235"/>
      <c r="I847" s="214"/>
      <c r="J847" s="71"/>
      <c r="K847" s="72"/>
      <c r="L847" s="73"/>
      <c r="M847" s="71"/>
      <c r="N847" s="175"/>
      <c r="O847" s="74"/>
      <c r="P847" s="136">
        <v>45042</v>
      </c>
      <c r="Q847" s="137" t="s">
        <v>235</v>
      </c>
      <c r="R847" s="79" t="s">
        <v>198</v>
      </c>
      <c r="S847" s="93" t="s">
        <v>236</v>
      </c>
    </row>
    <row r="848" spans="1:19">
      <c r="A848" s="112">
        <f t="shared" si="16"/>
        <v>840</v>
      </c>
      <c r="B848" s="365"/>
      <c r="C848" s="365"/>
      <c r="D848" s="364"/>
      <c r="E848" s="365"/>
      <c r="F848" s="150" t="s">
        <v>633</v>
      </c>
      <c r="G848" s="71"/>
      <c r="H848" s="235"/>
      <c r="I848" s="214"/>
      <c r="J848" s="71"/>
      <c r="K848" s="72"/>
      <c r="L848" s="73"/>
      <c r="M848" s="71"/>
      <c r="N848" s="175"/>
      <c r="O848" s="74"/>
      <c r="P848" s="136">
        <v>45042</v>
      </c>
      <c r="Q848" s="137" t="s">
        <v>235</v>
      </c>
      <c r="R848" s="79" t="s">
        <v>198</v>
      </c>
      <c r="S848" s="93" t="s">
        <v>236</v>
      </c>
    </row>
    <row r="849" spans="1:19">
      <c r="A849" s="112">
        <f t="shared" si="16"/>
        <v>841</v>
      </c>
      <c r="B849" s="365"/>
      <c r="C849" s="365"/>
      <c r="D849" s="364"/>
      <c r="E849" s="365"/>
      <c r="F849" s="150" t="s">
        <v>634</v>
      </c>
      <c r="G849" s="71"/>
      <c r="H849" s="235"/>
      <c r="I849" s="214"/>
      <c r="J849" s="71"/>
      <c r="K849" s="72"/>
      <c r="L849" s="73"/>
      <c r="M849" s="71"/>
      <c r="N849" s="175"/>
      <c r="O849" s="74"/>
      <c r="P849" s="136">
        <v>45042</v>
      </c>
      <c r="Q849" s="137" t="s">
        <v>235</v>
      </c>
      <c r="R849" s="79" t="s">
        <v>198</v>
      </c>
      <c r="S849" s="93" t="s">
        <v>236</v>
      </c>
    </row>
    <row r="850" spans="1:19">
      <c r="A850" s="112">
        <f t="shared" si="16"/>
        <v>842</v>
      </c>
      <c r="B850" s="365"/>
      <c r="C850" s="365"/>
      <c r="D850" s="364"/>
      <c r="E850" s="365"/>
      <c r="F850" s="150" t="s">
        <v>635</v>
      </c>
      <c r="G850" s="71"/>
      <c r="H850" s="235"/>
      <c r="I850" s="214"/>
      <c r="J850" s="71"/>
      <c r="K850" s="72"/>
      <c r="L850" s="73"/>
      <c r="M850" s="71"/>
      <c r="N850" s="175"/>
      <c r="O850" s="74"/>
      <c r="P850" s="136">
        <v>45042</v>
      </c>
      <c r="Q850" s="137" t="s">
        <v>235</v>
      </c>
      <c r="R850" s="79" t="s">
        <v>198</v>
      </c>
      <c r="S850" s="93" t="s">
        <v>236</v>
      </c>
    </row>
    <row r="851" spans="1:19">
      <c r="A851" s="112">
        <f t="shared" si="16"/>
        <v>843</v>
      </c>
      <c r="B851" s="365"/>
      <c r="C851" s="365"/>
      <c r="D851" s="364"/>
      <c r="E851" s="365"/>
      <c r="F851" s="150" t="s">
        <v>636</v>
      </c>
      <c r="G851" s="71"/>
      <c r="H851" s="235"/>
      <c r="I851" s="214"/>
      <c r="J851" s="71"/>
      <c r="K851" s="72"/>
      <c r="L851" s="73"/>
      <c r="M851" s="71"/>
      <c r="N851" s="175"/>
      <c r="O851" s="74"/>
      <c r="P851" s="136">
        <v>45042</v>
      </c>
      <c r="Q851" s="137" t="s">
        <v>235</v>
      </c>
      <c r="R851" s="79" t="s">
        <v>198</v>
      </c>
      <c r="S851" s="93" t="s">
        <v>236</v>
      </c>
    </row>
    <row r="852" spans="1:19">
      <c r="A852" s="112">
        <f t="shared" si="16"/>
        <v>844</v>
      </c>
      <c r="B852" s="365"/>
      <c r="C852" s="365"/>
      <c r="D852" s="364"/>
      <c r="E852" s="365"/>
      <c r="F852" s="150" t="s">
        <v>637</v>
      </c>
      <c r="G852" s="71"/>
      <c r="H852" s="235"/>
      <c r="I852" s="214"/>
      <c r="J852" s="71"/>
      <c r="K852" s="72"/>
      <c r="L852" s="73"/>
      <c r="M852" s="71"/>
      <c r="N852" s="175"/>
      <c r="O852" s="74"/>
      <c r="P852" s="136">
        <v>45042</v>
      </c>
      <c r="Q852" s="137" t="s">
        <v>235</v>
      </c>
      <c r="R852" s="79" t="s">
        <v>198</v>
      </c>
      <c r="S852" s="93" t="s">
        <v>236</v>
      </c>
    </row>
    <row r="853" spans="1:19">
      <c r="A853" s="112">
        <f t="shared" si="16"/>
        <v>845</v>
      </c>
      <c r="B853" s="365"/>
      <c r="C853" s="365"/>
      <c r="D853" s="364"/>
      <c r="E853" s="365"/>
      <c r="F853" s="150" t="s">
        <v>638</v>
      </c>
      <c r="G853" s="71"/>
      <c r="H853" s="235"/>
      <c r="I853" s="214"/>
      <c r="J853" s="71"/>
      <c r="K853" s="72"/>
      <c r="L853" s="73"/>
      <c r="M853" s="71"/>
      <c r="N853" s="175"/>
      <c r="O853" s="74"/>
      <c r="P853" s="136">
        <v>45042</v>
      </c>
      <c r="Q853" s="137" t="s">
        <v>235</v>
      </c>
      <c r="R853" s="79" t="s">
        <v>198</v>
      </c>
      <c r="S853" s="93" t="s">
        <v>236</v>
      </c>
    </row>
    <row r="854" spans="1:19">
      <c r="A854" s="112">
        <f t="shared" si="16"/>
        <v>846</v>
      </c>
      <c r="B854" s="365"/>
      <c r="C854" s="365"/>
      <c r="D854" s="364"/>
      <c r="E854" s="365"/>
      <c r="F854" s="150" t="s">
        <v>639</v>
      </c>
      <c r="G854" s="71"/>
      <c r="H854" s="235"/>
      <c r="I854" s="214"/>
      <c r="J854" s="71"/>
      <c r="K854" s="72"/>
      <c r="L854" s="73"/>
      <c r="M854" s="71"/>
      <c r="N854" s="175"/>
      <c r="O854" s="74"/>
      <c r="P854" s="136">
        <v>45042</v>
      </c>
      <c r="Q854" s="137" t="s">
        <v>235</v>
      </c>
      <c r="R854" s="79" t="s">
        <v>198</v>
      </c>
      <c r="S854" s="93" t="s">
        <v>236</v>
      </c>
    </row>
    <row r="855" spans="1:19">
      <c r="A855" s="112">
        <f t="shared" si="16"/>
        <v>847</v>
      </c>
      <c r="B855" s="365"/>
      <c r="C855" s="365"/>
      <c r="D855" s="364"/>
      <c r="E855" s="365"/>
      <c r="F855" s="150" t="s">
        <v>640</v>
      </c>
      <c r="G855" s="71"/>
      <c r="H855" s="235"/>
      <c r="I855" s="214"/>
      <c r="J855" s="71"/>
      <c r="K855" s="72"/>
      <c r="L855" s="73"/>
      <c r="M855" s="71"/>
      <c r="N855" s="175"/>
      <c r="O855" s="74"/>
      <c r="P855" s="136">
        <v>45042</v>
      </c>
      <c r="Q855" s="137" t="s">
        <v>235</v>
      </c>
      <c r="R855" s="79" t="s">
        <v>198</v>
      </c>
      <c r="S855" s="93" t="s">
        <v>236</v>
      </c>
    </row>
    <row r="856" spans="1:19">
      <c r="A856" s="112">
        <f t="shared" si="16"/>
        <v>848</v>
      </c>
      <c r="B856" s="365"/>
      <c r="C856" s="365"/>
      <c r="D856" s="364"/>
      <c r="E856" s="365"/>
      <c r="F856" s="150" t="s">
        <v>641</v>
      </c>
      <c r="G856" s="71"/>
      <c r="H856" s="235"/>
      <c r="I856" s="214"/>
      <c r="J856" s="71"/>
      <c r="K856" s="72"/>
      <c r="L856" s="73"/>
      <c r="M856" s="71"/>
      <c r="N856" s="175"/>
      <c r="O856" s="74"/>
      <c r="P856" s="136">
        <v>45042</v>
      </c>
      <c r="Q856" s="137" t="s">
        <v>235</v>
      </c>
      <c r="R856" s="79" t="s">
        <v>198</v>
      </c>
      <c r="S856" s="93" t="s">
        <v>236</v>
      </c>
    </row>
    <row r="857" spans="1:19">
      <c r="A857" s="112">
        <f t="shared" si="16"/>
        <v>849</v>
      </c>
      <c r="B857" s="365"/>
      <c r="C857" s="365"/>
      <c r="D857" s="364"/>
      <c r="E857" s="365"/>
      <c r="F857" s="150" t="s">
        <v>642</v>
      </c>
      <c r="G857" s="71"/>
      <c r="H857" s="235"/>
      <c r="I857" s="214"/>
      <c r="J857" s="71"/>
      <c r="K857" s="72"/>
      <c r="L857" s="73"/>
      <c r="M857" s="71"/>
      <c r="N857" s="175"/>
      <c r="O857" s="74"/>
      <c r="P857" s="136">
        <v>45042</v>
      </c>
      <c r="Q857" s="137" t="s">
        <v>235</v>
      </c>
      <c r="R857" s="79" t="s">
        <v>198</v>
      </c>
      <c r="S857" s="93" t="s">
        <v>236</v>
      </c>
    </row>
    <row r="858" spans="1:19">
      <c r="A858" s="112">
        <f t="shared" si="16"/>
        <v>850</v>
      </c>
      <c r="B858" s="365"/>
      <c r="C858" s="365"/>
      <c r="D858" s="364"/>
      <c r="E858" s="365"/>
      <c r="F858" s="150" t="s">
        <v>643</v>
      </c>
      <c r="G858" s="71"/>
      <c r="H858" s="235"/>
      <c r="I858" s="214"/>
      <c r="J858" s="71"/>
      <c r="K858" s="72"/>
      <c r="L858" s="73"/>
      <c r="M858" s="71"/>
      <c r="N858" s="175"/>
      <c r="O858" s="74"/>
      <c r="P858" s="136">
        <v>45042</v>
      </c>
      <c r="Q858" s="137" t="s">
        <v>235</v>
      </c>
      <c r="R858" s="79" t="s">
        <v>198</v>
      </c>
      <c r="S858" s="93" t="s">
        <v>236</v>
      </c>
    </row>
    <row r="859" spans="1:19">
      <c r="A859" s="112">
        <f t="shared" si="16"/>
        <v>851</v>
      </c>
      <c r="B859" s="365"/>
      <c r="C859" s="365"/>
      <c r="D859" s="364"/>
      <c r="E859" s="365"/>
      <c r="F859" s="150" t="s">
        <v>644</v>
      </c>
      <c r="G859" s="71"/>
      <c r="H859" s="235"/>
      <c r="I859" s="214"/>
      <c r="J859" s="71"/>
      <c r="K859" s="72"/>
      <c r="L859" s="73"/>
      <c r="M859" s="71"/>
      <c r="N859" s="175"/>
      <c r="O859" s="74"/>
      <c r="P859" s="136">
        <v>45042</v>
      </c>
      <c r="Q859" s="137" t="s">
        <v>235</v>
      </c>
      <c r="R859" s="79" t="s">
        <v>198</v>
      </c>
      <c r="S859" s="93" t="s">
        <v>236</v>
      </c>
    </row>
    <row r="860" spans="1:19">
      <c r="A860" s="112">
        <f t="shared" si="16"/>
        <v>852</v>
      </c>
      <c r="B860" s="365"/>
      <c r="C860" s="365"/>
      <c r="D860" s="364"/>
      <c r="E860" s="365"/>
      <c r="F860" s="150" t="s">
        <v>645</v>
      </c>
      <c r="G860" s="71"/>
      <c r="H860" s="235"/>
      <c r="I860" s="214"/>
      <c r="J860" s="71"/>
      <c r="K860" s="72"/>
      <c r="L860" s="73"/>
      <c r="M860" s="71"/>
      <c r="N860" s="175"/>
      <c r="O860" s="74"/>
      <c r="P860" s="136">
        <v>45042</v>
      </c>
      <c r="Q860" s="137" t="s">
        <v>235</v>
      </c>
      <c r="R860" s="79" t="s">
        <v>198</v>
      </c>
      <c r="S860" s="93" t="s">
        <v>236</v>
      </c>
    </row>
    <row r="861" spans="1:19">
      <c r="A861" s="112">
        <f t="shared" si="16"/>
        <v>853</v>
      </c>
      <c r="B861" s="365"/>
      <c r="C861" s="365"/>
      <c r="D861" s="364"/>
      <c r="E861" s="365"/>
      <c r="F861" s="150" t="s">
        <v>646</v>
      </c>
      <c r="G861" s="71"/>
      <c r="H861" s="235"/>
      <c r="I861" s="214"/>
      <c r="J861" s="71"/>
      <c r="K861" s="72"/>
      <c r="L861" s="73"/>
      <c r="M861" s="71"/>
      <c r="N861" s="175"/>
      <c r="O861" s="74"/>
      <c r="P861" s="136">
        <v>45042</v>
      </c>
      <c r="Q861" s="137" t="s">
        <v>235</v>
      </c>
      <c r="R861" s="79" t="s">
        <v>198</v>
      </c>
      <c r="S861" s="93" t="s">
        <v>236</v>
      </c>
    </row>
    <row r="862" spans="1:19">
      <c r="A862" s="112">
        <f t="shared" ref="A862:A893" si="17">ROW()-8</f>
        <v>854</v>
      </c>
      <c r="B862" s="365"/>
      <c r="C862" s="365"/>
      <c r="D862" s="364"/>
      <c r="E862" s="365"/>
      <c r="F862" s="224" t="s">
        <v>647</v>
      </c>
      <c r="G862" s="71"/>
      <c r="H862" s="235"/>
      <c r="I862" s="214"/>
      <c r="J862" s="71"/>
      <c r="K862" s="72"/>
      <c r="L862" s="73"/>
      <c r="M862" s="71"/>
      <c r="N862" s="225"/>
      <c r="O862" s="196"/>
      <c r="P862" s="226">
        <v>45042</v>
      </c>
      <c r="Q862" s="227" t="s">
        <v>235</v>
      </c>
      <c r="R862" s="79" t="s">
        <v>198</v>
      </c>
      <c r="S862" s="93" t="s">
        <v>236</v>
      </c>
    </row>
    <row r="863" spans="1:19">
      <c r="A863" s="112">
        <f t="shared" si="17"/>
        <v>855</v>
      </c>
      <c r="B863" s="365"/>
      <c r="C863" s="365"/>
      <c r="D863" s="364"/>
      <c r="E863" s="365"/>
      <c r="F863" s="150" t="s">
        <v>648</v>
      </c>
      <c r="G863" s="71"/>
      <c r="H863" s="235"/>
      <c r="I863" s="214"/>
      <c r="J863" s="71"/>
      <c r="K863" s="72"/>
      <c r="L863" s="73"/>
      <c r="M863" s="71"/>
      <c r="N863" s="214"/>
      <c r="O863" s="228"/>
      <c r="P863" s="136">
        <v>45042</v>
      </c>
      <c r="Q863" s="137" t="s">
        <v>235</v>
      </c>
      <c r="R863" s="79" t="s">
        <v>198</v>
      </c>
      <c r="S863" s="93" t="s">
        <v>236</v>
      </c>
    </row>
    <row r="864" spans="1:19">
      <c r="A864" s="112">
        <f t="shared" si="17"/>
        <v>856</v>
      </c>
      <c r="B864" s="365"/>
      <c r="C864" s="365"/>
      <c r="D864" s="364"/>
      <c r="E864" s="365"/>
      <c r="F864" s="150" t="s">
        <v>649</v>
      </c>
      <c r="G864" s="71"/>
      <c r="H864" s="235"/>
      <c r="I864" s="214"/>
      <c r="J864" s="71"/>
      <c r="K864" s="72"/>
      <c r="L864" s="73"/>
      <c r="M864" s="71"/>
      <c r="N864" s="214"/>
      <c r="O864" s="228"/>
      <c r="P864" s="136">
        <v>45042</v>
      </c>
      <c r="Q864" s="137" t="s">
        <v>235</v>
      </c>
      <c r="R864" s="79" t="s">
        <v>198</v>
      </c>
      <c r="S864" s="93" t="s">
        <v>236</v>
      </c>
    </row>
    <row r="865" spans="1:19">
      <c r="A865" s="112">
        <f t="shared" si="17"/>
        <v>857</v>
      </c>
      <c r="B865" s="365"/>
      <c r="C865" s="365"/>
      <c r="D865" s="364"/>
      <c r="E865" s="365"/>
      <c r="F865" s="150" t="s">
        <v>650</v>
      </c>
      <c r="G865" s="71"/>
      <c r="H865" s="235"/>
      <c r="I865" s="214"/>
      <c r="J865" s="71"/>
      <c r="K865" s="72"/>
      <c r="L865" s="73"/>
      <c r="M865" s="71"/>
      <c r="N865" s="214"/>
      <c r="O865" s="228"/>
      <c r="P865" s="136">
        <v>45042</v>
      </c>
      <c r="Q865" s="137" t="s">
        <v>235</v>
      </c>
      <c r="R865" s="79" t="s">
        <v>198</v>
      </c>
      <c r="S865" s="93" t="s">
        <v>236</v>
      </c>
    </row>
    <row r="866" spans="1:19">
      <c r="A866" s="112">
        <f t="shared" si="17"/>
        <v>858</v>
      </c>
      <c r="B866" s="365"/>
      <c r="C866" s="365"/>
      <c r="D866" s="364"/>
      <c r="E866" s="365"/>
      <c r="F866" s="150" t="s">
        <v>651</v>
      </c>
      <c r="G866" s="71"/>
      <c r="H866" s="235"/>
      <c r="I866" s="214"/>
      <c r="J866" s="71"/>
      <c r="K866" s="72"/>
      <c r="L866" s="73"/>
      <c r="M866" s="71"/>
      <c r="N866" s="214"/>
      <c r="O866" s="228"/>
      <c r="P866" s="136">
        <v>45042</v>
      </c>
      <c r="Q866" s="137" t="s">
        <v>235</v>
      </c>
      <c r="R866" s="79" t="s">
        <v>198</v>
      </c>
      <c r="S866" s="93" t="s">
        <v>236</v>
      </c>
    </row>
    <row r="867" spans="1:19">
      <c r="A867" s="112">
        <f t="shared" si="17"/>
        <v>859</v>
      </c>
      <c r="B867" s="365"/>
      <c r="C867" s="365"/>
      <c r="D867" s="364"/>
      <c r="E867" s="365"/>
      <c r="F867" s="150" t="s">
        <v>652</v>
      </c>
      <c r="G867" s="71"/>
      <c r="H867" s="235"/>
      <c r="I867" s="214"/>
      <c r="J867" s="71"/>
      <c r="K867" s="72"/>
      <c r="L867" s="73"/>
      <c r="M867" s="71"/>
      <c r="N867" s="214"/>
      <c r="O867" s="228"/>
      <c r="P867" s="136">
        <v>45042</v>
      </c>
      <c r="Q867" s="137" t="s">
        <v>235</v>
      </c>
      <c r="R867" s="79" t="s">
        <v>198</v>
      </c>
      <c r="S867" s="93" t="s">
        <v>236</v>
      </c>
    </row>
    <row r="868" spans="1:19">
      <c r="A868" s="112">
        <f t="shared" si="17"/>
        <v>860</v>
      </c>
      <c r="B868" s="365"/>
      <c r="C868" s="365"/>
      <c r="D868" s="364"/>
      <c r="E868" s="365"/>
      <c r="F868" s="150" t="s">
        <v>653</v>
      </c>
      <c r="G868" s="71"/>
      <c r="H868" s="235"/>
      <c r="I868" s="214"/>
      <c r="J868" s="71"/>
      <c r="K868" s="72"/>
      <c r="L868" s="73"/>
      <c r="M868" s="71"/>
      <c r="N868" s="214"/>
      <c r="O868" s="228"/>
      <c r="P868" s="136">
        <v>45042</v>
      </c>
      <c r="Q868" s="137" t="s">
        <v>235</v>
      </c>
      <c r="R868" s="79" t="s">
        <v>198</v>
      </c>
      <c r="S868" s="93" t="s">
        <v>236</v>
      </c>
    </row>
    <row r="869" spans="1:19">
      <c r="A869" s="112">
        <f t="shared" si="17"/>
        <v>861</v>
      </c>
      <c r="B869" s="365"/>
      <c r="C869" s="365"/>
      <c r="D869" s="364"/>
      <c r="E869" s="365"/>
      <c r="F869" s="150" t="s">
        <v>654</v>
      </c>
      <c r="G869" s="71"/>
      <c r="H869" s="235"/>
      <c r="I869" s="214"/>
      <c r="J869" s="71"/>
      <c r="K869" s="72"/>
      <c r="L869" s="73"/>
      <c r="M869" s="71"/>
      <c r="N869" s="214"/>
      <c r="O869" s="228"/>
      <c r="P869" s="136">
        <v>45042</v>
      </c>
      <c r="Q869" s="137" t="s">
        <v>235</v>
      </c>
      <c r="R869" s="79" t="s">
        <v>198</v>
      </c>
      <c r="S869" s="93" t="s">
        <v>236</v>
      </c>
    </row>
    <row r="870" spans="1:19">
      <c r="A870" s="112">
        <f t="shared" si="17"/>
        <v>862</v>
      </c>
      <c r="B870" s="365"/>
      <c r="C870" s="365"/>
      <c r="D870" s="364"/>
      <c r="E870" s="365"/>
      <c r="F870" s="150" t="s">
        <v>655</v>
      </c>
      <c r="G870" s="71"/>
      <c r="H870" s="235"/>
      <c r="I870" s="214"/>
      <c r="J870" s="71"/>
      <c r="K870" s="72"/>
      <c r="L870" s="73"/>
      <c r="M870" s="71"/>
      <c r="N870" s="214"/>
      <c r="O870" s="228"/>
      <c r="P870" s="136">
        <v>45042</v>
      </c>
      <c r="Q870" s="137" t="s">
        <v>235</v>
      </c>
      <c r="R870" s="79" t="s">
        <v>198</v>
      </c>
      <c r="S870" s="93" t="s">
        <v>236</v>
      </c>
    </row>
    <row r="871" spans="1:19">
      <c r="A871" s="112">
        <f t="shared" si="17"/>
        <v>863</v>
      </c>
      <c r="B871" s="365"/>
      <c r="C871" s="365"/>
      <c r="D871" s="364"/>
      <c r="E871" s="365"/>
      <c r="F871" s="150" t="s">
        <v>656</v>
      </c>
      <c r="G871" s="71"/>
      <c r="H871" s="235"/>
      <c r="I871" s="214"/>
      <c r="J871" s="71"/>
      <c r="K871" s="72"/>
      <c r="L871" s="73"/>
      <c r="M871" s="71"/>
      <c r="N871" s="214"/>
      <c r="O871" s="228"/>
      <c r="P871" s="136">
        <v>45042</v>
      </c>
      <c r="Q871" s="137" t="s">
        <v>235</v>
      </c>
      <c r="R871" s="79" t="s">
        <v>198</v>
      </c>
      <c r="S871" s="93" t="s">
        <v>236</v>
      </c>
    </row>
    <row r="872" spans="1:19">
      <c r="A872" s="112">
        <f t="shared" si="17"/>
        <v>864</v>
      </c>
      <c r="B872" s="365"/>
      <c r="C872" s="365"/>
      <c r="D872" s="364"/>
      <c r="E872" s="365"/>
      <c r="F872" s="150" t="s">
        <v>657</v>
      </c>
      <c r="G872" s="71"/>
      <c r="H872" s="235"/>
      <c r="I872" s="214"/>
      <c r="J872" s="71"/>
      <c r="K872" s="72"/>
      <c r="L872" s="73"/>
      <c r="M872" s="71"/>
      <c r="N872" s="214"/>
      <c r="O872" s="228"/>
      <c r="P872" s="136">
        <v>45042</v>
      </c>
      <c r="Q872" s="137" t="s">
        <v>235</v>
      </c>
      <c r="R872" s="79" t="s">
        <v>198</v>
      </c>
      <c r="S872" s="93" t="s">
        <v>236</v>
      </c>
    </row>
    <row r="873" spans="1:19">
      <c r="A873" s="112">
        <f t="shared" si="17"/>
        <v>865</v>
      </c>
      <c r="B873" s="365"/>
      <c r="C873" s="365"/>
      <c r="D873" s="364"/>
      <c r="E873" s="365"/>
      <c r="F873" s="150" t="s">
        <v>658</v>
      </c>
      <c r="G873" s="71"/>
      <c r="H873" s="235"/>
      <c r="I873" s="214"/>
      <c r="J873" s="71"/>
      <c r="K873" s="72"/>
      <c r="L873" s="73"/>
      <c r="M873" s="71"/>
      <c r="N873" s="214"/>
      <c r="O873" s="228"/>
      <c r="P873" s="136">
        <v>45042</v>
      </c>
      <c r="Q873" s="137" t="s">
        <v>235</v>
      </c>
      <c r="R873" s="79" t="s">
        <v>198</v>
      </c>
      <c r="S873" s="93" t="s">
        <v>236</v>
      </c>
    </row>
    <row r="874" spans="1:19">
      <c r="A874" s="112">
        <f t="shared" si="17"/>
        <v>866</v>
      </c>
      <c r="B874" s="365"/>
      <c r="C874" s="365"/>
      <c r="D874" s="364"/>
      <c r="E874" s="365"/>
      <c r="F874" s="150" t="s">
        <v>656</v>
      </c>
      <c r="G874" s="71"/>
      <c r="H874" s="235"/>
      <c r="I874" s="214"/>
      <c r="J874" s="71"/>
      <c r="K874" s="72"/>
      <c r="L874" s="73"/>
      <c r="M874" s="71"/>
      <c r="N874" s="214"/>
      <c r="O874" s="228"/>
      <c r="P874" s="136">
        <v>45042</v>
      </c>
      <c r="Q874" s="137" t="s">
        <v>235</v>
      </c>
      <c r="R874" s="79" t="s">
        <v>198</v>
      </c>
      <c r="S874" s="93" t="s">
        <v>236</v>
      </c>
    </row>
    <row r="875" spans="1:19">
      <c r="A875" s="112">
        <f t="shared" si="17"/>
        <v>867</v>
      </c>
      <c r="B875" s="365"/>
      <c r="C875" s="365"/>
      <c r="D875" s="364"/>
      <c r="E875" s="365"/>
      <c r="F875" s="150" t="s">
        <v>659</v>
      </c>
      <c r="G875" s="71"/>
      <c r="H875" s="235"/>
      <c r="I875" s="214"/>
      <c r="J875" s="71"/>
      <c r="K875" s="72"/>
      <c r="L875" s="73"/>
      <c r="M875" s="71"/>
      <c r="N875" s="214"/>
      <c r="O875" s="228"/>
      <c r="P875" s="136">
        <v>45042</v>
      </c>
      <c r="Q875" s="137" t="s">
        <v>235</v>
      </c>
      <c r="R875" s="79" t="s">
        <v>198</v>
      </c>
      <c r="S875" s="93" t="s">
        <v>236</v>
      </c>
    </row>
    <row r="876" spans="1:19">
      <c r="A876" s="112">
        <f t="shared" si="17"/>
        <v>868</v>
      </c>
      <c r="B876" s="365"/>
      <c r="C876" s="365"/>
      <c r="D876" s="364"/>
      <c r="E876" s="365"/>
      <c r="F876" s="150" t="s">
        <v>660</v>
      </c>
      <c r="G876" s="71"/>
      <c r="H876" s="235"/>
      <c r="I876" s="214"/>
      <c r="J876" s="71"/>
      <c r="K876" s="72"/>
      <c r="L876" s="73"/>
      <c r="M876" s="71"/>
      <c r="N876" s="214"/>
      <c r="O876" s="228"/>
      <c r="P876" s="136">
        <v>45042</v>
      </c>
      <c r="Q876" s="137" t="s">
        <v>235</v>
      </c>
      <c r="R876" s="79" t="s">
        <v>198</v>
      </c>
      <c r="S876" s="93" t="s">
        <v>236</v>
      </c>
    </row>
    <row r="877" spans="1:19">
      <c r="A877" s="112">
        <f t="shared" si="17"/>
        <v>869</v>
      </c>
      <c r="B877" s="365"/>
      <c r="C877" s="365"/>
      <c r="D877" s="364"/>
      <c r="E877" s="365"/>
      <c r="F877" s="150" t="s">
        <v>661</v>
      </c>
      <c r="G877" s="71"/>
      <c r="H877" s="235"/>
      <c r="I877" s="214"/>
      <c r="J877" s="71"/>
      <c r="K877" s="72"/>
      <c r="L877" s="73"/>
      <c r="M877" s="71"/>
      <c r="N877" s="214"/>
      <c r="O877" s="228"/>
      <c r="P877" s="136">
        <v>45042</v>
      </c>
      <c r="Q877" s="137" t="s">
        <v>235</v>
      </c>
      <c r="R877" s="79" t="s">
        <v>198</v>
      </c>
      <c r="S877" s="93" t="s">
        <v>236</v>
      </c>
    </row>
    <row r="878" spans="1:19">
      <c r="A878" s="112">
        <f t="shared" si="17"/>
        <v>870</v>
      </c>
      <c r="B878" s="365"/>
      <c r="C878" s="365"/>
      <c r="D878" s="364"/>
      <c r="E878" s="365"/>
      <c r="F878" s="150" t="s">
        <v>662</v>
      </c>
      <c r="G878" s="71"/>
      <c r="H878" s="235"/>
      <c r="I878" s="214"/>
      <c r="J878" s="71"/>
      <c r="K878" s="72"/>
      <c r="L878" s="73"/>
      <c r="M878" s="71"/>
      <c r="N878" s="214"/>
      <c r="O878" s="228"/>
      <c r="P878" s="136">
        <v>45042</v>
      </c>
      <c r="Q878" s="137" t="s">
        <v>235</v>
      </c>
      <c r="R878" s="79" t="s">
        <v>198</v>
      </c>
      <c r="S878" s="93" t="s">
        <v>236</v>
      </c>
    </row>
    <row r="879" spans="1:19">
      <c r="A879" s="112">
        <f t="shared" si="17"/>
        <v>871</v>
      </c>
      <c r="B879" s="365"/>
      <c r="C879" s="365"/>
      <c r="D879" s="364"/>
      <c r="E879" s="365"/>
      <c r="F879" s="150" t="s">
        <v>663</v>
      </c>
      <c r="G879" s="71"/>
      <c r="H879" s="235"/>
      <c r="I879" s="214"/>
      <c r="J879" s="71"/>
      <c r="K879" s="72"/>
      <c r="L879" s="73"/>
      <c r="M879" s="71"/>
      <c r="N879" s="214"/>
      <c r="O879" s="228"/>
      <c r="P879" s="136">
        <v>45042</v>
      </c>
      <c r="Q879" s="137" t="s">
        <v>235</v>
      </c>
      <c r="R879" s="79" t="s">
        <v>198</v>
      </c>
      <c r="S879" s="93" t="s">
        <v>236</v>
      </c>
    </row>
    <row r="880" spans="1:19">
      <c r="A880" s="112">
        <f t="shared" si="17"/>
        <v>872</v>
      </c>
      <c r="B880" s="365"/>
      <c r="C880" s="365"/>
      <c r="D880" s="364"/>
      <c r="E880" s="365"/>
      <c r="F880" s="150" t="s">
        <v>664</v>
      </c>
      <c r="G880" s="71"/>
      <c r="H880" s="235"/>
      <c r="I880" s="214"/>
      <c r="J880" s="71"/>
      <c r="K880" s="72"/>
      <c r="L880" s="73"/>
      <c r="M880" s="71"/>
      <c r="N880" s="214"/>
      <c r="O880" s="228"/>
      <c r="P880" s="136">
        <v>45042</v>
      </c>
      <c r="Q880" s="137" t="s">
        <v>235</v>
      </c>
      <c r="R880" s="79" t="s">
        <v>198</v>
      </c>
      <c r="S880" s="93" t="s">
        <v>236</v>
      </c>
    </row>
    <row r="881" spans="1:19">
      <c r="A881" s="112">
        <f t="shared" si="17"/>
        <v>873</v>
      </c>
      <c r="B881" s="365"/>
      <c r="C881" s="365"/>
      <c r="D881" s="364"/>
      <c r="E881" s="365"/>
      <c r="F881" s="150" t="s">
        <v>665</v>
      </c>
      <c r="G881" s="71"/>
      <c r="H881" s="235"/>
      <c r="I881" s="214"/>
      <c r="J881" s="71"/>
      <c r="K881" s="72"/>
      <c r="L881" s="73"/>
      <c r="M881" s="71"/>
      <c r="N881" s="214"/>
      <c r="O881" s="228"/>
      <c r="P881" s="136">
        <v>45042</v>
      </c>
      <c r="Q881" s="137" t="s">
        <v>235</v>
      </c>
      <c r="R881" s="79" t="s">
        <v>198</v>
      </c>
      <c r="S881" s="93" t="s">
        <v>236</v>
      </c>
    </row>
    <row r="882" spans="1:19">
      <c r="A882" s="112">
        <f t="shared" si="17"/>
        <v>874</v>
      </c>
      <c r="B882" s="365"/>
      <c r="C882" s="365"/>
      <c r="D882" s="364"/>
      <c r="E882" s="365"/>
      <c r="F882" s="150" t="s">
        <v>666</v>
      </c>
      <c r="G882" s="71"/>
      <c r="H882" s="235"/>
      <c r="I882" s="214"/>
      <c r="J882" s="71"/>
      <c r="K882" s="72"/>
      <c r="L882" s="73"/>
      <c r="M882" s="71"/>
      <c r="N882" s="214"/>
      <c r="O882" s="228"/>
      <c r="P882" s="136">
        <v>45042</v>
      </c>
      <c r="Q882" s="137" t="s">
        <v>235</v>
      </c>
      <c r="R882" s="79" t="s">
        <v>198</v>
      </c>
      <c r="S882" s="93" t="s">
        <v>236</v>
      </c>
    </row>
    <row r="883" spans="1:19">
      <c r="A883" s="112">
        <f t="shared" si="17"/>
        <v>875</v>
      </c>
      <c r="B883" s="365"/>
      <c r="C883" s="365"/>
      <c r="D883" s="364"/>
      <c r="E883" s="365"/>
      <c r="F883" s="150" t="s">
        <v>667</v>
      </c>
      <c r="G883" s="71"/>
      <c r="H883" s="235"/>
      <c r="I883" s="214"/>
      <c r="J883" s="71"/>
      <c r="K883" s="72"/>
      <c r="L883" s="73"/>
      <c r="M883" s="71"/>
      <c r="N883" s="214"/>
      <c r="O883" s="228"/>
      <c r="P883" s="136">
        <v>45042</v>
      </c>
      <c r="Q883" s="137" t="s">
        <v>235</v>
      </c>
      <c r="R883" s="79" t="s">
        <v>198</v>
      </c>
      <c r="S883" s="93" t="s">
        <v>236</v>
      </c>
    </row>
    <row r="884" spans="1:19">
      <c r="A884" s="112">
        <f t="shared" si="17"/>
        <v>876</v>
      </c>
      <c r="B884" s="365"/>
      <c r="C884" s="365"/>
      <c r="D884" s="364"/>
      <c r="E884" s="365"/>
      <c r="F884" s="150" t="s">
        <v>668</v>
      </c>
      <c r="G884" s="71"/>
      <c r="H884" s="235"/>
      <c r="I884" s="214"/>
      <c r="J884" s="71"/>
      <c r="K884" s="72"/>
      <c r="L884" s="73"/>
      <c r="M884" s="71"/>
      <c r="N884" s="214"/>
      <c r="O884" s="228"/>
      <c r="P884" s="136">
        <v>45042</v>
      </c>
      <c r="Q884" s="137" t="s">
        <v>235</v>
      </c>
      <c r="R884" s="79" t="s">
        <v>198</v>
      </c>
      <c r="S884" s="93" t="s">
        <v>236</v>
      </c>
    </row>
    <row r="885" spans="1:19">
      <c r="A885" s="112">
        <f t="shared" si="17"/>
        <v>877</v>
      </c>
      <c r="B885" s="365"/>
      <c r="C885" s="365"/>
      <c r="D885" s="364"/>
      <c r="E885" s="365"/>
      <c r="F885" s="150" t="s">
        <v>669</v>
      </c>
      <c r="G885" s="71"/>
      <c r="H885" s="235"/>
      <c r="I885" s="214"/>
      <c r="J885" s="71"/>
      <c r="K885" s="72"/>
      <c r="L885" s="73"/>
      <c r="M885" s="71"/>
      <c r="N885" s="214"/>
      <c r="O885" s="228"/>
      <c r="P885" s="136">
        <v>45042</v>
      </c>
      <c r="Q885" s="137" t="s">
        <v>235</v>
      </c>
      <c r="R885" s="79" t="s">
        <v>198</v>
      </c>
      <c r="S885" s="93" t="s">
        <v>236</v>
      </c>
    </row>
    <row r="886" spans="1:19">
      <c r="A886" s="112">
        <f t="shared" si="17"/>
        <v>878</v>
      </c>
      <c r="B886" s="365"/>
      <c r="C886" s="365"/>
      <c r="D886" s="364"/>
      <c r="E886" s="365"/>
      <c r="F886" s="150" t="s">
        <v>670</v>
      </c>
      <c r="G886" s="71"/>
      <c r="H886" s="235"/>
      <c r="I886" s="214"/>
      <c r="J886" s="71"/>
      <c r="K886" s="72"/>
      <c r="L886" s="73"/>
      <c r="M886" s="71"/>
      <c r="N886" s="214"/>
      <c r="O886" s="228"/>
      <c r="P886" s="136">
        <v>45042</v>
      </c>
      <c r="Q886" s="137" t="s">
        <v>235</v>
      </c>
      <c r="R886" s="79" t="s">
        <v>198</v>
      </c>
      <c r="S886" s="93" t="s">
        <v>236</v>
      </c>
    </row>
    <row r="887" spans="1:19">
      <c r="A887" s="112">
        <f t="shared" si="17"/>
        <v>879</v>
      </c>
      <c r="B887" s="365"/>
      <c r="C887" s="365"/>
      <c r="D887" s="364"/>
      <c r="E887" s="365"/>
      <c r="F887" s="150" t="s">
        <v>671</v>
      </c>
      <c r="G887" s="71"/>
      <c r="H887" s="235"/>
      <c r="I887" s="214"/>
      <c r="J887" s="71"/>
      <c r="K887" s="72"/>
      <c r="L887" s="73"/>
      <c r="M887" s="71"/>
      <c r="N887" s="214"/>
      <c r="O887" s="228"/>
      <c r="P887" s="136">
        <v>45042</v>
      </c>
      <c r="Q887" s="137" t="s">
        <v>235</v>
      </c>
      <c r="R887" s="79" t="s">
        <v>198</v>
      </c>
      <c r="S887" s="93" t="s">
        <v>236</v>
      </c>
    </row>
    <row r="888" spans="1:19">
      <c r="A888" s="112">
        <f t="shared" si="17"/>
        <v>880</v>
      </c>
      <c r="B888" s="365"/>
      <c r="C888" s="365"/>
      <c r="D888" s="364"/>
      <c r="E888" s="365"/>
      <c r="F888" s="150" t="s">
        <v>672</v>
      </c>
      <c r="G888" s="71"/>
      <c r="H888" s="235"/>
      <c r="I888" s="214"/>
      <c r="J888" s="71"/>
      <c r="K888" s="72"/>
      <c r="L888" s="73"/>
      <c r="M888" s="71"/>
      <c r="N888" s="214"/>
      <c r="O888" s="228"/>
      <c r="P888" s="136">
        <v>45042</v>
      </c>
      <c r="Q888" s="137" t="s">
        <v>235</v>
      </c>
      <c r="R888" s="79" t="s">
        <v>198</v>
      </c>
      <c r="S888" s="93" t="s">
        <v>236</v>
      </c>
    </row>
    <row r="889" spans="1:19">
      <c r="A889" s="112">
        <f t="shared" si="17"/>
        <v>881</v>
      </c>
      <c r="B889" s="365"/>
      <c r="C889" s="365"/>
      <c r="D889" s="364"/>
      <c r="E889" s="365"/>
      <c r="F889" s="150" t="s">
        <v>673</v>
      </c>
      <c r="G889" s="71"/>
      <c r="H889" s="235"/>
      <c r="I889" s="214"/>
      <c r="J889" s="71"/>
      <c r="K889" s="72"/>
      <c r="L889" s="73"/>
      <c r="M889" s="71"/>
      <c r="N889" s="214"/>
      <c r="O889" s="228"/>
      <c r="P889" s="136">
        <v>45042</v>
      </c>
      <c r="Q889" s="137" t="s">
        <v>235</v>
      </c>
      <c r="R889" s="79" t="s">
        <v>198</v>
      </c>
      <c r="S889" s="93" t="s">
        <v>236</v>
      </c>
    </row>
    <row r="890" spans="1:19">
      <c r="A890" s="112">
        <f t="shared" si="17"/>
        <v>882</v>
      </c>
      <c r="B890" s="365"/>
      <c r="C890" s="365"/>
      <c r="D890" s="364"/>
      <c r="E890" s="365"/>
      <c r="F890" s="150" t="s">
        <v>674</v>
      </c>
      <c r="G890" s="71"/>
      <c r="H890" s="235"/>
      <c r="I890" s="214"/>
      <c r="J890" s="71"/>
      <c r="K890" s="72"/>
      <c r="L890" s="73"/>
      <c r="M890" s="71"/>
      <c r="N890" s="214"/>
      <c r="O890" s="228"/>
      <c r="P890" s="136">
        <v>45042</v>
      </c>
      <c r="Q890" s="137" t="s">
        <v>235</v>
      </c>
      <c r="R890" s="79" t="s">
        <v>198</v>
      </c>
      <c r="S890" s="93" t="s">
        <v>236</v>
      </c>
    </row>
    <row r="891" spans="1:19">
      <c r="A891" s="112">
        <f t="shared" si="17"/>
        <v>883</v>
      </c>
      <c r="B891" s="365"/>
      <c r="C891" s="365"/>
      <c r="D891" s="364"/>
      <c r="E891" s="365"/>
      <c r="F891" s="150" t="s">
        <v>675</v>
      </c>
      <c r="G891" s="71"/>
      <c r="H891" s="235"/>
      <c r="I891" s="214"/>
      <c r="J891" s="71"/>
      <c r="K891" s="72"/>
      <c r="L891" s="73"/>
      <c r="M891" s="71"/>
      <c r="N891" s="214"/>
      <c r="O891" s="228"/>
      <c r="P891" s="136">
        <v>45042</v>
      </c>
      <c r="Q891" s="137" t="s">
        <v>235</v>
      </c>
      <c r="R891" s="79" t="s">
        <v>198</v>
      </c>
      <c r="S891" s="93" t="s">
        <v>236</v>
      </c>
    </row>
    <row r="892" spans="1:19">
      <c r="A892" s="112">
        <f t="shared" si="17"/>
        <v>884</v>
      </c>
      <c r="B892" s="365"/>
      <c r="C892" s="365"/>
      <c r="D892" s="364"/>
      <c r="E892" s="365"/>
      <c r="F892" s="150" t="s">
        <v>676</v>
      </c>
      <c r="G892" s="71"/>
      <c r="H892" s="235"/>
      <c r="I892" s="214"/>
      <c r="J892" s="71"/>
      <c r="K892" s="72"/>
      <c r="L892" s="73"/>
      <c r="M892" s="71"/>
      <c r="N892" s="214"/>
      <c r="O892" s="228"/>
      <c r="P892" s="136">
        <v>45042</v>
      </c>
      <c r="Q892" s="137" t="s">
        <v>235</v>
      </c>
      <c r="R892" s="79" t="s">
        <v>198</v>
      </c>
      <c r="S892" s="93" t="s">
        <v>236</v>
      </c>
    </row>
    <row r="893" spans="1:19">
      <c r="A893" s="112">
        <f t="shared" si="17"/>
        <v>885</v>
      </c>
      <c r="B893" s="365"/>
      <c r="C893" s="365"/>
      <c r="D893" s="364"/>
      <c r="E893" s="365"/>
      <c r="F893" s="150" t="s">
        <v>677</v>
      </c>
      <c r="G893" s="71"/>
      <c r="H893" s="235"/>
      <c r="I893" s="214"/>
      <c r="J893" s="71"/>
      <c r="K893" s="72"/>
      <c r="L893" s="73"/>
      <c r="M893" s="71"/>
      <c r="N893" s="214"/>
      <c r="O893" s="228"/>
      <c r="P893" s="136">
        <v>45042</v>
      </c>
      <c r="Q893" s="137" t="s">
        <v>235</v>
      </c>
      <c r="R893" s="79" t="s">
        <v>198</v>
      </c>
      <c r="S893" s="93" t="s">
        <v>236</v>
      </c>
    </row>
    <row r="894" spans="1:19">
      <c r="A894" s="112">
        <f t="shared" ref="A894:A925" si="18">ROW()-8</f>
        <v>886</v>
      </c>
      <c r="B894" s="365"/>
      <c r="C894" s="365"/>
      <c r="D894" s="364"/>
      <c r="E894" s="365"/>
      <c r="F894" s="150" t="s">
        <v>678</v>
      </c>
      <c r="G894" s="71"/>
      <c r="H894" s="235"/>
      <c r="I894" s="214"/>
      <c r="J894" s="71"/>
      <c r="K894" s="72"/>
      <c r="L894" s="73"/>
      <c r="M894" s="71"/>
      <c r="N894" s="214"/>
      <c r="O894" s="228"/>
      <c r="P894" s="136">
        <v>45042</v>
      </c>
      <c r="Q894" s="137" t="s">
        <v>235</v>
      </c>
      <c r="R894" s="79" t="s">
        <v>198</v>
      </c>
      <c r="S894" s="93" t="s">
        <v>236</v>
      </c>
    </row>
    <row r="895" spans="1:19">
      <c r="A895" s="112">
        <f t="shared" si="18"/>
        <v>887</v>
      </c>
      <c r="B895" s="365"/>
      <c r="C895" s="365"/>
      <c r="D895" s="364"/>
      <c r="E895" s="365"/>
      <c r="F895" s="150" t="s">
        <v>679</v>
      </c>
      <c r="G895" s="71"/>
      <c r="H895" s="235"/>
      <c r="I895" s="214"/>
      <c r="J895" s="71"/>
      <c r="K895" s="72"/>
      <c r="L895" s="73"/>
      <c r="M895" s="71"/>
      <c r="N895" s="214"/>
      <c r="O895" s="228"/>
      <c r="P895" s="136">
        <v>45042</v>
      </c>
      <c r="Q895" s="137" t="s">
        <v>235</v>
      </c>
      <c r="R895" s="79" t="s">
        <v>198</v>
      </c>
      <c r="S895" s="93" t="s">
        <v>236</v>
      </c>
    </row>
    <row r="896" spans="1:19">
      <c r="A896" s="112">
        <f t="shared" si="18"/>
        <v>888</v>
      </c>
      <c r="B896" s="365"/>
      <c r="C896" s="365"/>
      <c r="D896" s="364"/>
      <c r="E896" s="365"/>
      <c r="F896" s="150" t="s">
        <v>680</v>
      </c>
      <c r="G896" s="71"/>
      <c r="H896" s="235"/>
      <c r="I896" s="214"/>
      <c r="J896" s="71"/>
      <c r="K896" s="72"/>
      <c r="L896" s="73"/>
      <c r="M896" s="71"/>
      <c r="N896" s="214"/>
      <c r="O896" s="228"/>
      <c r="P896" s="136">
        <v>45042</v>
      </c>
      <c r="Q896" s="137" t="s">
        <v>235</v>
      </c>
      <c r="R896" s="79" t="s">
        <v>198</v>
      </c>
      <c r="S896" s="93" t="s">
        <v>236</v>
      </c>
    </row>
    <row r="897" spans="1:19">
      <c r="A897" s="112">
        <f t="shared" si="18"/>
        <v>889</v>
      </c>
      <c r="B897" s="365"/>
      <c r="C897" s="365"/>
      <c r="D897" s="364"/>
      <c r="E897" s="365"/>
      <c r="F897" s="150" t="s">
        <v>681</v>
      </c>
      <c r="G897" s="71"/>
      <c r="H897" s="235"/>
      <c r="I897" s="214"/>
      <c r="J897" s="71"/>
      <c r="K897" s="72"/>
      <c r="L897" s="73"/>
      <c r="M897" s="71"/>
      <c r="N897" s="214"/>
      <c r="O897" s="228"/>
      <c r="P897" s="136">
        <v>45042</v>
      </c>
      <c r="Q897" s="137" t="s">
        <v>235</v>
      </c>
      <c r="R897" s="79" t="s">
        <v>198</v>
      </c>
      <c r="S897" s="93" t="s">
        <v>236</v>
      </c>
    </row>
    <row r="898" spans="1:19">
      <c r="A898" s="112">
        <f t="shared" si="18"/>
        <v>890</v>
      </c>
      <c r="B898" s="365"/>
      <c r="C898" s="365"/>
      <c r="D898" s="364"/>
      <c r="E898" s="365"/>
      <c r="F898" s="150" t="s">
        <v>682</v>
      </c>
      <c r="G898" s="71"/>
      <c r="H898" s="235"/>
      <c r="I898" s="214"/>
      <c r="J898" s="71"/>
      <c r="K898" s="72"/>
      <c r="L898" s="73"/>
      <c r="M898" s="71"/>
      <c r="N898" s="214"/>
      <c r="O898" s="228"/>
      <c r="P898" s="136">
        <v>45042</v>
      </c>
      <c r="Q898" s="137" t="s">
        <v>235</v>
      </c>
      <c r="R898" s="79" t="s">
        <v>198</v>
      </c>
      <c r="S898" s="93" t="s">
        <v>236</v>
      </c>
    </row>
    <row r="899" spans="1:19">
      <c r="A899" s="112">
        <f t="shared" si="18"/>
        <v>891</v>
      </c>
      <c r="B899" s="365"/>
      <c r="C899" s="365"/>
      <c r="D899" s="364"/>
      <c r="E899" s="365"/>
      <c r="F899" s="150" t="s">
        <v>683</v>
      </c>
      <c r="G899" s="71"/>
      <c r="H899" s="235"/>
      <c r="I899" s="214"/>
      <c r="J899" s="71"/>
      <c r="K899" s="72"/>
      <c r="L899" s="73"/>
      <c r="M899" s="71"/>
      <c r="N899" s="214"/>
      <c r="O899" s="228"/>
      <c r="P899" s="136">
        <v>45042</v>
      </c>
      <c r="Q899" s="137" t="s">
        <v>235</v>
      </c>
      <c r="R899" s="79" t="s">
        <v>198</v>
      </c>
      <c r="S899" s="93" t="s">
        <v>236</v>
      </c>
    </row>
    <row r="900" spans="1:19">
      <c r="A900" s="112">
        <f t="shared" si="18"/>
        <v>892</v>
      </c>
      <c r="B900" s="365"/>
      <c r="C900" s="365"/>
      <c r="D900" s="364"/>
      <c r="E900" s="365"/>
      <c r="F900" s="150" t="s">
        <v>684</v>
      </c>
      <c r="G900" s="71"/>
      <c r="H900" s="235"/>
      <c r="I900" s="214"/>
      <c r="J900" s="71"/>
      <c r="K900" s="72"/>
      <c r="L900" s="73"/>
      <c r="M900" s="71"/>
      <c r="N900" s="214"/>
      <c r="O900" s="228"/>
      <c r="P900" s="136">
        <v>45042</v>
      </c>
      <c r="Q900" s="137" t="s">
        <v>235</v>
      </c>
      <c r="R900" s="79" t="s">
        <v>198</v>
      </c>
      <c r="S900" s="93" t="s">
        <v>236</v>
      </c>
    </row>
    <row r="901" spans="1:19">
      <c r="A901" s="112">
        <f t="shared" si="18"/>
        <v>893</v>
      </c>
      <c r="B901" s="365"/>
      <c r="C901" s="365"/>
      <c r="D901" s="364"/>
      <c r="E901" s="365"/>
      <c r="F901" s="150" t="s">
        <v>685</v>
      </c>
      <c r="G901" s="71"/>
      <c r="H901" s="235"/>
      <c r="I901" s="214"/>
      <c r="J901" s="71"/>
      <c r="K901" s="72"/>
      <c r="L901" s="73"/>
      <c r="M901" s="71"/>
      <c r="N901" s="214"/>
      <c r="O901" s="228"/>
      <c r="P901" s="136">
        <v>45042</v>
      </c>
      <c r="Q901" s="137" t="s">
        <v>235</v>
      </c>
      <c r="R901" s="79" t="s">
        <v>198</v>
      </c>
      <c r="S901" s="93" t="s">
        <v>236</v>
      </c>
    </row>
    <row r="902" spans="1:19">
      <c r="A902" s="112">
        <f t="shared" si="18"/>
        <v>894</v>
      </c>
      <c r="B902" s="365"/>
      <c r="C902" s="365"/>
      <c r="D902" s="364"/>
      <c r="E902" s="365"/>
      <c r="F902" s="150" t="s">
        <v>686</v>
      </c>
      <c r="G902" s="71"/>
      <c r="H902" s="235"/>
      <c r="I902" s="214"/>
      <c r="J902" s="71"/>
      <c r="K902" s="72"/>
      <c r="L902" s="73"/>
      <c r="M902" s="71"/>
      <c r="N902" s="214"/>
      <c r="O902" s="228"/>
      <c r="P902" s="136">
        <v>45042</v>
      </c>
      <c r="Q902" s="137" t="s">
        <v>235</v>
      </c>
      <c r="R902" s="79" t="s">
        <v>198</v>
      </c>
      <c r="S902" s="93" t="s">
        <v>236</v>
      </c>
    </row>
    <row r="903" spans="1:19">
      <c r="A903" s="112">
        <f t="shared" si="18"/>
        <v>895</v>
      </c>
      <c r="B903" s="365"/>
      <c r="C903" s="365"/>
      <c r="D903" s="364"/>
      <c r="E903" s="365"/>
      <c r="F903" s="150" t="s">
        <v>687</v>
      </c>
      <c r="G903" s="71"/>
      <c r="H903" s="235"/>
      <c r="I903" s="214"/>
      <c r="J903" s="71"/>
      <c r="K903" s="72"/>
      <c r="L903" s="73"/>
      <c r="M903" s="71"/>
      <c r="N903" s="214"/>
      <c r="O903" s="228"/>
      <c r="P903" s="136">
        <v>45042</v>
      </c>
      <c r="Q903" s="137" t="s">
        <v>235</v>
      </c>
      <c r="R903" s="79" t="s">
        <v>198</v>
      </c>
      <c r="S903" s="93" t="s">
        <v>236</v>
      </c>
    </row>
    <row r="904" spans="1:19">
      <c r="A904" s="112">
        <f t="shared" si="18"/>
        <v>896</v>
      </c>
      <c r="B904" s="365"/>
      <c r="C904" s="365"/>
      <c r="D904" s="364"/>
      <c r="E904" s="365"/>
      <c r="F904" s="150" t="s">
        <v>688</v>
      </c>
      <c r="G904" s="71"/>
      <c r="H904" s="235"/>
      <c r="I904" s="214"/>
      <c r="J904" s="71"/>
      <c r="K904" s="72"/>
      <c r="L904" s="73"/>
      <c r="M904" s="71"/>
      <c r="N904" s="214"/>
      <c r="O904" s="228"/>
      <c r="P904" s="136">
        <v>45042</v>
      </c>
      <c r="Q904" s="137" t="s">
        <v>235</v>
      </c>
      <c r="R904" s="79" t="s">
        <v>198</v>
      </c>
      <c r="S904" s="93" t="s">
        <v>236</v>
      </c>
    </row>
    <row r="905" spans="1:19">
      <c r="A905" s="112">
        <f t="shared" si="18"/>
        <v>897</v>
      </c>
      <c r="B905" s="365"/>
      <c r="C905" s="365"/>
      <c r="D905" s="364"/>
      <c r="E905" s="365"/>
      <c r="F905" s="150" t="s">
        <v>689</v>
      </c>
      <c r="G905" s="71"/>
      <c r="H905" s="235"/>
      <c r="I905" s="214"/>
      <c r="J905" s="71"/>
      <c r="K905" s="72"/>
      <c r="L905" s="73"/>
      <c r="M905" s="71"/>
      <c r="N905" s="214"/>
      <c r="O905" s="228"/>
      <c r="P905" s="136">
        <v>45042</v>
      </c>
      <c r="Q905" s="137" t="s">
        <v>235</v>
      </c>
      <c r="R905" s="79" t="s">
        <v>198</v>
      </c>
      <c r="S905" s="93" t="s">
        <v>236</v>
      </c>
    </row>
    <row r="906" spans="1:19">
      <c r="A906" s="112">
        <f t="shared" si="18"/>
        <v>898</v>
      </c>
      <c r="B906" s="365"/>
      <c r="C906" s="365"/>
      <c r="D906" s="364"/>
      <c r="E906" s="365"/>
      <c r="F906" s="150" t="s">
        <v>690</v>
      </c>
      <c r="G906" s="71"/>
      <c r="H906" s="235"/>
      <c r="I906" s="214"/>
      <c r="J906" s="71"/>
      <c r="K906" s="72"/>
      <c r="L906" s="73"/>
      <c r="M906" s="71"/>
      <c r="N906" s="214"/>
      <c r="O906" s="228"/>
      <c r="P906" s="136">
        <v>45042</v>
      </c>
      <c r="Q906" s="137" t="s">
        <v>235</v>
      </c>
      <c r="R906" s="79" t="s">
        <v>198</v>
      </c>
      <c r="S906" s="93" t="s">
        <v>236</v>
      </c>
    </row>
    <row r="907" spans="1:19">
      <c r="A907" s="112">
        <f t="shared" si="18"/>
        <v>899</v>
      </c>
      <c r="B907" s="365"/>
      <c r="C907" s="365"/>
      <c r="D907" s="364"/>
      <c r="E907" s="365"/>
      <c r="F907" s="150" t="s">
        <v>691</v>
      </c>
      <c r="G907" s="71"/>
      <c r="H907" s="235"/>
      <c r="I907" s="214"/>
      <c r="J907" s="71"/>
      <c r="K907" s="72"/>
      <c r="L907" s="73"/>
      <c r="M907" s="71"/>
      <c r="N907" s="214"/>
      <c r="O907" s="228"/>
      <c r="P907" s="136">
        <v>45042</v>
      </c>
      <c r="Q907" s="137" t="s">
        <v>235</v>
      </c>
      <c r="R907" s="79" t="s">
        <v>198</v>
      </c>
      <c r="S907" s="93" t="s">
        <v>236</v>
      </c>
    </row>
    <row r="908" spans="1:19">
      <c r="A908" s="112">
        <f t="shared" si="18"/>
        <v>900</v>
      </c>
      <c r="B908" s="365"/>
      <c r="C908" s="365"/>
      <c r="D908" s="364"/>
      <c r="E908" s="365"/>
      <c r="F908" s="150" t="s">
        <v>692</v>
      </c>
      <c r="G908" s="71"/>
      <c r="H908" s="235"/>
      <c r="I908" s="214"/>
      <c r="J908" s="71"/>
      <c r="K908" s="72"/>
      <c r="L908" s="73"/>
      <c r="M908" s="71"/>
      <c r="N908" s="214"/>
      <c r="O908" s="228"/>
      <c r="P908" s="136">
        <v>45042</v>
      </c>
      <c r="Q908" s="137" t="s">
        <v>235</v>
      </c>
      <c r="R908" s="79" t="s">
        <v>198</v>
      </c>
      <c r="S908" s="93" t="s">
        <v>236</v>
      </c>
    </row>
    <row r="909" spans="1:19">
      <c r="A909" s="112">
        <f t="shared" si="18"/>
        <v>901</v>
      </c>
      <c r="B909" s="365"/>
      <c r="C909" s="365"/>
      <c r="D909" s="364"/>
      <c r="E909" s="365"/>
      <c r="F909" s="150" t="s">
        <v>693</v>
      </c>
      <c r="G909" s="71"/>
      <c r="H909" s="235"/>
      <c r="I909" s="214"/>
      <c r="J909" s="71"/>
      <c r="K909" s="72"/>
      <c r="L909" s="73"/>
      <c r="M909" s="71"/>
      <c r="N909" s="214"/>
      <c r="O909" s="228"/>
      <c r="P909" s="136">
        <v>45042</v>
      </c>
      <c r="Q909" s="137" t="s">
        <v>235</v>
      </c>
      <c r="R909" s="79" t="s">
        <v>198</v>
      </c>
      <c r="S909" s="93" t="s">
        <v>236</v>
      </c>
    </row>
    <row r="910" spans="1:19">
      <c r="A910" s="112">
        <f t="shared" si="18"/>
        <v>902</v>
      </c>
      <c r="B910" s="365"/>
      <c r="C910" s="365"/>
      <c r="D910" s="364"/>
      <c r="E910" s="365"/>
      <c r="F910" s="150" t="s">
        <v>694</v>
      </c>
      <c r="G910" s="71"/>
      <c r="H910" s="235"/>
      <c r="I910" s="214"/>
      <c r="J910" s="71"/>
      <c r="K910" s="72"/>
      <c r="L910" s="73"/>
      <c r="M910" s="71"/>
      <c r="N910" s="214"/>
      <c r="O910" s="228"/>
      <c r="P910" s="136">
        <v>45042</v>
      </c>
      <c r="Q910" s="137" t="s">
        <v>235</v>
      </c>
      <c r="R910" s="79" t="s">
        <v>198</v>
      </c>
      <c r="S910" s="93" t="s">
        <v>236</v>
      </c>
    </row>
    <row r="911" spans="1:19">
      <c r="A911" s="112">
        <f t="shared" si="18"/>
        <v>903</v>
      </c>
      <c r="B911" s="365"/>
      <c r="C911" s="365"/>
      <c r="D911" s="364"/>
      <c r="E911" s="365"/>
      <c r="F911" s="150" t="s">
        <v>695</v>
      </c>
      <c r="G911" s="71"/>
      <c r="H911" s="235"/>
      <c r="I911" s="214"/>
      <c r="J911" s="71"/>
      <c r="K911" s="72"/>
      <c r="L911" s="73"/>
      <c r="M911" s="71"/>
      <c r="N911" s="214"/>
      <c r="O911" s="228"/>
      <c r="P911" s="136">
        <v>45042</v>
      </c>
      <c r="Q911" s="137" t="s">
        <v>235</v>
      </c>
      <c r="R911" s="79" t="s">
        <v>198</v>
      </c>
      <c r="S911" s="93" t="s">
        <v>236</v>
      </c>
    </row>
    <row r="912" spans="1:19">
      <c r="A912" s="112">
        <f t="shared" si="18"/>
        <v>904</v>
      </c>
      <c r="B912" s="365"/>
      <c r="C912" s="365"/>
      <c r="D912" s="364"/>
      <c r="E912" s="365"/>
      <c r="F912" s="150" t="s">
        <v>696</v>
      </c>
      <c r="G912" s="71"/>
      <c r="H912" s="235"/>
      <c r="I912" s="214"/>
      <c r="J912" s="71"/>
      <c r="K912" s="72"/>
      <c r="L912" s="73"/>
      <c r="M912" s="71"/>
      <c r="N912" s="214"/>
      <c r="O912" s="228"/>
      <c r="P912" s="136">
        <v>45042</v>
      </c>
      <c r="Q912" s="137" t="s">
        <v>235</v>
      </c>
      <c r="R912" s="79" t="s">
        <v>198</v>
      </c>
      <c r="S912" s="93" t="s">
        <v>236</v>
      </c>
    </row>
    <row r="913" spans="1:19">
      <c r="A913" s="112">
        <f t="shared" si="18"/>
        <v>905</v>
      </c>
      <c r="B913" s="365"/>
      <c r="C913" s="365"/>
      <c r="D913" s="364" t="s">
        <v>697</v>
      </c>
      <c r="E913" s="230" t="s">
        <v>583</v>
      </c>
      <c r="F913" s="150" t="s">
        <v>613</v>
      </c>
      <c r="G913" s="71"/>
      <c r="H913" s="235"/>
      <c r="I913" s="214"/>
      <c r="J913" s="71"/>
      <c r="K913" s="72"/>
      <c r="L913" s="73"/>
      <c r="M913" s="71"/>
      <c r="N913" s="214"/>
      <c r="O913" s="228"/>
      <c r="P913" s="136">
        <v>45042</v>
      </c>
      <c r="Q913" s="137" t="s">
        <v>235</v>
      </c>
      <c r="R913" s="79" t="s">
        <v>198</v>
      </c>
      <c r="S913" s="93" t="s">
        <v>236</v>
      </c>
    </row>
    <row r="914" spans="1:19">
      <c r="A914" s="112">
        <f t="shared" si="18"/>
        <v>906</v>
      </c>
      <c r="B914" s="365"/>
      <c r="C914" s="365"/>
      <c r="D914" s="364"/>
      <c r="E914" s="365" t="s">
        <v>585</v>
      </c>
      <c r="F914" s="150" t="s">
        <v>675</v>
      </c>
      <c r="G914" s="71"/>
      <c r="H914" s="235"/>
      <c r="I914" s="214"/>
      <c r="J914" s="71"/>
      <c r="K914" s="72"/>
      <c r="L914" s="73"/>
      <c r="M914" s="71"/>
      <c r="N914" s="214"/>
      <c r="O914" s="228"/>
      <c r="P914" s="136">
        <v>45042</v>
      </c>
      <c r="Q914" s="137" t="s">
        <v>235</v>
      </c>
      <c r="R914" s="79" t="s">
        <v>198</v>
      </c>
      <c r="S914" s="93" t="s">
        <v>236</v>
      </c>
    </row>
    <row r="915" spans="1:19">
      <c r="A915" s="112">
        <f t="shared" si="18"/>
        <v>907</v>
      </c>
      <c r="B915" s="365"/>
      <c r="C915" s="365"/>
      <c r="D915" s="364"/>
      <c r="E915" s="365"/>
      <c r="F915" s="150" t="s">
        <v>676</v>
      </c>
      <c r="G915" s="71"/>
      <c r="H915" s="235"/>
      <c r="I915" s="214"/>
      <c r="J915" s="71"/>
      <c r="K915" s="72"/>
      <c r="L915" s="73"/>
      <c r="M915" s="71"/>
      <c r="N915" s="214"/>
      <c r="O915" s="228"/>
      <c r="P915" s="136">
        <v>45042</v>
      </c>
      <c r="Q915" s="137" t="s">
        <v>235</v>
      </c>
      <c r="R915" s="79" t="s">
        <v>198</v>
      </c>
      <c r="S915" s="93" t="s">
        <v>236</v>
      </c>
    </row>
    <row r="916" spans="1:19">
      <c r="A916" s="112">
        <f t="shared" si="18"/>
        <v>908</v>
      </c>
      <c r="B916" s="365"/>
      <c r="C916" s="365"/>
      <c r="D916" s="364"/>
      <c r="E916" s="365"/>
      <c r="F916" s="150" t="s">
        <v>677</v>
      </c>
      <c r="G916" s="71"/>
      <c r="H916" s="235"/>
      <c r="I916" s="214"/>
      <c r="J916" s="71"/>
      <c r="K916" s="72"/>
      <c r="L916" s="73"/>
      <c r="M916" s="71"/>
      <c r="N916" s="214"/>
      <c r="O916" s="228"/>
      <c r="P916" s="136">
        <v>45042</v>
      </c>
      <c r="Q916" s="137" t="s">
        <v>235</v>
      </c>
      <c r="R916" s="79" t="s">
        <v>198</v>
      </c>
      <c r="S916" s="93" t="s">
        <v>236</v>
      </c>
    </row>
    <row r="917" spans="1:19">
      <c r="A917" s="112">
        <f t="shared" si="18"/>
        <v>909</v>
      </c>
      <c r="B917" s="365"/>
      <c r="C917" s="365"/>
      <c r="D917" s="364"/>
      <c r="E917" s="365"/>
      <c r="F917" s="150" t="s">
        <v>678</v>
      </c>
      <c r="G917" s="71"/>
      <c r="H917" s="235"/>
      <c r="I917" s="214"/>
      <c r="J917" s="71"/>
      <c r="K917" s="72"/>
      <c r="L917" s="73"/>
      <c r="M917" s="71"/>
      <c r="N917" s="214"/>
      <c r="O917" s="228"/>
      <c r="P917" s="136">
        <v>45042</v>
      </c>
      <c r="Q917" s="137" t="s">
        <v>235</v>
      </c>
      <c r="R917" s="79" t="s">
        <v>198</v>
      </c>
      <c r="S917" s="93" t="s">
        <v>236</v>
      </c>
    </row>
    <row r="918" spans="1:19">
      <c r="A918" s="112">
        <f t="shared" si="18"/>
        <v>910</v>
      </c>
      <c r="B918" s="365"/>
      <c r="C918" s="365"/>
      <c r="D918" s="364"/>
      <c r="E918" s="365"/>
      <c r="F918" s="150" t="s">
        <v>679</v>
      </c>
      <c r="G918" s="71"/>
      <c r="H918" s="235"/>
      <c r="I918" s="214"/>
      <c r="J918" s="71"/>
      <c r="K918" s="72"/>
      <c r="L918" s="73"/>
      <c r="M918" s="71"/>
      <c r="N918" s="214"/>
      <c r="O918" s="228"/>
      <c r="P918" s="136">
        <v>45042</v>
      </c>
      <c r="Q918" s="137" t="s">
        <v>235</v>
      </c>
      <c r="R918" s="79" t="s">
        <v>198</v>
      </c>
      <c r="S918" s="93" t="s">
        <v>236</v>
      </c>
    </row>
    <row r="919" spans="1:19">
      <c r="A919" s="112">
        <f t="shared" si="18"/>
        <v>911</v>
      </c>
      <c r="B919" s="365"/>
      <c r="C919" s="365"/>
      <c r="D919" s="364"/>
      <c r="E919" s="365"/>
      <c r="F919" s="150" t="s">
        <v>680</v>
      </c>
      <c r="G919" s="71"/>
      <c r="H919" s="235"/>
      <c r="I919" s="214"/>
      <c r="J919" s="71"/>
      <c r="K919" s="72"/>
      <c r="L919" s="73"/>
      <c r="M919" s="71"/>
      <c r="N919" s="214"/>
      <c r="O919" s="228"/>
      <c r="P919" s="136">
        <v>45042</v>
      </c>
      <c r="Q919" s="137" t="s">
        <v>235</v>
      </c>
      <c r="R919" s="79" t="s">
        <v>198</v>
      </c>
      <c r="S919" s="93" t="s">
        <v>236</v>
      </c>
    </row>
    <row r="920" spans="1:19">
      <c r="A920" s="112">
        <f t="shared" si="18"/>
        <v>912</v>
      </c>
      <c r="B920" s="365"/>
      <c r="C920" s="365"/>
      <c r="D920" s="364"/>
      <c r="E920" s="365"/>
      <c r="F920" s="150" t="s">
        <v>681</v>
      </c>
      <c r="G920" s="71"/>
      <c r="H920" s="235"/>
      <c r="I920" s="214"/>
      <c r="J920" s="71"/>
      <c r="K920" s="72"/>
      <c r="L920" s="73"/>
      <c r="M920" s="71"/>
      <c r="N920" s="214"/>
      <c r="O920" s="228"/>
      <c r="P920" s="136">
        <v>45042</v>
      </c>
      <c r="Q920" s="137" t="s">
        <v>235</v>
      </c>
      <c r="R920" s="79" t="s">
        <v>198</v>
      </c>
      <c r="S920" s="93" t="s">
        <v>236</v>
      </c>
    </row>
    <row r="921" spans="1:19">
      <c r="A921" s="112">
        <f t="shared" si="18"/>
        <v>913</v>
      </c>
      <c r="B921" s="365"/>
      <c r="C921" s="365"/>
      <c r="D921" s="364"/>
      <c r="E921" s="365"/>
      <c r="F921" s="150" t="s">
        <v>682</v>
      </c>
      <c r="G921" s="71"/>
      <c r="H921" s="235"/>
      <c r="I921" s="214"/>
      <c r="J921" s="71"/>
      <c r="K921" s="72"/>
      <c r="L921" s="73"/>
      <c r="M921" s="71"/>
      <c r="N921" s="214"/>
      <c r="O921" s="228"/>
      <c r="P921" s="136">
        <v>45042</v>
      </c>
      <c r="Q921" s="137" t="s">
        <v>235</v>
      </c>
      <c r="R921" s="79" t="s">
        <v>198</v>
      </c>
      <c r="S921" s="93" t="s">
        <v>236</v>
      </c>
    </row>
    <row r="922" spans="1:19">
      <c r="A922" s="112">
        <f t="shared" si="18"/>
        <v>914</v>
      </c>
      <c r="B922" s="365"/>
      <c r="C922" s="365"/>
      <c r="D922" s="364"/>
      <c r="E922" s="365"/>
      <c r="F922" s="150" t="s">
        <v>683</v>
      </c>
      <c r="G922" s="71"/>
      <c r="H922" s="235"/>
      <c r="I922" s="214"/>
      <c r="J922" s="71"/>
      <c r="K922" s="72"/>
      <c r="L922" s="73"/>
      <c r="M922" s="71"/>
      <c r="N922" s="214"/>
      <c r="O922" s="228"/>
      <c r="P922" s="136">
        <v>45042</v>
      </c>
      <c r="Q922" s="137" t="s">
        <v>235</v>
      </c>
      <c r="R922" s="79" t="s">
        <v>198</v>
      </c>
      <c r="S922" s="93" t="s">
        <v>236</v>
      </c>
    </row>
    <row r="923" spans="1:19">
      <c r="A923" s="112">
        <f t="shared" si="18"/>
        <v>915</v>
      </c>
      <c r="B923" s="365"/>
      <c r="C923" s="365"/>
      <c r="D923" s="364"/>
      <c r="E923" s="365"/>
      <c r="F923" s="150" t="s">
        <v>684</v>
      </c>
      <c r="G923" s="71"/>
      <c r="H923" s="235"/>
      <c r="I923" s="214"/>
      <c r="J923" s="71"/>
      <c r="K923" s="72"/>
      <c r="L923" s="73"/>
      <c r="M923" s="71"/>
      <c r="N923" s="214"/>
      <c r="O923" s="228"/>
      <c r="P923" s="136">
        <v>45042</v>
      </c>
      <c r="Q923" s="137" t="s">
        <v>235</v>
      </c>
      <c r="R923" s="79" t="s">
        <v>198</v>
      </c>
      <c r="S923" s="93" t="s">
        <v>236</v>
      </c>
    </row>
    <row r="924" spans="1:19">
      <c r="A924" s="112">
        <f t="shared" si="18"/>
        <v>916</v>
      </c>
      <c r="B924" s="365"/>
      <c r="C924" s="365"/>
      <c r="D924" s="364" t="s">
        <v>698</v>
      </c>
      <c r="E924" s="230" t="s">
        <v>583</v>
      </c>
      <c r="F924" s="150" t="s">
        <v>613</v>
      </c>
      <c r="G924" s="71"/>
      <c r="H924" s="235"/>
      <c r="I924" s="214"/>
      <c r="J924" s="71"/>
      <c r="K924" s="72"/>
      <c r="L924" s="73"/>
      <c r="M924" s="71"/>
      <c r="N924" s="214"/>
      <c r="O924" s="228"/>
      <c r="P924" s="136">
        <v>45042</v>
      </c>
      <c r="Q924" s="137" t="s">
        <v>235</v>
      </c>
      <c r="R924" s="79" t="s">
        <v>198</v>
      </c>
      <c r="S924" s="93" t="s">
        <v>236</v>
      </c>
    </row>
    <row r="925" spans="1:19">
      <c r="A925" s="112">
        <f t="shared" si="18"/>
        <v>917</v>
      </c>
      <c r="B925" s="365"/>
      <c r="C925" s="365"/>
      <c r="D925" s="364"/>
      <c r="E925" s="365" t="s">
        <v>585</v>
      </c>
      <c r="F925" s="150" t="s">
        <v>675</v>
      </c>
      <c r="G925" s="71"/>
      <c r="H925" s="235"/>
      <c r="I925" s="214"/>
      <c r="J925" s="71"/>
      <c r="K925" s="72"/>
      <c r="L925" s="73"/>
      <c r="M925" s="71"/>
      <c r="N925" s="214"/>
      <c r="O925" s="228"/>
      <c r="P925" s="136">
        <v>45042</v>
      </c>
      <c r="Q925" s="137" t="s">
        <v>235</v>
      </c>
      <c r="R925" s="79" t="s">
        <v>198</v>
      </c>
      <c r="S925" s="93" t="s">
        <v>236</v>
      </c>
    </row>
    <row r="926" spans="1:19">
      <c r="A926" s="112">
        <f t="shared" ref="A926:A934" si="19">ROW()-8</f>
        <v>918</v>
      </c>
      <c r="B926" s="365"/>
      <c r="C926" s="365"/>
      <c r="D926" s="364"/>
      <c r="E926" s="365"/>
      <c r="F926" s="150" t="s">
        <v>676</v>
      </c>
      <c r="G926" s="71"/>
      <c r="H926" s="235"/>
      <c r="I926" s="214"/>
      <c r="J926" s="71"/>
      <c r="K926" s="72"/>
      <c r="L926" s="73"/>
      <c r="M926" s="71"/>
      <c r="N926" s="214"/>
      <c r="O926" s="228"/>
      <c r="P926" s="136">
        <v>45042</v>
      </c>
      <c r="Q926" s="137" t="s">
        <v>235</v>
      </c>
      <c r="R926" s="79" t="s">
        <v>198</v>
      </c>
      <c r="S926" s="93" t="s">
        <v>236</v>
      </c>
    </row>
    <row r="927" spans="1:19">
      <c r="A927" s="112">
        <f t="shared" si="19"/>
        <v>919</v>
      </c>
      <c r="B927" s="365"/>
      <c r="C927" s="365"/>
      <c r="D927" s="364"/>
      <c r="E927" s="365"/>
      <c r="F927" s="150" t="s">
        <v>677</v>
      </c>
      <c r="G927" s="71"/>
      <c r="H927" s="235"/>
      <c r="I927" s="214"/>
      <c r="J927" s="71"/>
      <c r="K927" s="72"/>
      <c r="L927" s="73"/>
      <c r="M927" s="71"/>
      <c r="N927" s="214"/>
      <c r="O927" s="228"/>
      <c r="P927" s="136">
        <v>45042</v>
      </c>
      <c r="Q927" s="137" t="s">
        <v>235</v>
      </c>
      <c r="R927" s="79" t="s">
        <v>198</v>
      </c>
      <c r="S927" s="93" t="s">
        <v>236</v>
      </c>
    </row>
    <row r="928" spans="1:19">
      <c r="A928" s="112">
        <f t="shared" si="19"/>
        <v>920</v>
      </c>
      <c r="B928" s="365"/>
      <c r="C928" s="365"/>
      <c r="D928" s="364"/>
      <c r="E928" s="365"/>
      <c r="F928" s="150" t="s">
        <v>678</v>
      </c>
      <c r="G928" s="71"/>
      <c r="H928" s="235"/>
      <c r="I928" s="214"/>
      <c r="J928" s="71"/>
      <c r="K928" s="72"/>
      <c r="L928" s="73"/>
      <c r="M928" s="71"/>
      <c r="N928" s="214"/>
      <c r="O928" s="228"/>
      <c r="P928" s="136">
        <v>45042</v>
      </c>
      <c r="Q928" s="137" t="s">
        <v>235</v>
      </c>
      <c r="R928" s="79" t="s">
        <v>198</v>
      </c>
      <c r="S928" s="93" t="s">
        <v>236</v>
      </c>
    </row>
    <row r="929" spans="1:19">
      <c r="A929" s="112">
        <f t="shared" si="19"/>
        <v>921</v>
      </c>
      <c r="B929" s="365"/>
      <c r="C929" s="365"/>
      <c r="D929" s="364"/>
      <c r="E929" s="365"/>
      <c r="F929" s="150" t="s">
        <v>679</v>
      </c>
      <c r="G929" s="71"/>
      <c r="H929" s="235"/>
      <c r="I929" s="214"/>
      <c r="J929" s="71"/>
      <c r="K929" s="72"/>
      <c r="L929" s="73"/>
      <c r="M929" s="71"/>
      <c r="N929" s="214"/>
      <c r="O929" s="228"/>
      <c r="P929" s="136">
        <v>45042</v>
      </c>
      <c r="Q929" s="137" t="s">
        <v>235</v>
      </c>
      <c r="R929" s="79" t="s">
        <v>198</v>
      </c>
      <c r="S929" s="93" t="s">
        <v>236</v>
      </c>
    </row>
    <row r="930" spans="1:19">
      <c r="A930" s="112">
        <f t="shared" si="19"/>
        <v>922</v>
      </c>
      <c r="B930" s="365"/>
      <c r="C930" s="365"/>
      <c r="D930" s="364"/>
      <c r="E930" s="365"/>
      <c r="F930" s="150" t="s">
        <v>680</v>
      </c>
      <c r="G930" s="71"/>
      <c r="H930" s="235"/>
      <c r="I930" s="214"/>
      <c r="J930" s="71"/>
      <c r="K930" s="72"/>
      <c r="L930" s="73"/>
      <c r="M930" s="71"/>
      <c r="N930" s="214"/>
      <c r="O930" s="228"/>
      <c r="P930" s="136">
        <v>45042</v>
      </c>
      <c r="Q930" s="137" t="s">
        <v>235</v>
      </c>
      <c r="R930" s="79" t="s">
        <v>198</v>
      </c>
      <c r="S930" s="93" t="s">
        <v>236</v>
      </c>
    </row>
    <row r="931" spans="1:19">
      <c r="A931" s="112">
        <f t="shared" si="19"/>
        <v>923</v>
      </c>
      <c r="B931" s="365"/>
      <c r="C931" s="365"/>
      <c r="D931" s="364"/>
      <c r="E931" s="365"/>
      <c r="F931" s="150" t="s">
        <v>681</v>
      </c>
      <c r="G931" s="71"/>
      <c r="H931" s="235"/>
      <c r="I931" s="214"/>
      <c r="J931" s="71"/>
      <c r="K931" s="72"/>
      <c r="L931" s="73"/>
      <c r="M931" s="71"/>
      <c r="N931" s="214"/>
      <c r="O931" s="228"/>
      <c r="P931" s="136">
        <v>45042</v>
      </c>
      <c r="Q931" s="137" t="s">
        <v>235</v>
      </c>
      <c r="R931" s="79" t="s">
        <v>198</v>
      </c>
      <c r="S931" s="93" t="s">
        <v>236</v>
      </c>
    </row>
    <row r="932" spans="1:19">
      <c r="A932" s="112">
        <f t="shared" si="19"/>
        <v>924</v>
      </c>
      <c r="B932" s="365"/>
      <c r="C932" s="365"/>
      <c r="D932" s="364"/>
      <c r="E932" s="365"/>
      <c r="F932" s="150" t="s">
        <v>682</v>
      </c>
      <c r="G932" s="71"/>
      <c r="H932" s="235"/>
      <c r="I932" s="214"/>
      <c r="J932" s="71"/>
      <c r="K932" s="72"/>
      <c r="L932" s="73"/>
      <c r="M932" s="71"/>
      <c r="N932" s="214"/>
      <c r="O932" s="228"/>
      <c r="P932" s="136">
        <v>45042</v>
      </c>
      <c r="Q932" s="137" t="s">
        <v>235</v>
      </c>
      <c r="R932" s="79" t="s">
        <v>198</v>
      </c>
      <c r="S932" s="93" t="s">
        <v>236</v>
      </c>
    </row>
    <row r="933" spans="1:19">
      <c r="A933" s="112">
        <f t="shared" si="19"/>
        <v>925</v>
      </c>
      <c r="B933" s="365"/>
      <c r="C933" s="365"/>
      <c r="D933" s="364"/>
      <c r="E933" s="365"/>
      <c r="F933" s="150" t="s">
        <v>683</v>
      </c>
      <c r="G933" s="71"/>
      <c r="H933" s="235"/>
      <c r="I933" s="214"/>
      <c r="J933" s="71"/>
      <c r="K933" s="72"/>
      <c r="L933" s="73"/>
      <c r="M933" s="71"/>
      <c r="N933" s="214"/>
      <c r="O933" s="228"/>
      <c r="P933" s="136">
        <v>45042</v>
      </c>
      <c r="Q933" s="137" t="s">
        <v>235</v>
      </c>
      <c r="R933" s="79" t="s">
        <v>198</v>
      </c>
      <c r="S933" s="93" t="s">
        <v>236</v>
      </c>
    </row>
    <row r="934" spans="1:19">
      <c r="A934" s="112">
        <f t="shared" si="19"/>
        <v>926</v>
      </c>
      <c r="B934" s="365"/>
      <c r="C934" s="365"/>
      <c r="D934" s="364"/>
      <c r="E934" s="365"/>
      <c r="F934" s="150" t="s">
        <v>684</v>
      </c>
      <c r="G934" s="71"/>
      <c r="H934" s="235"/>
      <c r="I934" s="214"/>
      <c r="J934" s="71"/>
      <c r="K934" s="72"/>
      <c r="L934" s="73"/>
      <c r="M934" s="71"/>
      <c r="N934" s="214"/>
      <c r="O934" s="228"/>
      <c r="P934" s="136">
        <v>45042</v>
      </c>
      <c r="Q934" s="137" t="s">
        <v>235</v>
      </c>
      <c r="R934" s="79" t="s">
        <v>198</v>
      </c>
      <c r="S934" s="93" t="s">
        <v>236</v>
      </c>
    </row>
    <row r="935" spans="1:19">
      <c r="A935" s="112"/>
      <c r="B935" s="213"/>
      <c r="C935" s="213"/>
      <c r="D935" s="233"/>
      <c r="E935" s="230"/>
      <c r="F935" s="150"/>
      <c r="G935" s="214"/>
      <c r="H935" s="214"/>
      <c r="I935" s="214"/>
      <c r="J935" s="214"/>
      <c r="K935" s="214"/>
      <c r="L935" s="214"/>
      <c r="M935" s="214"/>
      <c r="N935" s="214"/>
      <c r="O935" s="228"/>
      <c r="P935" s="229"/>
      <c r="Q935" s="229"/>
      <c r="R935" s="201"/>
      <c r="S935" s="202"/>
    </row>
  </sheetData>
  <mergeCells count="194">
    <mergeCell ref="D799:D801"/>
    <mergeCell ref="E800:E801"/>
    <mergeCell ref="C799:C934"/>
    <mergeCell ref="B799:B934"/>
    <mergeCell ref="D816:D817"/>
    <mergeCell ref="D814:D815"/>
    <mergeCell ref="D811:D813"/>
    <mergeCell ref="D808:D810"/>
    <mergeCell ref="D805:D807"/>
    <mergeCell ref="E806:E807"/>
    <mergeCell ref="E809:E810"/>
    <mergeCell ref="E812:E813"/>
    <mergeCell ref="D802:D804"/>
    <mergeCell ref="E803:E804"/>
    <mergeCell ref="E925:E934"/>
    <mergeCell ref="D924:D934"/>
    <mergeCell ref="E914:E923"/>
    <mergeCell ref="D913:D923"/>
    <mergeCell ref="E829:E912"/>
    <mergeCell ref="D828:D912"/>
    <mergeCell ref="D823:D827"/>
    <mergeCell ref="E824:E827"/>
    <mergeCell ref="E819:E822"/>
    <mergeCell ref="D818:D822"/>
    <mergeCell ref="B515:B534"/>
    <mergeCell ref="D413:D424"/>
    <mergeCell ref="D425:D434"/>
    <mergeCell ref="D435:D441"/>
    <mergeCell ref="D442:D448"/>
    <mergeCell ref="D449:D455"/>
    <mergeCell ref="D456:D462"/>
    <mergeCell ref="D362:D373"/>
    <mergeCell ref="D374:D383"/>
    <mergeCell ref="D384:D390"/>
    <mergeCell ref="D391:D397"/>
    <mergeCell ref="B413:B463"/>
    <mergeCell ref="B362:B412"/>
    <mergeCell ref="B535:B574"/>
    <mergeCell ref="D493:D499"/>
    <mergeCell ref="D486:D492"/>
    <mergeCell ref="D507:D513"/>
    <mergeCell ref="D500:D506"/>
    <mergeCell ref="D52:D63"/>
    <mergeCell ref="D64:D73"/>
    <mergeCell ref="D74:D80"/>
    <mergeCell ref="D81:D87"/>
    <mergeCell ref="D88:D94"/>
    <mergeCell ref="D95:D101"/>
    <mergeCell ref="D464:D475"/>
    <mergeCell ref="D476:D485"/>
    <mergeCell ref="D154:D165"/>
    <mergeCell ref="D166:D175"/>
    <mergeCell ref="D176:D182"/>
    <mergeCell ref="D183:D189"/>
    <mergeCell ref="D190:D196"/>
    <mergeCell ref="D248:D254"/>
    <mergeCell ref="D398:D404"/>
    <mergeCell ref="D405:D411"/>
    <mergeCell ref="D307:D318"/>
    <mergeCell ref="D535:D544"/>
    <mergeCell ref="D545:D554"/>
    <mergeCell ref="D319:D328"/>
    <mergeCell ref="E2:R6"/>
    <mergeCell ref="E9:E11"/>
    <mergeCell ref="E36:E37"/>
    <mergeCell ref="D515:D524"/>
    <mergeCell ref="D525:D534"/>
    <mergeCell ref="D197:D203"/>
    <mergeCell ref="D103:D114"/>
    <mergeCell ref="D115:D124"/>
    <mergeCell ref="D125:D131"/>
    <mergeCell ref="D132:D138"/>
    <mergeCell ref="D139:D145"/>
    <mergeCell ref="D146:D152"/>
    <mergeCell ref="D256:D267"/>
    <mergeCell ref="D268:D277"/>
    <mergeCell ref="D278:D284"/>
    <mergeCell ref="D285:D291"/>
    <mergeCell ref="D292:D298"/>
    <mergeCell ref="D299:D305"/>
    <mergeCell ref="D205:D216"/>
    <mergeCell ref="D217:D226"/>
    <mergeCell ref="D227:D233"/>
    <mergeCell ref="D234:D240"/>
    <mergeCell ref="D241:D247"/>
    <mergeCell ref="D329:D336"/>
    <mergeCell ref="D575:D583"/>
    <mergeCell ref="D584:D592"/>
    <mergeCell ref="D593:D601"/>
    <mergeCell ref="D602:D610"/>
    <mergeCell ref="D611:D619"/>
    <mergeCell ref="D620:D628"/>
    <mergeCell ref="B575:B682"/>
    <mergeCell ref="A1:D1"/>
    <mergeCell ref="C256:C277"/>
    <mergeCell ref="C278:C306"/>
    <mergeCell ref="C307:C328"/>
    <mergeCell ref="C329:C361"/>
    <mergeCell ref="C362:C383"/>
    <mergeCell ref="C384:C412"/>
    <mergeCell ref="C413:C434"/>
    <mergeCell ref="C435:C463"/>
    <mergeCell ref="C464:C485"/>
    <mergeCell ref="C486:C514"/>
    <mergeCell ref="B52:B102"/>
    <mergeCell ref="B103:B153"/>
    <mergeCell ref="B464:B514"/>
    <mergeCell ref="B307:B361"/>
    <mergeCell ref="B256:B306"/>
    <mergeCell ref="E1:S1"/>
    <mergeCell ref="C52:C73"/>
    <mergeCell ref="C74:C102"/>
    <mergeCell ref="C103:C124"/>
    <mergeCell ref="C125:C153"/>
    <mergeCell ref="C154:C175"/>
    <mergeCell ref="C176:C204"/>
    <mergeCell ref="C205:C226"/>
    <mergeCell ref="C227:C255"/>
    <mergeCell ref="B205:B255"/>
    <mergeCell ref="B154:B204"/>
    <mergeCell ref="B9:B51"/>
    <mergeCell ref="D25:D26"/>
    <mergeCell ref="E25:E26"/>
    <mergeCell ref="E27:E35"/>
    <mergeCell ref="C9:C51"/>
    <mergeCell ref="D38:D51"/>
    <mergeCell ref="E38:E51"/>
    <mergeCell ref="D27:D37"/>
    <mergeCell ref="E12:E24"/>
    <mergeCell ref="D9:D24"/>
    <mergeCell ref="D337:D344"/>
    <mergeCell ref="D345:D352"/>
    <mergeCell ref="D353:D360"/>
    <mergeCell ref="D683:D684"/>
    <mergeCell ref="C683:C685"/>
    <mergeCell ref="C686:C688"/>
    <mergeCell ref="D686:D687"/>
    <mergeCell ref="C689:C692"/>
    <mergeCell ref="D689:D690"/>
    <mergeCell ref="D555:D564"/>
    <mergeCell ref="D565:D574"/>
    <mergeCell ref="C575:C628"/>
    <mergeCell ref="D629:D637"/>
    <mergeCell ref="D638:D646"/>
    <mergeCell ref="D647:D655"/>
    <mergeCell ref="D656:D664"/>
    <mergeCell ref="D665:D673"/>
    <mergeCell ref="D674:D682"/>
    <mergeCell ref="C629:C682"/>
    <mergeCell ref="B735:B742"/>
    <mergeCell ref="C735:C742"/>
    <mergeCell ref="B683:B734"/>
    <mergeCell ref="D691:D692"/>
    <mergeCell ref="C693:C696"/>
    <mergeCell ref="D693:D694"/>
    <mergeCell ref="D695:D696"/>
    <mergeCell ref="C697:C700"/>
    <mergeCell ref="D697:D698"/>
    <mergeCell ref="D699:D700"/>
    <mergeCell ref="C701:C704"/>
    <mergeCell ref="D701:D702"/>
    <mergeCell ref="D703:D704"/>
    <mergeCell ref="C705:C708"/>
    <mergeCell ref="D705:D706"/>
    <mergeCell ref="D707:D708"/>
    <mergeCell ref="B743:B798"/>
    <mergeCell ref="D767:D770"/>
    <mergeCell ref="D771:D774"/>
    <mergeCell ref="D775:D778"/>
    <mergeCell ref="D779:D782"/>
    <mergeCell ref="D783:D786"/>
    <mergeCell ref="D787:D790"/>
    <mergeCell ref="D791:D794"/>
    <mergeCell ref="E748:E754"/>
    <mergeCell ref="D743:D754"/>
    <mergeCell ref="E760:E766"/>
    <mergeCell ref="D755:D766"/>
    <mergeCell ref="E726:E728"/>
    <mergeCell ref="E729:E731"/>
    <mergeCell ref="C729:C734"/>
    <mergeCell ref="D732:D734"/>
    <mergeCell ref="D739:D742"/>
    <mergeCell ref="E709:E714"/>
    <mergeCell ref="C709:C714"/>
    <mergeCell ref="D735:D738"/>
    <mergeCell ref="D795:D798"/>
    <mergeCell ref="C743:C798"/>
    <mergeCell ref="E715:E718"/>
    <mergeCell ref="C715:C718"/>
    <mergeCell ref="E721:E722"/>
    <mergeCell ref="E723:E725"/>
    <mergeCell ref="C721:C722"/>
    <mergeCell ref="C723:C725"/>
    <mergeCell ref="C726:C728"/>
  </mergeCells>
  <phoneticPr fontId="1" type="noConversion"/>
  <conditionalFormatting sqref="B3">
    <cfRule type="cellIs" dxfId="105" priority="296" operator="greaterThanOrEqual">
      <formula>1</formula>
    </cfRule>
  </conditionalFormatting>
  <conditionalFormatting sqref="B4">
    <cfRule type="expression" dxfId="104" priority="312">
      <formula>IF($B$4&lt;50%,TRUE,FALSE)</formula>
    </cfRule>
    <cfRule type="expression" dxfId="103" priority="318">
      <formula>IF($B$4&lt;50%,TRUE,FALSE)</formula>
    </cfRule>
    <cfRule type="expression" dxfId="102" priority="319">
      <formula>IF($B$4&lt;75%,TRUE,FALSE)</formula>
    </cfRule>
    <cfRule type="expression" dxfId="101" priority="320">
      <formula>IF($B$4&gt;=75%,TRUE,FALSE)</formula>
    </cfRule>
  </conditionalFormatting>
  <conditionalFormatting sqref="G9:G935">
    <cfRule type="containsText" dxfId="100" priority="66" operator="containsText" text="Pass">
      <formula>NOT(ISERROR(SEARCH("Pass",G9)))</formula>
    </cfRule>
    <cfRule type="containsText" dxfId="99" priority="67" operator="containsText" text="Next Event">
      <formula>NOT(ISERROR(SEARCH("Next Event",G9)))</formula>
    </cfRule>
    <cfRule type="containsText" dxfId="98" priority="68" operator="containsText" text="Not Available">
      <formula>NOT(ISERROR(SEARCH("Not Available",G9)))</formula>
    </cfRule>
    <cfRule type="containsText" dxfId="97" priority="69" operator="containsText" text="Not Tested">
      <formula>NOT(ISERROR(SEARCH("Not Tested",G9)))</formula>
    </cfRule>
    <cfRule type="containsText" dxfId="96" priority="70" operator="containsText" text="Fail">
      <formula>NOT(ISERROR(SEARCH("Fail",G9)))</formula>
    </cfRule>
  </conditionalFormatting>
  <conditionalFormatting sqref="G8:H8">
    <cfRule type="containsText" dxfId="95" priority="313" operator="containsText" text="Pass">
      <formula>NOT(ISERROR(SEARCH("Pass",G8)))</formula>
    </cfRule>
    <cfRule type="containsText" dxfId="94" priority="314" operator="containsText" text="Next Event">
      <formula>NOT(ISERROR(SEARCH("Next Event",G8)))</formula>
    </cfRule>
    <cfRule type="containsText" dxfId="93" priority="315" operator="containsText" text="Not Available">
      <formula>NOT(ISERROR(SEARCH("Not Available",G8)))</formula>
    </cfRule>
    <cfRule type="containsText" dxfId="92" priority="316" operator="containsText" text="Not Tested">
      <formula>NOT(ISERROR(SEARCH("Not Tested",G8)))</formula>
    </cfRule>
    <cfRule type="containsText" dxfId="91" priority="317" operator="containsText" text="Fail">
      <formula>NOT(ISERROR(SEARCH("Fail",G8)))</formula>
    </cfRule>
  </conditionalFormatting>
  <conditionalFormatting sqref="J8:J935">
    <cfRule type="containsText" dxfId="90" priority="6" operator="containsText" text="Pass">
      <formula>NOT(ISERROR(SEARCH("Pass",J8)))</formula>
    </cfRule>
    <cfRule type="containsText" dxfId="89" priority="7" operator="containsText" text="Next Event">
      <formula>NOT(ISERROR(SEARCH("Next Event",J8)))</formula>
    </cfRule>
    <cfRule type="containsText" dxfId="88" priority="8" operator="containsText" text="Not Available">
      <formula>NOT(ISERROR(SEARCH("Not Available",J8)))</formula>
    </cfRule>
    <cfRule type="containsText" dxfId="87" priority="9" operator="containsText" text="Not Tested">
      <formula>NOT(ISERROR(SEARCH("Not Tested",J8)))</formula>
    </cfRule>
    <cfRule type="containsText" dxfId="86" priority="10" operator="containsText" text="Fail">
      <formula>NOT(ISERROR(SEARCH("Fail",J8)))</formula>
    </cfRule>
  </conditionalFormatting>
  <conditionalFormatting sqref="K8">
    <cfRule type="containsText" dxfId="85" priority="297" operator="containsText" text="Pass">
      <formula>NOT(ISERROR(SEARCH("Pass",K8)))</formula>
    </cfRule>
    <cfRule type="containsText" dxfId="84" priority="298" operator="containsText" text="Next Event">
      <formula>NOT(ISERROR(SEARCH("Next Event",K8)))</formula>
    </cfRule>
    <cfRule type="containsText" dxfId="83" priority="299" operator="containsText" text="Not Available">
      <formula>NOT(ISERROR(SEARCH("Not Available",K8)))</formula>
    </cfRule>
    <cfRule type="containsText" dxfId="82" priority="300" operator="containsText" text="Not Tested">
      <formula>NOT(ISERROR(SEARCH("Not Tested",K8)))</formula>
    </cfRule>
    <cfRule type="containsText" dxfId="81" priority="301" operator="containsText" text="Fail">
      <formula>NOT(ISERROR(SEARCH("Fail",K8)))</formula>
    </cfRule>
  </conditionalFormatting>
  <conditionalFormatting sqref="M8:M935">
    <cfRule type="containsText" dxfId="80" priority="1" operator="containsText" text="Pass">
      <formula>NOT(ISERROR(SEARCH("Pass",M8)))</formula>
    </cfRule>
    <cfRule type="containsText" dxfId="79" priority="2" operator="containsText" text="Next Event">
      <formula>NOT(ISERROR(SEARCH("Next Event",M8)))</formula>
    </cfRule>
    <cfRule type="containsText" dxfId="78" priority="3" operator="containsText" text="Not Available">
      <formula>NOT(ISERROR(SEARCH("Not Available",M8)))</formula>
    </cfRule>
    <cfRule type="containsText" dxfId="77" priority="4" operator="containsText" text="Not Tested">
      <formula>NOT(ISERROR(SEARCH("Not Tested",M8)))</formula>
    </cfRule>
    <cfRule type="containsText" dxfId="76" priority="5" operator="containsText" text="Fail">
      <formula>NOT(ISERROR(SEARCH("Fail",M8)))</formula>
    </cfRule>
  </conditionalFormatting>
  <dataValidations count="1">
    <dataValidation type="list" allowBlank="1" showInputMessage="1" showErrorMessage="1" sqref="J9:J934 G9:G934 M9:M934" xr:uid="{7DD495CD-31E4-4C15-AB9F-4BC1F8A11CAB}">
      <formula1>"Pass,Fail,Not Available,Not Tested,Next Event,-"</formula1>
    </dataValidation>
  </dataValidations>
  <hyperlinks>
    <hyperlink ref="N29" r:id="rId1" xr:uid="{B8F38328-BEBA-4827-803F-A7EC977AE791}"/>
    <hyperlink ref="N97" r:id="rId2" xr:uid="{1A30EDFA-46AF-4E32-B9C9-703993560277}"/>
    <hyperlink ref="N199" r:id="rId3" xr:uid="{460E8BAF-818C-4F07-8AA2-6C3B0F587C24}"/>
  </hyperlinks>
  <pageMargins left="0.7" right="0.7" top="0.75" bottom="0.75" header="0.3" footer="0.3"/>
  <pageSetup paperSize="9" orientation="portrait" r:id="rId4"/>
  <ignoredErrors>
    <ignoredError sqref="E64:E73 E515:E534 E319:E328 E535:E574" numberStoredAsText="1"/>
  </ignoredErrors>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8113E-2188-4608-968E-534C19B8A8D8}">
  <sheetPr codeName="Sheet6"/>
  <dimension ref="A1:R51"/>
  <sheetViews>
    <sheetView showGridLines="0" zoomScaleNormal="100" workbookViewId="0">
      <pane ySplit="8" topLeftCell="A33" activePane="bottomLeft" state="frozen"/>
      <selection activeCell="E12" sqref="E12"/>
      <selection pane="bottomLeft" activeCell="E15" sqref="E15"/>
    </sheetView>
  </sheetViews>
  <sheetFormatPr defaultColWidth="9" defaultRowHeight="16.5"/>
  <cols>
    <col min="1" max="2" width="14.625" style="70" customWidth="1"/>
    <col min="3" max="3" width="18.75" style="70" customWidth="1"/>
    <col min="4" max="4" width="19.25" style="70" customWidth="1"/>
    <col min="5" max="5" width="77.625" style="45" customWidth="1"/>
    <col min="6" max="6" width="11.375" style="84" customWidth="1"/>
    <col min="7" max="7" width="9.75" style="84" customWidth="1"/>
    <col min="8" max="8" width="6" style="84" customWidth="1"/>
    <col min="9" max="9" width="11.375" style="84" customWidth="1"/>
    <col min="10" max="10" width="9.75" style="84" customWidth="1"/>
    <col min="11" max="11" width="6" style="84" customWidth="1"/>
    <col min="12" max="12" width="10.625" style="84" customWidth="1"/>
    <col min="13" max="13" width="13.5" style="45" customWidth="1"/>
    <col min="14" max="14" width="49.5" style="57" customWidth="1"/>
    <col min="15" max="15" width="9.75" style="19" customWidth="1"/>
    <col min="16" max="16" width="6" style="19" customWidth="1"/>
    <col min="17" max="17" width="7.5" style="19" bestFit="1" customWidth="1"/>
    <col min="18" max="18" width="15" style="19" bestFit="1" customWidth="1"/>
    <col min="19" max="19" width="9" style="57"/>
    <col min="20" max="20" width="11.25" style="57" bestFit="1" customWidth="1"/>
    <col min="21" max="16384" width="9" style="57"/>
  </cols>
  <sheetData>
    <row r="1" spans="1:18">
      <c r="A1" s="326" t="s">
        <v>166</v>
      </c>
      <c r="B1" s="326"/>
      <c r="C1" s="326"/>
      <c r="D1" s="326"/>
      <c r="E1" s="366" t="s">
        <v>167</v>
      </c>
      <c r="F1" s="366"/>
      <c r="G1" s="366"/>
      <c r="H1" s="366"/>
      <c r="I1" s="366"/>
      <c r="J1" s="366"/>
      <c r="K1" s="366"/>
      <c r="L1" s="366"/>
      <c r="M1" s="366"/>
      <c r="N1" s="366"/>
      <c r="O1" s="366"/>
      <c r="P1" s="366"/>
      <c r="Q1" s="366"/>
      <c r="R1" s="366"/>
    </row>
    <row r="2" spans="1:18" ht="16.5" customHeight="1">
      <c r="A2" s="48" t="s">
        <v>168</v>
      </c>
      <c r="B2" s="44">
        <f>COUNTA(A:A)-COUNTA(A1:A8)</f>
        <v>42</v>
      </c>
      <c r="C2" s="49" t="s">
        <v>169</v>
      </c>
      <c r="D2" s="58">
        <f>COUNTIF(L:L,C2)</f>
        <v>0</v>
      </c>
      <c r="E2" s="367" t="s">
        <v>699</v>
      </c>
      <c r="F2" s="368"/>
      <c r="G2" s="368"/>
      <c r="H2" s="368"/>
      <c r="I2" s="368"/>
      <c r="J2" s="368"/>
      <c r="K2" s="368"/>
      <c r="L2" s="368"/>
      <c r="M2" s="368"/>
      <c r="N2" s="368"/>
      <c r="O2" s="368"/>
      <c r="P2" s="368"/>
      <c r="Q2" s="368"/>
      <c r="R2" s="368"/>
    </row>
    <row r="3" spans="1:18">
      <c r="A3" s="49" t="s">
        <v>170</v>
      </c>
      <c r="B3" s="44">
        <f>B2-D2-D5</f>
        <v>42</v>
      </c>
      <c r="C3" s="49" t="s">
        <v>171</v>
      </c>
      <c r="D3" s="59">
        <f>COUNTIF(L:L,C3)</f>
        <v>0</v>
      </c>
      <c r="E3" s="368"/>
      <c r="F3" s="368"/>
      <c r="G3" s="368"/>
      <c r="H3" s="368"/>
      <c r="I3" s="368"/>
      <c r="J3" s="368"/>
      <c r="K3" s="368"/>
      <c r="L3" s="368"/>
      <c r="M3" s="368"/>
      <c r="N3" s="368"/>
      <c r="O3" s="368"/>
      <c r="P3" s="368"/>
      <c r="Q3" s="368"/>
      <c r="R3" s="368"/>
    </row>
    <row r="4" spans="1:18">
      <c r="A4" s="49" t="s">
        <v>172</v>
      </c>
      <c r="B4" s="46">
        <f>IF(B2=0,0,D2/B2)</f>
        <v>0</v>
      </c>
      <c r="C4" s="49" t="s">
        <v>173</v>
      </c>
      <c r="D4" s="60">
        <f>COUNTIF(L:L,C4)</f>
        <v>0</v>
      </c>
      <c r="E4" s="368"/>
      <c r="F4" s="368"/>
      <c r="G4" s="368"/>
      <c r="H4" s="368"/>
      <c r="I4" s="368"/>
      <c r="J4" s="368"/>
      <c r="K4" s="368"/>
      <c r="L4" s="368"/>
      <c r="M4" s="368"/>
      <c r="N4" s="368"/>
      <c r="O4" s="368"/>
      <c r="P4" s="368"/>
      <c r="Q4" s="368"/>
      <c r="R4" s="368"/>
    </row>
    <row r="5" spans="1:18">
      <c r="A5" s="49" t="s">
        <v>174</v>
      </c>
      <c r="B5" s="47"/>
      <c r="C5" s="49" t="s">
        <v>175</v>
      </c>
      <c r="D5" s="61">
        <f>COUNTIF(L:L,C5)</f>
        <v>0</v>
      </c>
      <c r="E5" s="368"/>
      <c r="F5" s="368"/>
      <c r="G5" s="368"/>
      <c r="H5" s="368"/>
      <c r="I5" s="368"/>
      <c r="J5" s="368"/>
      <c r="K5" s="368"/>
      <c r="L5" s="368"/>
      <c r="M5" s="368"/>
      <c r="N5" s="368"/>
      <c r="O5" s="368"/>
      <c r="P5" s="368"/>
      <c r="Q5" s="368"/>
      <c r="R5" s="368"/>
    </row>
    <row r="6" spans="1:18">
      <c r="A6" s="62" t="s">
        <v>176</v>
      </c>
      <c r="B6" s="63"/>
      <c r="C6" s="62" t="s">
        <v>177</v>
      </c>
      <c r="D6" s="64">
        <f>COUNTIF(L:L,C6)</f>
        <v>0</v>
      </c>
      <c r="E6" s="368"/>
      <c r="F6" s="368"/>
      <c r="G6" s="368"/>
      <c r="H6" s="368"/>
      <c r="I6" s="368"/>
      <c r="J6" s="368"/>
      <c r="K6" s="368"/>
      <c r="L6" s="368"/>
      <c r="M6" s="368"/>
      <c r="N6" s="368"/>
      <c r="O6" s="368"/>
      <c r="P6" s="368"/>
      <c r="Q6" s="368"/>
      <c r="R6" s="368"/>
    </row>
    <row r="7" spans="1:18">
      <c r="A7" s="63"/>
      <c r="B7" s="63"/>
      <c r="C7" s="63"/>
      <c r="D7" s="65"/>
      <c r="E7"/>
      <c r="F7" s="66"/>
      <c r="G7" s="66"/>
      <c r="H7" s="66"/>
      <c r="I7" s="66"/>
      <c r="J7" s="66"/>
      <c r="K7" s="66"/>
      <c r="L7" s="66"/>
      <c r="M7" s="66"/>
      <c r="N7" s="66"/>
      <c r="O7" s="66"/>
      <c r="P7" s="66"/>
      <c r="Q7" s="66"/>
      <c r="R7" s="66"/>
    </row>
    <row r="8" spans="1:18">
      <c r="A8" s="67" t="s">
        <v>178</v>
      </c>
      <c r="B8" s="67" t="s">
        <v>179</v>
      </c>
      <c r="C8" s="67" t="s">
        <v>180</v>
      </c>
      <c r="D8" s="67" t="s">
        <v>181</v>
      </c>
      <c r="E8" s="68" t="s">
        <v>182</v>
      </c>
      <c r="F8" s="51" t="s">
        <v>149</v>
      </c>
      <c r="G8" s="51" t="s">
        <v>183</v>
      </c>
      <c r="H8" s="50" t="s">
        <v>184</v>
      </c>
      <c r="I8" s="51" t="s">
        <v>185</v>
      </c>
      <c r="J8" s="51" t="s">
        <v>183</v>
      </c>
      <c r="K8" s="50" t="s">
        <v>186</v>
      </c>
      <c r="L8" s="51" t="s">
        <v>84</v>
      </c>
      <c r="M8" s="69" t="s">
        <v>187</v>
      </c>
      <c r="N8" s="67" t="s">
        <v>188</v>
      </c>
      <c r="O8" s="67" t="s">
        <v>189</v>
      </c>
      <c r="P8" s="67" t="s">
        <v>190</v>
      </c>
      <c r="Q8" s="67" t="s">
        <v>191</v>
      </c>
      <c r="R8" s="67" t="s">
        <v>192</v>
      </c>
    </row>
    <row r="9" spans="1:18" ht="24">
      <c r="A9" s="112">
        <f t="shared" ref="A9:A50" si="0">ROW()-8</f>
        <v>1</v>
      </c>
      <c r="B9" s="335" t="s">
        <v>700</v>
      </c>
      <c r="C9" s="335" t="s">
        <v>701</v>
      </c>
      <c r="D9" s="241" t="s">
        <v>319</v>
      </c>
      <c r="E9" s="131" t="s">
        <v>702</v>
      </c>
      <c r="F9" s="71"/>
      <c r="G9" s="72"/>
      <c r="H9" s="73"/>
      <c r="I9" s="71"/>
      <c r="J9" s="72"/>
      <c r="K9" s="73"/>
      <c r="L9" s="71"/>
      <c r="M9" s="86"/>
      <c r="N9" s="74"/>
      <c r="O9" s="76">
        <v>45096</v>
      </c>
      <c r="P9" s="75" t="s">
        <v>235</v>
      </c>
      <c r="Q9" s="79" t="s">
        <v>198</v>
      </c>
      <c r="R9" s="93" t="s">
        <v>703</v>
      </c>
    </row>
    <row r="10" spans="1:18" ht="24">
      <c r="A10" s="112">
        <f t="shared" si="0"/>
        <v>2</v>
      </c>
      <c r="B10" s="336"/>
      <c r="C10" s="336"/>
      <c r="D10" s="242" t="s">
        <v>704</v>
      </c>
      <c r="E10" s="172" t="s">
        <v>705</v>
      </c>
      <c r="F10" s="71"/>
      <c r="G10" s="72"/>
      <c r="H10" s="73"/>
      <c r="I10" s="71"/>
      <c r="J10" s="72"/>
      <c r="K10" s="73"/>
      <c r="L10" s="71"/>
      <c r="M10" s="86"/>
      <c r="N10" s="74"/>
      <c r="O10" s="72">
        <v>45096</v>
      </c>
      <c r="P10" s="73" t="s">
        <v>235</v>
      </c>
      <c r="Q10" s="79" t="s">
        <v>198</v>
      </c>
      <c r="R10" s="93" t="s">
        <v>703</v>
      </c>
    </row>
    <row r="11" spans="1:18" ht="24">
      <c r="A11" s="112">
        <f t="shared" si="0"/>
        <v>3</v>
      </c>
      <c r="B11" s="336"/>
      <c r="C11" s="336"/>
      <c r="D11" s="242" t="s">
        <v>706</v>
      </c>
      <c r="E11" s="172" t="s">
        <v>707</v>
      </c>
      <c r="F11" s="71"/>
      <c r="G11" s="72"/>
      <c r="H11" s="73"/>
      <c r="I11" s="71"/>
      <c r="J11" s="72"/>
      <c r="K11" s="73"/>
      <c r="L11" s="71"/>
      <c r="M11" s="86"/>
      <c r="N11" s="74"/>
      <c r="O11" s="72">
        <v>45096</v>
      </c>
      <c r="P11" s="73" t="s">
        <v>235</v>
      </c>
      <c r="Q11" s="79" t="s">
        <v>198</v>
      </c>
      <c r="R11" s="93" t="s">
        <v>703</v>
      </c>
    </row>
    <row r="12" spans="1:18" ht="24">
      <c r="A12" s="112">
        <f t="shared" si="0"/>
        <v>4</v>
      </c>
      <c r="B12" s="336"/>
      <c r="C12" s="336"/>
      <c r="D12" s="242" t="s">
        <v>708</v>
      </c>
      <c r="E12" s="172" t="s">
        <v>709</v>
      </c>
      <c r="F12" s="71"/>
      <c r="G12" s="72"/>
      <c r="H12" s="73"/>
      <c r="I12" s="71"/>
      <c r="J12" s="72"/>
      <c r="K12" s="73"/>
      <c r="L12" s="71"/>
      <c r="M12" s="86"/>
      <c r="N12" s="74"/>
      <c r="O12" s="72">
        <v>45096</v>
      </c>
      <c r="P12" s="73" t="s">
        <v>235</v>
      </c>
      <c r="Q12" s="79" t="s">
        <v>198</v>
      </c>
      <c r="R12" s="93" t="s">
        <v>703</v>
      </c>
    </row>
    <row r="13" spans="1:18" ht="24">
      <c r="A13" s="112">
        <f t="shared" si="0"/>
        <v>5</v>
      </c>
      <c r="B13" s="336"/>
      <c r="C13" s="336"/>
      <c r="D13" s="242" t="s">
        <v>710</v>
      </c>
      <c r="E13" s="172" t="s">
        <v>711</v>
      </c>
      <c r="F13" s="71"/>
      <c r="G13" s="72"/>
      <c r="H13" s="73"/>
      <c r="I13" s="71"/>
      <c r="J13" s="72"/>
      <c r="K13" s="73"/>
      <c r="L13" s="71"/>
      <c r="M13" s="86"/>
      <c r="N13" s="74"/>
      <c r="O13" s="72">
        <v>45096</v>
      </c>
      <c r="P13" s="73" t="s">
        <v>235</v>
      </c>
      <c r="Q13" s="79" t="s">
        <v>198</v>
      </c>
      <c r="R13" s="93" t="s">
        <v>703</v>
      </c>
    </row>
    <row r="14" spans="1:18" ht="24">
      <c r="A14" s="112">
        <f t="shared" si="0"/>
        <v>6</v>
      </c>
      <c r="B14" s="336"/>
      <c r="C14" s="336"/>
      <c r="D14" s="242" t="s">
        <v>712</v>
      </c>
      <c r="E14" s="172" t="s">
        <v>713</v>
      </c>
      <c r="F14" s="71"/>
      <c r="G14" s="72"/>
      <c r="H14" s="73"/>
      <c r="I14" s="71"/>
      <c r="J14" s="72"/>
      <c r="K14" s="73"/>
      <c r="L14" s="71"/>
      <c r="M14" s="86"/>
      <c r="N14" s="74"/>
      <c r="O14" s="72">
        <v>45096</v>
      </c>
      <c r="P14" s="73" t="s">
        <v>235</v>
      </c>
      <c r="Q14" s="79" t="s">
        <v>198</v>
      </c>
      <c r="R14" s="93" t="s">
        <v>703</v>
      </c>
    </row>
    <row r="15" spans="1:18" ht="24">
      <c r="A15" s="112">
        <f t="shared" si="0"/>
        <v>7</v>
      </c>
      <c r="B15" s="336"/>
      <c r="C15" s="336"/>
      <c r="D15" s="242" t="s">
        <v>714</v>
      </c>
      <c r="E15" s="172" t="s">
        <v>715</v>
      </c>
      <c r="F15" s="71"/>
      <c r="G15" s="72"/>
      <c r="H15" s="73"/>
      <c r="I15" s="71"/>
      <c r="J15" s="72"/>
      <c r="K15" s="73"/>
      <c r="L15" s="71"/>
      <c r="M15" s="86"/>
      <c r="N15" s="74"/>
      <c r="O15" s="72">
        <v>45096</v>
      </c>
      <c r="P15" s="73" t="s">
        <v>235</v>
      </c>
      <c r="Q15" s="79" t="s">
        <v>198</v>
      </c>
      <c r="R15" s="93" t="s">
        <v>703</v>
      </c>
    </row>
    <row r="16" spans="1:18" ht="24">
      <c r="A16" s="112">
        <f t="shared" si="0"/>
        <v>8</v>
      </c>
      <c r="B16" s="336"/>
      <c r="C16" s="336"/>
      <c r="D16" s="242" t="s">
        <v>716</v>
      </c>
      <c r="E16" s="172" t="s">
        <v>717</v>
      </c>
      <c r="F16" s="71"/>
      <c r="G16" s="72"/>
      <c r="H16" s="73"/>
      <c r="I16" s="71"/>
      <c r="J16" s="72"/>
      <c r="K16" s="73"/>
      <c r="L16" s="71"/>
      <c r="M16" s="86"/>
      <c r="N16" s="74"/>
      <c r="O16" s="72">
        <v>45096</v>
      </c>
      <c r="P16" s="73" t="s">
        <v>235</v>
      </c>
      <c r="Q16" s="79" t="s">
        <v>198</v>
      </c>
      <c r="R16" s="93" t="s">
        <v>703</v>
      </c>
    </row>
    <row r="17" spans="1:18" ht="24">
      <c r="A17" s="112">
        <f t="shared" si="0"/>
        <v>9</v>
      </c>
      <c r="B17" s="336"/>
      <c r="C17" s="336"/>
      <c r="D17" s="242" t="s">
        <v>718</v>
      </c>
      <c r="E17" s="172" t="s">
        <v>719</v>
      </c>
      <c r="F17" s="71"/>
      <c r="G17" s="72"/>
      <c r="H17" s="73"/>
      <c r="I17" s="71"/>
      <c r="J17" s="72"/>
      <c r="K17" s="73"/>
      <c r="L17" s="71"/>
      <c r="M17" s="86"/>
      <c r="N17" s="74"/>
      <c r="O17" s="72">
        <v>45096</v>
      </c>
      <c r="P17" s="73" t="s">
        <v>235</v>
      </c>
      <c r="Q17" s="79" t="s">
        <v>198</v>
      </c>
      <c r="R17" s="93" t="s">
        <v>703</v>
      </c>
    </row>
    <row r="18" spans="1:18" ht="24">
      <c r="A18" s="112">
        <f t="shared" si="0"/>
        <v>10</v>
      </c>
      <c r="B18" s="336"/>
      <c r="C18" s="336"/>
      <c r="D18" s="242" t="s">
        <v>720</v>
      </c>
      <c r="E18" s="172" t="s">
        <v>721</v>
      </c>
      <c r="F18" s="71"/>
      <c r="G18" s="72"/>
      <c r="H18" s="73"/>
      <c r="I18" s="71"/>
      <c r="J18" s="72"/>
      <c r="K18" s="73"/>
      <c r="L18" s="71"/>
      <c r="M18" s="86"/>
      <c r="N18" s="74"/>
      <c r="O18" s="72">
        <v>45096</v>
      </c>
      <c r="P18" s="73" t="s">
        <v>235</v>
      </c>
      <c r="Q18" s="79" t="s">
        <v>198</v>
      </c>
      <c r="R18" s="93" t="s">
        <v>703</v>
      </c>
    </row>
    <row r="19" spans="1:18" ht="24">
      <c r="A19" s="112">
        <f t="shared" si="0"/>
        <v>11</v>
      </c>
      <c r="B19" s="336"/>
      <c r="C19" s="336"/>
      <c r="D19" s="242" t="s">
        <v>722</v>
      </c>
      <c r="E19" s="172" t="s">
        <v>723</v>
      </c>
      <c r="F19" s="71"/>
      <c r="G19" s="72"/>
      <c r="H19" s="73"/>
      <c r="I19" s="71"/>
      <c r="J19" s="72"/>
      <c r="K19" s="73"/>
      <c r="L19" s="71"/>
      <c r="M19" s="86"/>
      <c r="N19" s="74"/>
      <c r="O19" s="72">
        <v>45096</v>
      </c>
      <c r="P19" s="73" t="s">
        <v>235</v>
      </c>
      <c r="Q19" s="79" t="s">
        <v>198</v>
      </c>
      <c r="R19" s="93" t="s">
        <v>703</v>
      </c>
    </row>
    <row r="20" spans="1:18" ht="24">
      <c r="A20" s="112">
        <f t="shared" si="0"/>
        <v>12</v>
      </c>
      <c r="B20" s="336"/>
      <c r="C20" s="336"/>
      <c r="D20" s="242" t="s">
        <v>724</v>
      </c>
      <c r="E20" s="172" t="s">
        <v>725</v>
      </c>
      <c r="F20" s="71"/>
      <c r="G20" s="72"/>
      <c r="H20" s="73"/>
      <c r="I20" s="71"/>
      <c r="J20" s="72"/>
      <c r="K20" s="73"/>
      <c r="L20" s="71"/>
      <c r="M20" s="86"/>
      <c r="N20" s="74"/>
      <c r="O20" s="72">
        <v>45096</v>
      </c>
      <c r="P20" s="73" t="s">
        <v>235</v>
      </c>
      <c r="Q20" s="79" t="s">
        <v>198</v>
      </c>
      <c r="R20" s="93" t="s">
        <v>703</v>
      </c>
    </row>
    <row r="21" spans="1:18" ht="24">
      <c r="A21" s="112">
        <f t="shared" si="0"/>
        <v>13</v>
      </c>
      <c r="B21" s="336"/>
      <c r="C21" s="336"/>
      <c r="D21" s="242" t="s">
        <v>726</v>
      </c>
      <c r="E21" s="172" t="s">
        <v>727</v>
      </c>
      <c r="F21" s="71"/>
      <c r="G21" s="72"/>
      <c r="H21" s="73"/>
      <c r="I21" s="71"/>
      <c r="J21" s="72"/>
      <c r="K21" s="73"/>
      <c r="L21" s="71"/>
      <c r="M21" s="86"/>
      <c r="N21" s="74"/>
      <c r="O21" s="72">
        <v>45096</v>
      </c>
      <c r="P21" s="73" t="s">
        <v>235</v>
      </c>
      <c r="Q21" s="79" t="s">
        <v>198</v>
      </c>
      <c r="R21" s="93" t="s">
        <v>703</v>
      </c>
    </row>
    <row r="22" spans="1:18" ht="24">
      <c r="A22" s="112">
        <f t="shared" si="0"/>
        <v>14</v>
      </c>
      <c r="B22" s="336"/>
      <c r="C22" s="338"/>
      <c r="D22" s="242" t="s">
        <v>728</v>
      </c>
      <c r="E22" s="172" t="s">
        <v>729</v>
      </c>
      <c r="F22" s="71"/>
      <c r="G22" s="72"/>
      <c r="H22" s="73"/>
      <c r="I22" s="71"/>
      <c r="J22" s="72"/>
      <c r="K22" s="73"/>
      <c r="L22" s="71"/>
      <c r="M22" s="86"/>
      <c r="N22" s="74"/>
      <c r="O22" s="72">
        <v>45096</v>
      </c>
      <c r="P22" s="73" t="s">
        <v>235</v>
      </c>
      <c r="Q22" s="79" t="s">
        <v>198</v>
      </c>
      <c r="R22" s="93" t="s">
        <v>703</v>
      </c>
    </row>
    <row r="23" spans="1:18" ht="24">
      <c r="A23" s="112">
        <f t="shared" si="0"/>
        <v>15</v>
      </c>
      <c r="B23" s="336"/>
      <c r="C23" s="335" t="s">
        <v>730</v>
      </c>
      <c r="D23" s="242" t="s">
        <v>319</v>
      </c>
      <c r="E23" s="172" t="s">
        <v>731</v>
      </c>
      <c r="F23" s="71"/>
      <c r="G23" s="72"/>
      <c r="H23" s="73"/>
      <c r="I23" s="71"/>
      <c r="J23" s="72"/>
      <c r="K23" s="73"/>
      <c r="L23" s="71"/>
      <c r="M23" s="86"/>
      <c r="N23" s="74"/>
      <c r="O23" s="72">
        <v>45096</v>
      </c>
      <c r="P23" s="73" t="s">
        <v>235</v>
      </c>
      <c r="Q23" s="79" t="s">
        <v>198</v>
      </c>
      <c r="R23" s="93" t="s">
        <v>703</v>
      </c>
    </row>
    <row r="24" spans="1:18" ht="24">
      <c r="A24" s="112">
        <f t="shared" si="0"/>
        <v>16</v>
      </c>
      <c r="B24" s="336"/>
      <c r="C24" s="336"/>
      <c r="D24" s="242" t="s">
        <v>704</v>
      </c>
      <c r="E24" s="172" t="s">
        <v>732</v>
      </c>
      <c r="F24" s="71"/>
      <c r="G24" s="72"/>
      <c r="H24" s="73"/>
      <c r="I24" s="71"/>
      <c r="J24" s="72"/>
      <c r="K24" s="73"/>
      <c r="L24" s="71"/>
      <c r="M24" s="86"/>
      <c r="N24" s="74"/>
      <c r="O24" s="72">
        <v>45096</v>
      </c>
      <c r="P24" s="73" t="s">
        <v>235</v>
      </c>
      <c r="Q24" s="79" t="s">
        <v>198</v>
      </c>
      <c r="R24" s="93" t="s">
        <v>703</v>
      </c>
    </row>
    <row r="25" spans="1:18" ht="24">
      <c r="A25" s="112">
        <f t="shared" si="0"/>
        <v>17</v>
      </c>
      <c r="B25" s="336"/>
      <c r="C25" s="336"/>
      <c r="D25" s="242" t="s">
        <v>706</v>
      </c>
      <c r="E25" s="172" t="s">
        <v>733</v>
      </c>
      <c r="F25" s="71"/>
      <c r="G25" s="72"/>
      <c r="H25" s="73"/>
      <c r="I25" s="71"/>
      <c r="J25" s="72"/>
      <c r="K25" s="73"/>
      <c r="L25" s="71"/>
      <c r="M25" s="86"/>
      <c r="N25" s="74"/>
      <c r="O25" s="72">
        <v>45096</v>
      </c>
      <c r="P25" s="73" t="s">
        <v>235</v>
      </c>
      <c r="Q25" s="79" t="s">
        <v>198</v>
      </c>
      <c r="R25" s="93" t="s">
        <v>703</v>
      </c>
    </row>
    <row r="26" spans="1:18" ht="24">
      <c r="A26" s="112">
        <f t="shared" si="0"/>
        <v>18</v>
      </c>
      <c r="B26" s="336"/>
      <c r="C26" s="336"/>
      <c r="D26" s="242" t="s">
        <v>708</v>
      </c>
      <c r="E26" s="172" t="s">
        <v>734</v>
      </c>
      <c r="F26" s="71"/>
      <c r="G26" s="72"/>
      <c r="H26" s="73"/>
      <c r="I26" s="71"/>
      <c r="J26" s="72"/>
      <c r="K26" s="73"/>
      <c r="L26" s="71"/>
      <c r="M26" s="86"/>
      <c r="N26" s="74"/>
      <c r="O26" s="72">
        <v>45096</v>
      </c>
      <c r="P26" s="73" t="s">
        <v>235</v>
      </c>
      <c r="Q26" s="79" t="s">
        <v>198</v>
      </c>
      <c r="R26" s="93" t="s">
        <v>703</v>
      </c>
    </row>
    <row r="27" spans="1:18" ht="24">
      <c r="A27" s="112">
        <f t="shared" si="0"/>
        <v>19</v>
      </c>
      <c r="B27" s="336"/>
      <c r="C27" s="336"/>
      <c r="D27" s="242" t="s">
        <v>710</v>
      </c>
      <c r="E27" s="172" t="s">
        <v>735</v>
      </c>
      <c r="F27" s="71"/>
      <c r="G27" s="72"/>
      <c r="H27" s="73"/>
      <c r="I27" s="71"/>
      <c r="J27" s="72"/>
      <c r="K27" s="73"/>
      <c r="L27" s="71"/>
      <c r="M27" s="86"/>
      <c r="N27" s="74"/>
      <c r="O27" s="72">
        <v>45096</v>
      </c>
      <c r="P27" s="73" t="s">
        <v>235</v>
      </c>
      <c r="Q27" s="79" t="s">
        <v>198</v>
      </c>
      <c r="R27" s="93" t="s">
        <v>703</v>
      </c>
    </row>
    <row r="28" spans="1:18" ht="24">
      <c r="A28" s="112">
        <f t="shared" si="0"/>
        <v>20</v>
      </c>
      <c r="B28" s="336"/>
      <c r="C28" s="336"/>
      <c r="D28" s="242" t="s">
        <v>712</v>
      </c>
      <c r="E28" s="172" t="s">
        <v>736</v>
      </c>
      <c r="F28" s="71"/>
      <c r="G28" s="72"/>
      <c r="H28" s="73"/>
      <c r="I28" s="71"/>
      <c r="J28" s="72"/>
      <c r="K28" s="73"/>
      <c r="L28" s="71"/>
      <c r="M28" s="86"/>
      <c r="N28" s="74"/>
      <c r="O28" s="72">
        <v>45096</v>
      </c>
      <c r="P28" s="73" t="s">
        <v>235</v>
      </c>
      <c r="Q28" s="79" t="s">
        <v>198</v>
      </c>
      <c r="R28" s="93" t="s">
        <v>703</v>
      </c>
    </row>
    <row r="29" spans="1:18" ht="24">
      <c r="A29" s="112">
        <f t="shared" si="0"/>
        <v>21</v>
      </c>
      <c r="B29" s="336"/>
      <c r="C29" s="336"/>
      <c r="D29" s="242" t="s">
        <v>714</v>
      </c>
      <c r="E29" s="172" t="s">
        <v>737</v>
      </c>
      <c r="F29" s="71"/>
      <c r="G29" s="72"/>
      <c r="H29" s="73"/>
      <c r="I29" s="71"/>
      <c r="J29" s="72"/>
      <c r="K29" s="73"/>
      <c r="L29" s="71"/>
      <c r="M29" s="86"/>
      <c r="N29" s="74"/>
      <c r="O29" s="72">
        <v>45096</v>
      </c>
      <c r="P29" s="73" t="s">
        <v>235</v>
      </c>
      <c r="Q29" s="79" t="s">
        <v>198</v>
      </c>
      <c r="R29" s="93" t="s">
        <v>703</v>
      </c>
    </row>
    <row r="30" spans="1:18" ht="24">
      <c r="A30" s="112">
        <f t="shared" si="0"/>
        <v>22</v>
      </c>
      <c r="B30" s="336"/>
      <c r="C30" s="336"/>
      <c r="D30" s="242" t="s">
        <v>716</v>
      </c>
      <c r="E30" s="172" t="s">
        <v>738</v>
      </c>
      <c r="F30" s="71"/>
      <c r="G30" s="72"/>
      <c r="H30" s="73"/>
      <c r="I30" s="71"/>
      <c r="J30" s="72"/>
      <c r="K30" s="73"/>
      <c r="L30" s="71"/>
      <c r="M30" s="86"/>
      <c r="N30" s="74"/>
      <c r="O30" s="72">
        <v>45096</v>
      </c>
      <c r="P30" s="73" t="s">
        <v>235</v>
      </c>
      <c r="Q30" s="79" t="s">
        <v>198</v>
      </c>
      <c r="R30" s="93" t="s">
        <v>703</v>
      </c>
    </row>
    <row r="31" spans="1:18" ht="24">
      <c r="A31" s="112">
        <f t="shared" si="0"/>
        <v>23</v>
      </c>
      <c r="B31" s="336"/>
      <c r="C31" s="336"/>
      <c r="D31" s="242" t="s">
        <v>718</v>
      </c>
      <c r="E31" s="172" t="s">
        <v>739</v>
      </c>
      <c r="F31" s="71"/>
      <c r="G31" s="72"/>
      <c r="H31" s="73"/>
      <c r="I31" s="71"/>
      <c r="J31" s="72"/>
      <c r="K31" s="73"/>
      <c r="L31" s="71"/>
      <c r="M31" s="86"/>
      <c r="N31" s="74"/>
      <c r="O31" s="72">
        <v>45096</v>
      </c>
      <c r="P31" s="73" t="s">
        <v>235</v>
      </c>
      <c r="Q31" s="79" t="s">
        <v>198</v>
      </c>
      <c r="R31" s="93" t="s">
        <v>703</v>
      </c>
    </row>
    <row r="32" spans="1:18" ht="24">
      <c r="A32" s="112">
        <f t="shared" si="0"/>
        <v>24</v>
      </c>
      <c r="B32" s="336"/>
      <c r="C32" s="336"/>
      <c r="D32" s="242" t="s">
        <v>720</v>
      </c>
      <c r="E32" s="172" t="s">
        <v>740</v>
      </c>
      <c r="F32" s="71"/>
      <c r="G32" s="72"/>
      <c r="H32" s="73"/>
      <c r="I32" s="71"/>
      <c r="J32" s="72"/>
      <c r="K32" s="73"/>
      <c r="L32" s="71"/>
      <c r="M32" s="86"/>
      <c r="N32" s="74"/>
      <c r="O32" s="72">
        <v>45096</v>
      </c>
      <c r="P32" s="73" t="s">
        <v>235</v>
      </c>
      <c r="Q32" s="79" t="s">
        <v>198</v>
      </c>
      <c r="R32" s="93" t="s">
        <v>703</v>
      </c>
    </row>
    <row r="33" spans="1:18" ht="24">
      <c r="A33" s="112">
        <f t="shared" si="0"/>
        <v>25</v>
      </c>
      <c r="B33" s="336"/>
      <c r="C33" s="336"/>
      <c r="D33" s="242" t="s">
        <v>722</v>
      </c>
      <c r="E33" s="172" t="s">
        <v>741</v>
      </c>
      <c r="F33" s="71"/>
      <c r="G33" s="72"/>
      <c r="H33" s="73"/>
      <c r="I33" s="71"/>
      <c r="J33" s="72"/>
      <c r="K33" s="73"/>
      <c r="L33" s="71"/>
      <c r="M33" s="86"/>
      <c r="N33" s="74"/>
      <c r="O33" s="72">
        <v>45096</v>
      </c>
      <c r="P33" s="73" t="s">
        <v>235</v>
      </c>
      <c r="Q33" s="79" t="s">
        <v>198</v>
      </c>
      <c r="R33" s="93" t="s">
        <v>703</v>
      </c>
    </row>
    <row r="34" spans="1:18" ht="24">
      <c r="A34" s="112">
        <f t="shared" si="0"/>
        <v>26</v>
      </c>
      <c r="B34" s="336"/>
      <c r="C34" s="336"/>
      <c r="D34" s="242" t="s">
        <v>724</v>
      </c>
      <c r="E34" s="172" t="s">
        <v>742</v>
      </c>
      <c r="F34" s="71"/>
      <c r="G34" s="72"/>
      <c r="H34" s="73"/>
      <c r="I34" s="71"/>
      <c r="J34" s="72"/>
      <c r="K34" s="73"/>
      <c r="L34" s="71"/>
      <c r="M34" s="86"/>
      <c r="N34" s="74"/>
      <c r="O34" s="72">
        <v>45096</v>
      </c>
      <c r="P34" s="73" t="s">
        <v>235</v>
      </c>
      <c r="Q34" s="79" t="s">
        <v>198</v>
      </c>
      <c r="R34" s="93" t="s">
        <v>703</v>
      </c>
    </row>
    <row r="35" spans="1:18" ht="24">
      <c r="A35" s="112">
        <f t="shared" si="0"/>
        <v>27</v>
      </c>
      <c r="B35" s="336"/>
      <c r="C35" s="336"/>
      <c r="D35" s="242" t="s">
        <v>726</v>
      </c>
      <c r="E35" s="172" t="s">
        <v>743</v>
      </c>
      <c r="F35" s="71"/>
      <c r="G35" s="72"/>
      <c r="H35" s="73"/>
      <c r="I35" s="71"/>
      <c r="J35" s="72"/>
      <c r="K35" s="73"/>
      <c r="L35" s="71"/>
      <c r="M35" s="86"/>
      <c r="N35" s="74"/>
      <c r="O35" s="72">
        <v>45096</v>
      </c>
      <c r="P35" s="73" t="s">
        <v>235</v>
      </c>
      <c r="Q35" s="79" t="s">
        <v>198</v>
      </c>
      <c r="R35" s="93" t="s">
        <v>703</v>
      </c>
    </row>
    <row r="36" spans="1:18" ht="24">
      <c r="A36" s="112">
        <f t="shared" si="0"/>
        <v>28</v>
      </c>
      <c r="B36" s="336"/>
      <c r="C36" s="338"/>
      <c r="D36" s="242" t="s">
        <v>728</v>
      </c>
      <c r="E36" s="172" t="s">
        <v>744</v>
      </c>
      <c r="F36" s="71"/>
      <c r="G36" s="72"/>
      <c r="H36" s="73"/>
      <c r="I36" s="71"/>
      <c r="J36" s="72"/>
      <c r="K36" s="73"/>
      <c r="L36" s="71"/>
      <c r="M36" s="86"/>
      <c r="N36" s="74"/>
      <c r="O36" s="72">
        <v>45096</v>
      </c>
      <c r="P36" s="73" t="s">
        <v>235</v>
      </c>
      <c r="Q36" s="79" t="s">
        <v>198</v>
      </c>
      <c r="R36" s="93" t="s">
        <v>703</v>
      </c>
    </row>
    <row r="37" spans="1:18" ht="24">
      <c r="A37" s="112">
        <f t="shared" si="0"/>
        <v>29</v>
      </c>
      <c r="B37" s="336"/>
      <c r="C37" s="335" t="s">
        <v>745</v>
      </c>
      <c r="D37" s="242" t="s">
        <v>319</v>
      </c>
      <c r="E37" s="172" t="s">
        <v>746</v>
      </c>
      <c r="F37" s="71"/>
      <c r="G37" s="72"/>
      <c r="H37" s="73"/>
      <c r="I37" s="71"/>
      <c r="J37" s="72"/>
      <c r="K37" s="73"/>
      <c r="L37" s="71"/>
      <c r="M37" s="86"/>
      <c r="N37" s="74"/>
      <c r="O37" s="72">
        <v>45096</v>
      </c>
      <c r="P37" s="73" t="s">
        <v>235</v>
      </c>
      <c r="Q37" s="79" t="s">
        <v>198</v>
      </c>
      <c r="R37" s="93" t="s">
        <v>703</v>
      </c>
    </row>
    <row r="38" spans="1:18" ht="24">
      <c r="A38" s="112">
        <f t="shared" si="0"/>
        <v>30</v>
      </c>
      <c r="B38" s="336"/>
      <c r="C38" s="336"/>
      <c r="D38" s="242" t="s">
        <v>704</v>
      </c>
      <c r="E38" s="172" t="s">
        <v>747</v>
      </c>
      <c r="F38" s="71"/>
      <c r="G38" s="72"/>
      <c r="H38" s="73"/>
      <c r="I38" s="71"/>
      <c r="J38" s="72"/>
      <c r="K38" s="73"/>
      <c r="L38" s="71"/>
      <c r="M38" s="86"/>
      <c r="N38" s="74"/>
      <c r="O38" s="72">
        <v>45096</v>
      </c>
      <c r="P38" s="73" t="s">
        <v>235</v>
      </c>
      <c r="Q38" s="79" t="s">
        <v>198</v>
      </c>
      <c r="R38" s="93" t="s">
        <v>703</v>
      </c>
    </row>
    <row r="39" spans="1:18" ht="24">
      <c r="A39" s="112">
        <f t="shared" si="0"/>
        <v>31</v>
      </c>
      <c r="B39" s="336"/>
      <c r="C39" s="336"/>
      <c r="D39" s="242" t="s">
        <v>706</v>
      </c>
      <c r="E39" s="172" t="s">
        <v>748</v>
      </c>
      <c r="F39" s="71"/>
      <c r="G39" s="72"/>
      <c r="H39" s="73"/>
      <c r="I39" s="71"/>
      <c r="J39" s="72"/>
      <c r="K39" s="73"/>
      <c r="L39" s="71"/>
      <c r="M39" s="86"/>
      <c r="N39" s="74"/>
      <c r="O39" s="72">
        <v>45096</v>
      </c>
      <c r="P39" s="73" t="s">
        <v>235</v>
      </c>
      <c r="Q39" s="79" t="s">
        <v>198</v>
      </c>
      <c r="R39" s="93" t="s">
        <v>703</v>
      </c>
    </row>
    <row r="40" spans="1:18" ht="24">
      <c r="A40" s="112">
        <f t="shared" si="0"/>
        <v>32</v>
      </c>
      <c r="B40" s="336"/>
      <c r="C40" s="336"/>
      <c r="D40" s="242" t="s">
        <v>708</v>
      </c>
      <c r="E40" s="172" t="s">
        <v>749</v>
      </c>
      <c r="F40" s="71"/>
      <c r="G40" s="72"/>
      <c r="H40" s="73"/>
      <c r="I40" s="71"/>
      <c r="J40" s="72"/>
      <c r="K40" s="73"/>
      <c r="L40" s="71"/>
      <c r="M40" s="86"/>
      <c r="N40" s="74"/>
      <c r="O40" s="72">
        <v>45096</v>
      </c>
      <c r="P40" s="73" t="s">
        <v>235</v>
      </c>
      <c r="Q40" s="79" t="s">
        <v>198</v>
      </c>
      <c r="R40" s="93" t="s">
        <v>703</v>
      </c>
    </row>
    <row r="41" spans="1:18" ht="24">
      <c r="A41" s="112">
        <f t="shared" si="0"/>
        <v>33</v>
      </c>
      <c r="B41" s="336"/>
      <c r="C41" s="336"/>
      <c r="D41" s="242" t="s">
        <v>710</v>
      </c>
      <c r="E41" s="172" t="s">
        <v>750</v>
      </c>
      <c r="F41" s="71"/>
      <c r="G41" s="72"/>
      <c r="H41" s="73"/>
      <c r="I41" s="71"/>
      <c r="J41" s="72"/>
      <c r="K41" s="73"/>
      <c r="L41" s="71"/>
      <c r="M41" s="86"/>
      <c r="N41" s="74"/>
      <c r="O41" s="72">
        <v>45096</v>
      </c>
      <c r="P41" s="73" t="s">
        <v>235</v>
      </c>
      <c r="Q41" s="79" t="s">
        <v>198</v>
      </c>
      <c r="R41" s="93" t="s">
        <v>703</v>
      </c>
    </row>
    <row r="42" spans="1:18" ht="24">
      <c r="A42" s="112">
        <f t="shared" si="0"/>
        <v>34</v>
      </c>
      <c r="B42" s="336"/>
      <c r="C42" s="336"/>
      <c r="D42" s="242" t="s">
        <v>712</v>
      </c>
      <c r="E42" s="172" t="s">
        <v>751</v>
      </c>
      <c r="F42" s="71"/>
      <c r="G42" s="72"/>
      <c r="H42" s="73"/>
      <c r="I42" s="71"/>
      <c r="J42" s="72"/>
      <c r="K42" s="73"/>
      <c r="L42" s="71"/>
      <c r="M42" s="86"/>
      <c r="N42" s="74"/>
      <c r="O42" s="72">
        <v>45096</v>
      </c>
      <c r="P42" s="73" t="s">
        <v>235</v>
      </c>
      <c r="Q42" s="79" t="s">
        <v>198</v>
      </c>
      <c r="R42" s="93" t="s">
        <v>703</v>
      </c>
    </row>
    <row r="43" spans="1:18" ht="24">
      <c r="A43" s="112">
        <f t="shared" si="0"/>
        <v>35</v>
      </c>
      <c r="B43" s="336"/>
      <c r="C43" s="336"/>
      <c r="D43" s="242" t="s">
        <v>714</v>
      </c>
      <c r="E43" s="172" t="s">
        <v>752</v>
      </c>
      <c r="F43" s="71"/>
      <c r="G43" s="72"/>
      <c r="H43" s="73"/>
      <c r="I43" s="71"/>
      <c r="J43" s="72"/>
      <c r="K43" s="73"/>
      <c r="L43" s="71"/>
      <c r="M43" s="86"/>
      <c r="N43" s="74"/>
      <c r="O43" s="72">
        <v>45096</v>
      </c>
      <c r="P43" s="73" t="s">
        <v>235</v>
      </c>
      <c r="Q43" s="79" t="s">
        <v>198</v>
      </c>
      <c r="R43" s="93" t="s">
        <v>703</v>
      </c>
    </row>
    <row r="44" spans="1:18" ht="24">
      <c r="A44" s="112">
        <f t="shared" si="0"/>
        <v>36</v>
      </c>
      <c r="B44" s="336"/>
      <c r="C44" s="336"/>
      <c r="D44" s="242" t="s">
        <v>716</v>
      </c>
      <c r="E44" s="172" t="s">
        <v>753</v>
      </c>
      <c r="F44" s="71"/>
      <c r="G44" s="72"/>
      <c r="H44" s="73"/>
      <c r="I44" s="71"/>
      <c r="J44" s="72"/>
      <c r="K44" s="73"/>
      <c r="L44" s="71"/>
      <c r="M44" s="86"/>
      <c r="N44" s="74"/>
      <c r="O44" s="72">
        <v>45096</v>
      </c>
      <c r="P44" s="73" t="s">
        <v>235</v>
      </c>
      <c r="Q44" s="79" t="s">
        <v>198</v>
      </c>
      <c r="R44" s="93" t="s">
        <v>703</v>
      </c>
    </row>
    <row r="45" spans="1:18" ht="24">
      <c r="A45" s="112">
        <f t="shared" si="0"/>
        <v>37</v>
      </c>
      <c r="B45" s="336"/>
      <c r="C45" s="336"/>
      <c r="D45" s="242" t="s">
        <v>718</v>
      </c>
      <c r="E45" s="172" t="s">
        <v>754</v>
      </c>
      <c r="F45" s="71"/>
      <c r="G45" s="72"/>
      <c r="H45" s="73"/>
      <c r="I45" s="71"/>
      <c r="J45" s="72"/>
      <c r="K45" s="73"/>
      <c r="L45" s="71"/>
      <c r="M45" s="86"/>
      <c r="N45" s="74"/>
      <c r="O45" s="72">
        <v>45096</v>
      </c>
      <c r="P45" s="73" t="s">
        <v>235</v>
      </c>
      <c r="Q45" s="79" t="s">
        <v>198</v>
      </c>
      <c r="R45" s="93" t="s">
        <v>703</v>
      </c>
    </row>
    <row r="46" spans="1:18" ht="24">
      <c r="A46" s="112">
        <f t="shared" si="0"/>
        <v>38</v>
      </c>
      <c r="B46" s="336"/>
      <c r="C46" s="336"/>
      <c r="D46" s="242" t="s">
        <v>720</v>
      </c>
      <c r="E46" s="172" t="s">
        <v>755</v>
      </c>
      <c r="F46" s="71"/>
      <c r="G46" s="72"/>
      <c r="H46" s="73"/>
      <c r="I46" s="71"/>
      <c r="J46" s="72"/>
      <c r="K46" s="73"/>
      <c r="L46" s="71"/>
      <c r="M46" s="86"/>
      <c r="N46" s="74"/>
      <c r="O46" s="72">
        <v>45096</v>
      </c>
      <c r="P46" s="73" t="s">
        <v>235</v>
      </c>
      <c r="Q46" s="79" t="s">
        <v>198</v>
      </c>
      <c r="R46" s="93" t="s">
        <v>703</v>
      </c>
    </row>
    <row r="47" spans="1:18" ht="24">
      <c r="A47" s="112">
        <f t="shared" si="0"/>
        <v>39</v>
      </c>
      <c r="B47" s="336"/>
      <c r="C47" s="336"/>
      <c r="D47" s="242" t="s">
        <v>722</v>
      </c>
      <c r="E47" s="172" t="s">
        <v>756</v>
      </c>
      <c r="F47" s="71"/>
      <c r="G47" s="72"/>
      <c r="H47" s="73"/>
      <c r="I47" s="71"/>
      <c r="J47" s="72"/>
      <c r="K47" s="73"/>
      <c r="L47" s="71"/>
      <c r="M47" s="86"/>
      <c r="N47" s="74"/>
      <c r="O47" s="72">
        <v>45096</v>
      </c>
      <c r="P47" s="73" t="s">
        <v>235</v>
      </c>
      <c r="Q47" s="79" t="s">
        <v>198</v>
      </c>
      <c r="R47" s="93" t="s">
        <v>703</v>
      </c>
    </row>
    <row r="48" spans="1:18" ht="24">
      <c r="A48" s="112">
        <f t="shared" si="0"/>
        <v>40</v>
      </c>
      <c r="B48" s="336"/>
      <c r="C48" s="336"/>
      <c r="D48" s="242" t="s">
        <v>724</v>
      </c>
      <c r="E48" s="172" t="s">
        <v>757</v>
      </c>
      <c r="F48" s="71"/>
      <c r="G48" s="72"/>
      <c r="H48" s="73"/>
      <c r="I48" s="71"/>
      <c r="J48" s="72"/>
      <c r="K48" s="73"/>
      <c r="L48" s="71"/>
      <c r="M48" s="86"/>
      <c r="N48" s="74"/>
      <c r="O48" s="72">
        <v>45096</v>
      </c>
      <c r="P48" s="73" t="s">
        <v>235</v>
      </c>
      <c r="Q48" s="79" t="s">
        <v>198</v>
      </c>
      <c r="R48" s="93" t="s">
        <v>703</v>
      </c>
    </row>
    <row r="49" spans="1:18" ht="24">
      <c r="A49" s="112">
        <f t="shared" si="0"/>
        <v>41</v>
      </c>
      <c r="B49" s="336"/>
      <c r="C49" s="336"/>
      <c r="D49" s="242" t="s">
        <v>726</v>
      </c>
      <c r="E49" s="172" t="s">
        <v>758</v>
      </c>
      <c r="F49" s="71"/>
      <c r="G49" s="72"/>
      <c r="H49" s="73"/>
      <c r="I49" s="71"/>
      <c r="J49" s="72"/>
      <c r="K49" s="73"/>
      <c r="L49" s="71"/>
      <c r="M49" s="86"/>
      <c r="N49" s="74"/>
      <c r="O49" s="72">
        <v>45096</v>
      </c>
      <c r="P49" s="73" t="s">
        <v>235</v>
      </c>
      <c r="Q49" s="79" t="s">
        <v>198</v>
      </c>
      <c r="R49" s="93" t="s">
        <v>703</v>
      </c>
    </row>
    <row r="50" spans="1:18" ht="24">
      <c r="A50" s="112">
        <f t="shared" si="0"/>
        <v>42</v>
      </c>
      <c r="B50" s="338"/>
      <c r="C50" s="338"/>
      <c r="D50" s="242" t="s">
        <v>728</v>
      </c>
      <c r="E50" s="172" t="s">
        <v>759</v>
      </c>
      <c r="F50" s="71"/>
      <c r="G50" s="72"/>
      <c r="H50" s="73"/>
      <c r="I50" s="71"/>
      <c r="J50" s="72"/>
      <c r="K50" s="73"/>
      <c r="L50" s="71"/>
      <c r="M50" s="86"/>
      <c r="N50" s="74"/>
      <c r="O50" s="72">
        <v>45096</v>
      </c>
      <c r="P50" s="73" t="s">
        <v>235</v>
      </c>
      <c r="Q50" s="79" t="s">
        <v>198</v>
      </c>
      <c r="R50" s="93" t="s">
        <v>703</v>
      </c>
    </row>
    <row r="51" spans="1:18">
      <c r="A51" s="112"/>
      <c r="B51" s="236"/>
      <c r="C51" s="236"/>
      <c r="D51" s="145"/>
      <c r="E51" s="138"/>
      <c r="F51" s="71"/>
      <c r="G51" s="72"/>
      <c r="H51" s="73"/>
      <c r="I51" s="71"/>
      <c r="J51" s="72"/>
      <c r="K51" s="73"/>
      <c r="L51" s="71"/>
      <c r="M51" s="86"/>
      <c r="N51" s="74"/>
      <c r="O51" s="72"/>
      <c r="P51" s="73"/>
      <c r="Q51" s="79"/>
      <c r="R51" s="93"/>
    </row>
  </sheetData>
  <mergeCells count="7">
    <mergeCell ref="A1:D1"/>
    <mergeCell ref="E1:R1"/>
    <mergeCell ref="E2:R6"/>
    <mergeCell ref="C37:C50"/>
    <mergeCell ref="C23:C36"/>
    <mergeCell ref="C9:C22"/>
    <mergeCell ref="B9:B50"/>
  </mergeCells>
  <phoneticPr fontId="1" type="noConversion"/>
  <conditionalFormatting sqref="B3">
    <cfRule type="cellIs" dxfId="75" priority="201" operator="greaterThanOrEqual">
      <formula>1</formula>
    </cfRule>
  </conditionalFormatting>
  <conditionalFormatting sqref="B4">
    <cfRule type="expression" dxfId="74" priority="217">
      <formula>IF($B$4&lt;50%,TRUE,FALSE)</formula>
    </cfRule>
    <cfRule type="expression" dxfId="73" priority="223">
      <formula>IF($B$4&lt;50%,TRUE,FALSE)</formula>
    </cfRule>
    <cfRule type="expression" dxfId="72" priority="224">
      <formula>IF($B$4&lt;75%,TRUE,FALSE)</formula>
    </cfRule>
    <cfRule type="expression" dxfId="71" priority="225">
      <formula>IF($B$4&gt;=75%,TRUE,FALSE)</formula>
    </cfRule>
  </conditionalFormatting>
  <conditionalFormatting sqref="F8:G8 I8:I51 L8:L51 F9:F51">
    <cfRule type="containsText" dxfId="70" priority="218" operator="containsText" text="Pass">
      <formula>NOT(ISERROR(SEARCH("Pass",F8)))</formula>
    </cfRule>
    <cfRule type="containsText" dxfId="69" priority="219" operator="containsText" text="Next Event">
      <formula>NOT(ISERROR(SEARCH("Next Event",F8)))</formula>
    </cfRule>
    <cfRule type="containsText" dxfId="68" priority="220" operator="containsText" text="Not Available">
      <formula>NOT(ISERROR(SEARCH("Not Available",F8)))</formula>
    </cfRule>
    <cfRule type="containsText" dxfId="67" priority="221" operator="containsText" text="Not Tested">
      <formula>NOT(ISERROR(SEARCH("Not Tested",F8)))</formula>
    </cfRule>
    <cfRule type="containsText" dxfId="66" priority="222" operator="containsText" text="Fail">
      <formula>NOT(ISERROR(SEARCH("Fail",F8)))</formula>
    </cfRule>
  </conditionalFormatting>
  <conditionalFormatting sqref="J8">
    <cfRule type="containsText" dxfId="65" priority="202" operator="containsText" text="Pass">
      <formula>NOT(ISERROR(SEARCH("Pass",J8)))</formula>
    </cfRule>
    <cfRule type="containsText" dxfId="64" priority="203" operator="containsText" text="Next Event">
      <formula>NOT(ISERROR(SEARCH("Next Event",J8)))</formula>
    </cfRule>
    <cfRule type="containsText" dxfId="63" priority="204" operator="containsText" text="Not Available">
      <formula>NOT(ISERROR(SEARCH("Not Available",J8)))</formula>
    </cfRule>
    <cfRule type="containsText" dxfId="62" priority="205" operator="containsText" text="Not Tested">
      <formula>NOT(ISERROR(SEARCH("Not Tested",J8)))</formula>
    </cfRule>
    <cfRule type="containsText" dxfId="61" priority="206" operator="containsText" text="Fail">
      <formula>NOT(ISERROR(SEARCH("Fail",J8)))</formula>
    </cfRule>
  </conditionalFormatting>
  <dataValidations count="1">
    <dataValidation type="list" allowBlank="1" showInputMessage="1" showErrorMessage="1" sqref="F9:F51 I9:I51 L9:L51" xr:uid="{409B7F72-BA78-4FB4-A633-3412EBC3F636}">
      <formula1>"Pass,Fail,Not Available,Not Tested,Next Event,-"</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EDF4-09F6-47A0-9EB5-0B64723891B3}">
  <sheetPr codeName="Sheet12"/>
  <dimension ref="A1:R112"/>
  <sheetViews>
    <sheetView showGridLines="0" zoomScaleNormal="100" workbookViewId="0">
      <pane ySplit="8" topLeftCell="A9" activePane="bottomLeft" state="frozen"/>
      <selection activeCell="B9" sqref="B9:R370"/>
      <selection pane="bottomLeft" activeCell="E12" sqref="E12"/>
    </sheetView>
  </sheetViews>
  <sheetFormatPr defaultColWidth="9" defaultRowHeight="16.5"/>
  <cols>
    <col min="1" max="2" width="14.625" style="70" customWidth="1"/>
    <col min="3" max="3" width="17" style="70" customWidth="1"/>
    <col min="4" max="4" width="18.75" style="70" bestFit="1" customWidth="1"/>
    <col min="5" max="5" width="63.25" style="45" bestFit="1" customWidth="1"/>
    <col min="6" max="6" width="11.375" style="84" customWidth="1"/>
    <col min="7" max="7" width="9.75" style="84" customWidth="1"/>
    <col min="8" max="8" width="6" style="84" customWidth="1"/>
    <col min="9" max="9" width="11.375" style="84" customWidth="1"/>
    <col min="10" max="10" width="9.75" style="84" customWidth="1"/>
    <col min="11" max="11" width="6" style="84" customWidth="1"/>
    <col min="12" max="12" width="11.375" style="84" customWidth="1"/>
    <col min="13" max="13" width="14.75" style="45" bestFit="1" customWidth="1"/>
    <col min="14" max="14" width="49.5" style="57" customWidth="1"/>
    <col min="15" max="15" width="9.75" style="19" customWidth="1"/>
    <col min="16" max="16" width="6" style="19" customWidth="1"/>
    <col min="17" max="17" width="7.5" style="19" bestFit="1" customWidth="1"/>
    <col min="18" max="18" width="15" style="19" bestFit="1" customWidth="1"/>
    <col min="19" max="19" width="9" style="57"/>
    <col min="20" max="20" width="11.25" style="57" bestFit="1" customWidth="1"/>
    <col min="21" max="16384" width="9" style="57"/>
  </cols>
  <sheetData>
    <row r="1" spans="1:18">
      <c r="A1" s="326" t="s">
        <v>166</v>
      </c>
      <c r="B1" s="326"/>
      <c r="C1" s="326"/>
      <c r="D1" s="326"/>
      <c r="E1" s="327" t="s">
        <v>167</v>
      </c>
      <c r="F1" s="327"/>
      <c r="G1" s="327"/>
      <c r="H1" s="327"/>
      <c r="I1" s="327"/>
      <c r="J1" s="327"/>
      <c r="K1" s="327"/>
      <c r="L1" s="327"/>
      <c r="M1" s="327"/>
      <c r="N1" s="327"/>
      <c r="O1" s="327"/>
      <c r="P1" s="327"/>
      <c r="Q1" s="327"/>
      <c r="R1" s="327"/>
    </row>
    <row r="2" spans="1:18" ht="16.5" customHeight="1">
      <c r="A2" s="48" t="s">
        <v>168</v>
      </c>
      <c r="B2" s="44">
        <f>COUNTA(A:A)-COUNTA(A1:A8)</f>
        <v>3</v>
      </c>
      <c r="C2" s="49" t="s">
        <v>169</v>
      </c>
      <c r="D2" s="58">
        <f>COUNTIF(L:L,C2)</f>
        <v>0</v>
      </c>
      <c r="E2" s="370"/>
      <c r="F2" s="370"/>
      <c r="G2" s="370"/>
      <c r="H2" s="370"/>
      <c r="I2" s="370"/>
      <c r="J2" s="370"/>
      <c r="K2" s="370"/>
      <c r="L2" s="370"/>
      <c r="M2" s="370"/>
      <c r="N2" s="370"/>
      <c r="O2" s="370"/>
      <c r="P2" s="370"/>
      <c r="Q2" s="370"/>
      <c r="R2" s="370"/>
    </row>
    <row r="3" spans="1:18">
      <c r="A3" s="49" t="s">
        <v>170</v>
      </c>
      <c r="B3" s="44">
        <f>B2-D2-D5</f>
        <v>3</v>
      </c>
      <c r="C3" s="49" t="s">
        <v>171</v>
      </c>
      <c r="D3" s="59">
        <f>COUNTIF(L:L,C3)</f>
        <v>0</v>
      </c>
      <c r="E3" s="370"/>
      <c r="F3" s="370"/>
      <c r="G3" s="370"/>
      <c r="H3" s="370"/>
      <c r="I3" s="370"/>
      <c r="J3" s="370"/>
      <c r="K3" s="370"/>
      <c r="L3" s="370"/>
      <c r="M3" s="370"/>
      <c r="N3" s="370"/>
      <c r="O3" s="370"/>
      <c r="P3" s="370"/>
      <c r="Q3" s="370"/>
      <c r="R3" s="370"/>
    </row>
    <row r="4" spans="1:18">
      <c r="A4" s="49" t="s">
        <v>172</v>
      </c>
      <c r="B4" s="46">
        <f>IF(B2=0,0,D2/B2)</f>
        <v>0</v>
      </c>
      <c r="C4" s="49" t="s">
        <v>173</v>
      </c>
      <c r="D4" s="60">
        <f>COUNTIF(L:L,C4)</f>
        <v>0</v>
      </c>
      <c r="E4" s="370"/>
      <c r="F4" s="370"/>
      <c r="G4" s="370"/>
      <c r="H4" s="370"/>
      <c r="I4" s="370"/>
      <c r="J4" s="370"/>
      <c r="K4" s="370"/>
      <c r="L4" s="370"/>
      <c r="M4" s="370"/>
      <c r="N4" s="370"/>
      <c r="O4" s="370"/>
      <c r="P4" s="370"/>
      <c r="Q4" s="370"/>
      <c r="R4" s="370"/>
    </row>
    <row r="5" spans="1:18">
      <c r="A5" s="49" t="s">
        <v>174</v>
      </c>
      <c r="B5" s="47"/>
      <c r="C5" s="49" t="s">
        <v>175</v>
      </c>
      <c r="D5" s="61">
        <f>COUNTIF(L:L,C5)</f>
        <v>0</v>
      </c>
      <c r="E5" s="370"/>
      <c r="F5" s="370"/>
      <c r="G5" s="370"/>
      <c r="H5" s="370"/>
      <c r="I5" s="370"/>
      <c r="J5" s="370"/>
      <c r="K5" s="370"/>
      <c r="L5" s="370"/>
      <c r="M5" s="370"/>
      <c r="N5" s="370"/>
      <c r="O5" s="370"/>
      <c r="P5" s="370"/>
      <c r="Q5" s="370"/>
      <c r="R5" s="370"/>
    </row>
    <row r="6" spans="1:18">
      <c r="A6" s="62" t="s">
        <v>176</v>
      </c>
      <c r="B6" s="63"/>
      <c r="C6" s="62" t="s">
        <v>177</v>
      </c>
      <c r="D6" s="64">
        <f>COUNTIF(L:L,C6)</f>
        <v>0</v>
      </c>
      <c r="E6" s="370"/>
      <c r="F6" s="370"/>
      <c r="G6" s="370"/>
      <c r="H6" s="370"/>
      <c r="I6" s="370"/>
      <c r="J6" s="370"/>
      <c r="K6" s="370"/>
      <c r="L6" s="370"/>
      <c r="M6" s="370"/>
      <c r="N6" s="370"/>
      <c r="O6" s="370"/>
      <c r="P6" s="370"/>
      <c r="Q6" s="370"/>
      <c r="R6" s="370"/>
    </row>
    <row r="7" spans="1:18">
      <c r="A7" s="63"/>
      <c r="B7" s="63"/>
      <c r="C7" s="63"/>
      <c r="D7" s="65"/>
      <c r="E7"/>
      <c r="F7" s="66"/>
      <c r="G7" s="66"/>
      <c r="H7" s="66"/>
      <c r="I7" s="66"/>
      <c r="J7" s="66"/>
      <c r="K7" s="66"/>
      <c r="L7" s="66"/>
      <c r="M7" s="66"/>
      <c r="N7" s="66"/>
      <c r="O7" s="66"/>
      <c r="P7" s="66"/>
      <c r="Q7" s="66"/>
      <c r="R7" s="66"/>
    </row>
    <row r="8" spans="1:18">
      <c r="A8" s="67" t="s">
        <v>178</v>
      </c>
      <c r="B8" s="67" t="s">
        <v>179</v>
      </c>
      <c r="C8" s="67" t="s">
        <v>180</v>
      </c>
      <c r="D8" s="67" t="s">
        <v>181</v>
      </c>
      <c r="E8" s="68" t="s">
        <v>182</v>
      </c>
      <c r="F8" s="51" t="s">
        <v>149</v>
      </c>
      <c r="G8" s="51" t="s">
        <v>183</v>
      </c>
      <c r="H8" s="50" t="s">
        <v>184</v>
      </c>
      <c r="I8" s="51" t="s">
        <v>185</v>
      </c>
      <c r="J8" s="51" t="s">
        <v>183</v>
      </c>
      <c r="K8" s="50" t="s">
        <v>186</v>
      </c>
      <c r="L8" s="51" t="s">
        <v>84</v>
      </c>
      <c r="M8" s="69" t="s">
        <v>187</v>
      </c>
      <c r="N8" s="67" t="s">
        <v>188</v>
      </c>
      <c r="O8" s="67" t="s">
        <v>189</v>
      </c>
      <c r="P8" s="67" t="s">
        <v>190</v>
      </c>
      <c r="Q8" s="67" t="s">
        <v>191</v>
      </c>
      <c r="R8" s="67" t="s">
        <v>192</v>
      </c>
    </row>
    <row r="9" spans="1:18" ht="36">
      <c r="A9" s="77">
        <f t="shared" ref="A9:A11" si="0">ROW()-8</f>
        <v>1</v>
      </c>
      <c r="B9" s="81" t="s">
        <v>760</v>
      </c>
      <c r="C9" s="91" t="s">
        <v>761</v>
      </c>
      <c r="D9" s="348" t="s">
        <v>762</v>
      </c>
      <c r="E9" s="82" t="s">
        <v>763</v>
      </c>
      <c r="F9" s="71"/>
      <c r="G9" s="72"/>
      <c r="H9" s="73"/>
      <c r="I9" s="71"/>
      <c r="J9" s="72"/>
      <c r="K9" s="73"/>
      <c r="L9" s="71"/>
      <c r="M9" s="86"/>
      <c r="N9" s="74"/>
      <c r="O9" s="76">
        <v>44988</v>
      </c>
      <c r="P9" s="75"/>
      <c r="Q9" s="79" t="s">
        <v>198</v>
      </c>
      <c r="R9" s="93" t="s">
        <v>764</v>
      </c>
    </row>
    <row r="10" spans="1:18" ht="36">
      <c r="A10" s="77">
        <f t="shared" si="0"/>
        <v>2</v>
      </c>
      <c r="B10" s="81"/>
      <c r="C10" s="91"/>
      <c r="D10" s="369"/>
      <c r="E10" s="82" t="s">
        <v>765</v>
      </c>
      <c r="F10" s="71"/>
      <c r="G10" s="72"/>
      <c r="H10" s="73"/>
      <c r="I10" s="71"/>
      <c r="J10" s="72"/>
      <c r="K10" s="73"/>
      <c r="L10" s="71"/>
      <c r="M10" s="86"/>
      <c r="N10" s="74"/>
      <c r="O10" s="76"/>
      <c r="P10" s="75"/>
      <c r="Q10" s="79" t="s">
        <v>198</v>
      </c>
      <c r="R10" s="93" t="s">
        <v>764</v>
      </c>
    </row>
    <row r="11" spans="1:18" ht="36">
      <c r="A11" s="77">
        <f t="shared" si="0"/>
        <v>3</v>
      </c>
      <c r="B11" s="80"/>
      <c r="C11" s="81"/>
      <c r="D11" s="348" t="s">
        <v>766</v>
      </c>
      <c r="E11" s="82" t="s">
        <v>763</v>
      </c>
      <c r="F11" s="71"/>
      <c r="G11" s="72"/>
      <c r="H11" s="73"/>
      <c r="I11" s="71"/>
      <c r="J11" s="72"/>
      <c r="K11" s="73"/>
      <c r="L11" s="71"/>
      <c r="M11" s="86"/>
      <c r="N11" s="74"/>
      <c r="O11" s="76"/>
      <c r="P11" s="75"/>
      <c r="Q11" s="79"/>
      <c r="R11" s="79"/>
    </row>
    <row r="12" spans="1:18" ht="36">
      <c r="A12" s="77"/>
      <c r="B12" s="80"/>
      <c r="C12" s="81"/>
      <c r="D12" s="369"/>
      <c r="E12" s="82" t="s">
        <v>765</v>
      </c>
      <c r="F12" s="71"/>
      <c r="G12" s="72"/>
      <c r="H12" s="73"/>
      <c r="I12" s="71"/>
      <c r="J12" s="72"/>
      <c r="K12" s="73"/>
      <c r="L12" s="71"/>
      <c r="M12" s="78"/>
      <c r="N12" s="74"/>
      <c r="O12" s="72"/>
      <c r="P12" s="73"/>
      <c r="Q12" s="79"/>
      <c r="R12" s="79"/>
    </row>
    <row r="13" spans="1:18" ht="36">
      <c r="A13" s="77"/>
      <c r="B13" s="80"/>
      <c r="C13" s="81"/>
      <c r="D13" s="348" t="s">
        <v>767</v>
      </c>
      <c r="E13" s="82" t="s">
        <v>763</v>
      </c>
      <c r="F13" s="71"/>
      <c r="G13" s="72"/>
      <c r="H13" s="73"/>
      <c r="I13" s="71"/>
      <c r="J13" s="72"/>
      <c r="K13" s="73"/>
      <c r="L13" s="71"/>
      <c r="M13" s="78"/>
      <c r="N13" s="74"/>
      <c r="O13" s="72"/>
      <c r="P13" s="73"/>
      <c r="Q13" s="79"/>
      <c r="R13" s="79"/>
    </row>
    <row r="14" spans="1:18" ht="36">
      <c r="A14" s="77"/>
      <c r="B14" s="80"/>
      <c r="C14" s="81"/>
      <c r="D14" s="369"/>
      <c r="E14" s="82" t="s">
        <v>765</v>
      </c>
      <c r="F14" s="71"/>
      <c r="G14" s="72"/>
      <c r="H14" s="73"/>
      <c r="I14" s="71"/>
      <c r="J14" s="72"/>
      <c r="K14" s="73"/>
      <c r="L14" s="71"/>
      <c r="M14" s="78"/>
      <c r="N14" s="74"/>
      <c r="O14" s="72"/>
      <c r="P14" s="73"/>
      <c r="Q14" s="79"/>
      <c r="R14" s="79"/>
    </row>
    <row r="15" spans="1:18">
      <c r="A15" s="77"/>
      <c r="B15" s="80"/>
      <c r="C15" s="91"/>
      <c r="D15" s="92"/>
      <c r="E15" s="87"/>
      <c r="F15" s="71"/>
      <c r="G15" s="72"/>
      <c r="H15" s="73"/>
      <c r="I15" s="71"/>
      <c r="J15" s="72"/>
      <c r="K15" s="73"/>
      <c r="L15" s="71"/>
      <c r="M15" s="78"/>
      <c r="N15" s="74"/>
      <c r="O15" s="72"/>
      <c r="P15" s="73"/>
      <c r="Q15" s="79"/>
      <c r="R15" s="79"/>
    </row>
    <row r="16" spans="1:18">
      <c r="A16" s="77"/>
      <c r="B16" s="80"/>
      <c r="C16" s="91"/>
      <c r="D16" s="92"/>
      <c r="E16" s="87"/>
      <c r="F16" s="71"/>
      <c r="G16" s="72"/>
      <c r="H16" s="73"/>
      <c r="I16" s="71"/>
      <c r="J16" s="72"/>
      <c r="K16" s="73"/>
      <c r="L16" s="71"/>
      <c r="M16" s="78"/>
      <c r="N16" s="74"/>
      <c r="O16" s="72"/>
      <c r="P16" s="73"/>
      <c r="Q16" s="79"/>
      <c r="R16" s="79"/>
    </row>
    <row r="17" spans="1:18">
      <c r="A17" s="77"/>
      <c r="B17" s="80"/>
      <c r="C17" s="91"/>
      <c r="D17" s="92"/>
      <c r="E17" s="87"/>
      <c r="F17" s="71"/>
      <c r="G17" s="72"/>
      <c r="H17" s="73"/>
      <c r="I17" s="71"/>
      <c r="J17" s="72"/>
      <c r="K17" s="73"/>
      <c r="L17" s="71"/>
      <c r="M17" s="78"/>
      <c r="N17" s="74"/>
      <c r="O17" s="72"/>
      <c r="P17" s="73"/>
      <c r="Q17" s="79"/>
      <c r="R17" s="79"/>
    </row>
    <row r="18" spans="1:18">
      <c r="A18" s="77"/>
      <c r="B18" s="80"/>
      <c r="C18" s="91"/>
      <c r="D18" s="92"/>
      <c r="E18" s="87"/>
      <c r="F18" s="71"/>
      <c r="G18" s="72"/>
      <c r="H18" s="73"/>
      <c r="I18" s="71"/>
      <c r="J18" s="72"/>
      <c r="K18" s="73"/>
      <c r="L18" s="71"/>
      <c r="M18" s="78"/>
      <c r="N18" s="74"/>
      <c r="O18" s="72"/>
      <c r="P18" s="73"/>
      <c r="Q18" s="79"/>
      <c r="R18" s="79"/>
    </row>
    <row r="19" spans="1:18">
      <c r="A19" s="77"/>
      <c r="B19" s="80"/>
      <c r="C19" s="91"/>
      <c r="D19" s="92"/>
      <c r="E19" s="87"/>
      <c r="F19" s="71"/>
      <c r="G19" s="72"/>
      <c r="H19" s="73"/>
      <c r="I19" s="71"/>
      <c r="J19" s="72"/>
      <c r="K19" s="73"/>
      <c r="L19" s="71"/>
      <c r="M19" s="78"/>
      <c r="N19" s="74"/>
      <c r="O19" s="72"/>
      <c r="P19" s="73"/>
      <c r="Q19" s="79"/>
      <c r="R19" s="79"/>
    </row>
    <row r="20" spans="1:18">
      <c r="A20" s="77"/>
      <c r="B20" s="80"/>
      <c r="C20" s="91"/>
      <c r="D20" s="92"/>
      <c r="E20" s="87"/>
      <c r="F20" s="71"/>
      <c r="G20" s="72"/>
      <c r="H20" s="73"/>
      <c r="I20" s="71"/>
      <c r="J20" s="72"/>
      <c r="K20" s="73"/>
      <c r="L20" s="71"/>
      <c r="M20" s="78"/>
      <c r="N20" s="74"/>
      <c r="O20" s="72"/>
      <c r="P20" s="73"/>
      <c r="Q20" s="79"/>
      <c r="R20" s="79"/>
    </row>
    <row r="21" spans="1:18">
      <c r="A21" s="77"/>
      <c r="B21" s="80"/>
      <c r="C21" s="91"/>
      <c r="D21" s="92"/>
      <c r="E21" s="87"/>
      <c r="F21" s="71"/>
      <c r="G21" s="72"/>
      <c r="H21" s="73"/>
      <c r="I21" s="71"/>
      <c r="J21" s="72"/>
      <c r="K21" s="73"/>
      <c r="L21" s="71"/>
      <c r="M21" s="78"/>
      <c r="N21" s="74"/>
      <c r="O21" s="72"/>
      <c r="P21" s="73"/>
      <c r="Q21" s="79"/>
      <c r="R21" s="79"/>
    </row>
    <row r="22" spans="1:18">
      <c r="A22" s="77"/>
      <c r="B22" s="80"/>
      <c r="C22" s="91"/>
      <c r="D22" s="92"/>
      <c r="E22" s="87"/>
      <c r="F22" s="71"/>
      <c r="G22" s="72"/>
      <c r="H22" s="73"/>
      <c r="I22" s="71"/>
      <c r="J22" s="72"/>
      <c r="K22" s="73"/>
      <c r="L22" s="71"/>
      <c r="M22" s="78"/>
      <c r="N22" s="74"/>
      <c r="O22" s="72"/>
      <c r="P22" s="73"/>
      <c r="Q22" s="79"/>
      <c r="R22" s="79"/>
    </row>
    <row r="23" spans="1:18">
      <c r="A23" s="77"/>
      <c r="B23" s="80"/>
      <c r="C23" s="91"/>
      <c r="D23" s="92"/>
      <c r="E23" s="87"/>
      <c r="F23" s="71"/>
      <c r="G23" s="72"/>
      <c r="H23" s="73"/>
      <c r="I23" s="71"/>
      <c r="J23" s="72"/>
      <c r="K23" s="73"/>
      <c r="L23" s="71"/>
      <c r="M23" s="78"/>
      <c r="N23" s="74"/>
      <c r="O23" s="72"/>
      <c r="P23" s="73"/>
      <c r="Q23" s="79"/>
      <c r="R23" s="79"/>
    </row>
    <row r="24" spans="1:18">
      <c r="A24" s="77"/>
      <c r="B24" s="80"/>
      <c r="C24" s="91"/>
      <c r="D24" s="92"/>
      <c r="E24" s="87"/>
      <c r="F24" s="71"/>
      <c r="G24" s="72"/>
      <c r="H24" s="73"/>
      <c r="I24" s="71"/>
      <c r="J24" s="72"/>
      <c r="K24" s="73"/>
      <c r="L24" s="71"/>
      <c r="M24" s="78"/>
      <c r="N24" s="74"/>
      <c r="O24" s="72"/>
      <c r="P24" s="73"/>
      <c r="Q24" s="79"/>
      <c r="R24" s="79"/>
    </row>
    <row r="25" spans="1:18">
      <c r="A25" s="77"/>
      <c r="B25" s="80"/>
      <c r="C25" s="91"/>
      <c r="D25" s="92"/>
      <c r="E25" s="87"/>
      <c r="F25" s="71"/>
      <c r="G25" s="72"/>
      <c r="H25" s="73"/>
      <c r="I25" s="71"/>
      <c r="J25" s="72"/>
      <c r="K25" s="73"/>
      <c r="L25" s="71"/>
      <c r="M25" s="78"/>
      <c r="N25" s="74"/>
      <c r="O25" s="72"/>
      <c r="P25" s="73"/>
      <c r="Q25" s="79"/>
      <c r="R25" s="79"/>
    </row>
    <row r="26" spans="1:18">
      <c r="A26" s="77"/>
      <c r="B26" s="80"/>
      <c r="C26" s="91"/>
      <c r="D26" s="92"/>
      <c r="E26" s="87"/>
      <c r="F26" s="71"/>
      <c r="G26" s="72"/>
      <c r="H26" s="73"/>
      <c r="I26" s="71"/>
      <c r="J26" s="72"/>
      <c r="K26" s="73"/>
      <c r="L26" s="71"/>
      <c r="M26" s="78"/>
      <c r="N26" s="74"/>
      <c r="O26" s="72"/>
      <c r="P26" s="73"/>
      <c r="Q26" s="79"/>
      <c r="R26" s="79"/>
    </row>
    <row r="27" spans="1:18">
      <c r="A27" s="77"/>
      <c r="B27" s="80"/>
      <c r="C27" s="91"/>
      <c r="D27" s="92"/>
      <c r="E27" s="87"/>
      <c r="F27" s="71"/>
      <c r="G27" s="72"/>
      <c r="H27" s="73"/>
      <c r="I27" s="71"/>
      <c r="J27" s="72"/>
      <c r="K27" s="73"/>
      <c r="L27" s="71"/>
      <c r="M27" s="78"/>
      <c r="N27" s="74"/>
      <c r="O27" s="72"/>
      <c r="P27" s="73"/>
      <c r="Q27" s="79"/>
      <c r="R27" s="79"/>
    </row>
    <row r="28" spans="1:18">
      <c r="A28" s="77"/>
      <c r="B28" s="80"/>
      <c r="C28" s="91"/>
      <c r="D28" s="92"/>
      <c r="E28" s="87"/>
      <c r="F28" s="71"/>
      <c r="G28" s="72"/>
      <c r="H28" s="73"/>
      <c r="I28" s="71"/>
      <c r="J28" s="72"/>
      <c r="K28" s="73"/>
      <c r="L28" s="71"/>
      <c r="M28" s="78"/>
      <c r="N28" s="74"/>
      <c r="O28" s="72"/>
      <c r="P28" s="73"/>
      <c r="Q28" s="79"/>
      <c r="R28" s="79"/>
    </row>
    <row r="29" spans="1:18">
      <c r="A29" s="77"/>
      <c r="B29" s="80"/>
      <c r="C29" s="91"/>
      <c r="D29" s="92"/>
      <c r="E29" s="87"/>
      <c r="F29" s="71"/>
      <c r="G29" s="72"/>
      <c r="H29" s="73"/>
      <c r="I29" s="71"/>
      <c r="J29" s="72"/>
      <c r="K29" s="73"/>
      <c r="L29" s="71"/>
      <c r="M29" s="78"/>
      <c r="N29" s="74"/>
      <c r="O29" s="72"/>
      <c r="P29" s="73"/>
      <c r="Q29" s="79"/>
      <c r="R29" s="79"/>
    </row>
    <row r="30" spans="1:18">
      <c r="A30" s="77"/>
      <c r="B30" s="80"/>
      <c r="C30" s="91"/>
      <c r="D30" s="92"/>
      <c r="E30" s="87"/>
      <c r="F30" s="71"/>
      <c r="G30" s="72"/>
      <c r="H30" s="73"/>
      <c r="I30" s="71"/>
      <c r="J30" s="72"/>
      <c r="K30" s="73"/>
      <c r="L30" s="71"/>
      <c r="M30" s="78"/>
      <c r="N30" s="74"/>
      <c r="O30" s="72"/>
      <c r="P30" s="73"/>
      <c r="Q30" s="79"/>
      <c r="R30" s="79"/>
    </row>
    <row r="31" spans="1:18">
      <c r="A31" s="77"/>
      <c r="B31" s="80"/>
      <c r="C31" s="91"/>
      <c r="D31" s="92"/>
      <c r="E31" s="87"/>
      <c r="F31" s="71"/>
      <c r="G31" s="72"/>
      <c r="H31" s="73"/>
      <c r="I31" s="71"/>
      <c r="J31" s="72"/>
      <c r="K31" s="73"/>
      <c r="L31" s="71"/>
      <c r="M31" s="78"/>
      <c r="N31" s="74"/>
      <c r="O31" s="72"/>
      <c r="P31" s="73"/>
      <c r="Q31" s="79"/>
      <c r="R31" s="79"/>
    </row>
    <row r="32" spans="1:18">
      <c r="A32" s="77"/>
      <c r="B32" s="80"/>
      <c r="C32" s="91"/>
      <c r="D32" s="92"/>
      <c r="E32" s="87"/>
      <c r="F32" s="71"/>
      <c r="G32" s="72"/>
      <c r="H32" s="73"/>
      <c r="I32" s="71"/>
      <c r="J32" s="72"/>
      <c r="K32" s="73"/>
      <c r="L32" s="71"/>
      <c r="M32" s="78"/>
      <c r="N32" s="74"/>
      <c r="O32" s="72"/>
      <c r="P32" s="73"/>
      <c r="Q32" s="79"/>
      <c r="R32" s="79"/>
    </row>
    <row r="33" spans="1:18">
      <c r="A33" s="77"/>
      <c r="B33" s="80"/>
      <c r="C33" s="91"/>
      <c r="D33" s="92"/>
      <c r="E33" s="87"/>
      <c r="F33" s="71"/>
      <c r="G33" s="72"/>
      <c r="H33" s="73"/>
      <c r="I33" s="71"/>
      <c r="J33" s="72"/>
      <c r="K33" s="73"/>
      <c r="L33" s="71"/>
      <c r="M33" s="78"/>
      <c r="N33" s="74"/>
      <c r="O33" s="72"/>
      <c r="P33" s="73"/>
      <c r="Q33" s="79"/>
      <c r="R33" s="79"/>
    </row>
    <row r="34" spans="1:18">
      <c r="A34" s="77"/>
      <c r="B34" s="80"/>
      <c r="C34" s="91"/>
      <c r="D34" s="92"/>
      <c r="E34" s="87"/>
      <c r="F34" s="71"/>
      <c r="G34" s="72"/>
      <c r="H34" s="73"/>
      <c r="I34" s="71"/>
      <c r="J34" s="72"/>
      <c r="K34" s="73"/>
      <c r="L34" s="71"/>
      <c r="M34" s="78"/>
      <c r="N34" s="74"/>
      <c r="O34" s="72"/>
      <c r="P34" s="73"/>
      <c r="Q34" s="79"/>
      <c r="R34" s="79"/>
    </row>
    <row r="35" spans="1:18">
      <c r="A35" s="77"/>
      <c r="B35" s="80"/>
      <c r="C35" s="91"/>
      <c r="D35" s="92"/>
      <c r="E35" s="87"/>
      <c r="F35" s="71"/>
      <c r="G35" s="72"/>
      <c r="H35" s="73"/>
      <c r="I35" s="71"/>
      <c r="J35" s="72"/>
      <c r="K35" s="73"/>
      <c r="L35" s="71"/>
      <c r="M35" s="78"/>
      <c r="N35" s="74"/>
      <c r="O35" s="72"/>
      <c r="P35" s="73"/>
      <c r="Q35" s="79"/>
      <c r="R35" s="79"/>
    </row>
    <row r="36" spans="1:18">
      <c r="A36" s="77"/>
      <c r="B36" s="80"/>
      <c r="C36" s="91"/>
      <c r="D36" s="92"/>
      <c r="E36" s="87"/>
      <c r="F36" s="71"/>
      <c r="G36" s="72"/>
      <c r="H36" s="73"/>
      <c r="I36" s="71"/>
      <c r="J36" s="72"/>
      <c r="K36" s="73"/>
      <c r="L36" s="71"/>
      <c r="M36" s="78"/>
      <c r="N36" s="74"/>
      <c r="O36" s="72"/>
      <c r="P36" s="73"/>
      <c r="Q36" s="79"/>
      <c r="R36" s="79"/>
    </row>
    <row r="37" spans="1:18">
      <c r="A37" s="77"/>
      <c r="B37" s="80"/>
      <c r="C37" s="91"/>
      <c r="D37" s="92"/>
      <c r="E37" s="87"/>
      <c r="F37" s="71"/>
      <c r="G37" s="72"/>
      <c r="H37" s="73"/>
      <c r="I37" s="71"/>
      <c r="J37" s="72"/>
      <c r="K37" s="73"/>
      <c r="L37" s="71"/>
      <c r="M37" s="78"/>
      <c r="N37" s="74"/>
      <c r="O37" s="72"/>
      <c r="P37" s="73"/>
      <c r="Q37" s="79"/>
      <c r="R37" s="79"/>
    </row>
    <row r="38" spans="1:18">
      <c r="A38" s="77"/>
      <c r="B38" s="80"/>
      <c r="C38" s="91"/>
      <c r="D38" s="92"/>
      <c r="E38" s="87"/>
      <c r="F38" s="71"/>
      <c r="G38" s="72"/>
      <c r="H38" s="73"/>
      <c r="I38" s="71"/>
      <c r="J38" s="72"/>
      <c r="K38" s="73"/>
      <c r="L38" s="71"/>
      <c r="M38" s="78"/>
      <c r="N38" s="74"/>
      <c r="O38" s="72"/>
      <c r="P38" s="73"/>
      <c r="Q38" s="79"/>
      <c r="R38" s="79"/>
    </row>
    <row r="39" spans="1:18">
      <c r="A39" s="77"/>
      <c r="B39" s="80"/>
      <c r="C39" s="91"/>
      <c r="D39" s="92"/>
      <c r="E39" s="87"/>
      <c r="F39" s="71"/>
      <c r="G39" s="72"/>
      <c r="H39" s="73"/>
      <c r="I39" s="71"/>
      <c r="J39" s="72"/>
      <c r="K39" s="73"/>
      <c r="L39" s="71"/>
      <c r="M39" s="78"/>
      <c r="N39" s="74"/>
      <c r="O39" s="72"/>
      <c r="P39" s="73"/>
      <c r="Q39" s="79"/>
      <c r="R39" s="79"/>
    </row>
    <row r="40" spans="1:18">
      <c r="A40" s="77"/>
      <c r="B40" s="80"/>
      <c r="C40" s="91"/>
      <c r="D40" s="92"/>
      <c r="E40" s="87"/>
      <c r="F40" s="71"/>
      <c r="G40" s="72"/>
      <c r="H40" s="73"/>
      <c r="I40" s="71"/>
      <c r="J40" s="72"/>
      <c r="K40" s="73"/>
      <c r="L40" s="71"/>
      <c r="M40" s="78"/>
      <c r="N40" s="74"/>
      <c r="O40" s="72"/>
      <c r="P40" s="73"/>
      <c r="Q40" s="79"/>
      <c r="R40" s="79"/>
    </row>
    <row r="41" spans="1:18">
      <c r="A41" s="77"/>
      <c r="B41" s="80"/>
      <c r="C41" s="91"/>
      <c r="D41" s="92"/>
      <c r="E41" s="87"/>
      <c r="F41" s="71"/>
      <c r="G41" s="72"/>
      <c r="H41" s="73"/>
      <c r="I41" s="71"/>
      <c r="J41" s="72"/>
      <c r="K41" s="73"/>
      <c r="L41" s="71"/>
      <c r="M41" s="78"/>
      <c r="N41" s="74"/>
      <c r="O41" s="72"/>
      <c r="P41" s="73"/>
      <c r="Q41" s="79"/>
      <c r="R41" s="79"/>
    </row>
    <row r="42" spans="1:18">
      <c r="A42" s="77"/>
      <c r="B42" s="80"/>
      <c r="C42" s="91"/>
      <c r="D42" s="92"/>
      <c r="E42" s="87"/>
      <c r="F42" s="71"/>
      <c r="G42" s="72"/>
      <c r="H42" s="73"/>
      <c r="I42" s="71"/>
      <c r="J42" s="72"/>
      <c r="K42" s="73"/>
      <c r="L42" s="71"/>
      <c r="M42" s="78"/>
      <c r="N42" s="74"/>
      <c r="O42" s="72"/>
      <c r="P42" s="73"/>
      <c r="Q42" s="79"/>
      <c r="R42" s="79"/>
    </row>
    <row r="43" spans="1:18">
      <c r="A43" s="77"/>
      <c r="B43" s="80"/>
      <c r="C43" s="91"/>
      <c r="D43" s="92"/>
      <c r="E43" s="87"/>
      <c r="F43" s="71"/>
      <c r="G43" s="72"/>
      <c r="H43" s="73"/>
      <c r="I43" s="71"/>
      <c r="J43" s="72"/>
      <c r="K43" s="73"/>
      <c r="L43" s="71"/>
      <c r="M43" s="78"/>
      <c r="N43" s="74"/>
      <c r="O43" s="72"/>
      <c r="P43" s="73"/>
      <c r="Q43" s="79"/>
      <c r="R43" s="79"/>
    </row>
    <row r="44" spans="1:18">
      <c r="A44" s="77"/>
      <c r="B44" s="80"/>
      <c r="C44" s="91"/>
      <c r="D44" s="92"/>
      <c r="E44" s="87"/>
      <c r="F44" s="71"/>
      <c r="G44" s="72"/>
      <c r="H44" s="73"/>
      <c r="I44" s="71"/>
      <c r="J44" s="72"/>
      <c r="K44" s="73"/>
      <c r="L44" s="71"/>
      <c r="M44" s="78"/>
      <c r="N44" s="74"/>
      <c r="O44" s="72"/>
      <c r="P44" s="73"/>
      <c r="Q44" s="79"/>
      <c r="R44" s="79"/>
    </row>
    <row r="45" spans="1:18">
      <c r="A45" s="77"/>
      <c r="B45" s="80"/>
      <c r="C45" s="91"/>
      <c r="D45" s="92"/>
      <c r="E45" s="87"/>
      <c r="F45" s="71"/>
      <c r="G45" s="72"/>
      <c r="H45" s="73"/>
      <c r="I45" s="71"/>
      <c r="J45" s="72"/>
      <c r="K45" s="73"/>
      <c r="L45" s="71"/>
      <c r="M45" s="78"/>
      <c r="N45" s="74"/>
      <c r="O45" s="72"/>
      <c r="P45" s="73"/>
      <c r="Q45" s="79"/>
      <c r="R45" s="79"/>
    </row>
    <row r="46" spans="1:18">
      <c r="A46" s="77"/>
      <c r="B46" s="80"/>
      <c r="C46" s="91"/>
      <c r="D46" s="92"/>
      <c r="E46" s="87"/>
      <c r="F46" s="71"/>
      <c r="G46" s="72"/>
      <c r="H46" s="73"/>
      <c r="I46" s="71"/>
      <c r="J46" s="72"/>
      <c r="K46" s="73"/>
      <c r="L46" s="71"/>
      <c r="M46" s="78"/>
      <c r="N46" s="74"/>
      <c r="O46" s="72"/>
      <c r="P46" s="73"/>
      <c r="Q46" s="79"/>
      <c r="R46" s="79"/>
    </row>
    <row r="47" spans="1:18">
      <c r="A47" s="77"/>
      <c r="B47" s="80"/>
      <c r="C47" s="91"/>
      <c r="D47" s="92"/>
      <c r="E47" s="87"/>
      <c r="F47" s="71"/>
      <c r="G47" s="72"/>
      <c r="H47" s="73"/>
      <c r="I47" s="71"/>
      <c r="J47" s="72"/>
      <c r="K47" s="73"/>
      <c r="L47" s="71"/>
      <c r="M47" s="78"/>
      <c r="N47" s="74"/>
      <c r="O47" s="72"/>
      <c r="P47" s="73"/>
      <c r="Q47" s="79"/>
      <c r="R47" s="79"/>
    </row>
    <row r="48" spans="1:18">
      <c r="A48" s="77"/>
      <c r="B48" s="80"/>
      <c r="C48" s="91"/>
      <c r="D48" s="92"/>
      <c r="E48" s="87"/>
      <c r="F48" s="71"/>
      <c r="G48" s="72"/>
      <c r="H48" s="73"/>
      <c r="I48" s="71"/>
      <c r="J48" s="72"/>
      <c r="K48" s="73"/>
      <c r="L48" s="71"/>
      <c r="M48" s="78"/>
      <c r="N48" s="74"/>
      <c r="O48" s="72"/>
      <c r="P48" s="73"/>
      <c r="Q48" s="79"/>
      <c r="R48" s="79"/>
    </row>
    <row r="49" spans="1:18">
      <c r="A49" s="77"/>
      <c r="B49" s="80"/>
      <c r="C49" s="91"/>
      <c r="D49" s="92"/>
      <c r="E49" s="87"/>
      <c r="F49" s="71"/>
      <c r="G49" s="72"/>
      <c r="H49" s="73"/>
      <c r="I49" s="71"/>
      <c r="J49" s="72"/>
      <c r="K49" s="73"/>
      <c r="L49" s="71"/>
      <c r="M49" s="78"/>
      <c r="N49" s="74"/>
      <c r="O49" s="72"/>
      <c r="P49" s="73"/>
      <c r="Q49" s="79"/>
      <c r="R49" s="79"/>
    </row>
    <row r="50" spans="1:18">
      <c r="A50" s="77"/>
      <c r="B50" s="80"/>
      <c r="C50" s="91"/>
      <c r="D50" s="92"/>
      <c r="E50" s="87"/>
      <c r="F50" s="71"/>
      <c r="G50" s="72"/>
      <c r="H50" s="73"/>
      <c r="I50" s="71"/>
      <c r="J50" s="72"/>
      <c r="K50" s="73"/>
      <c r="L50" s="71"/>
      <c r="M50" s="78"/>
      <c r="N50" s="74"/>
      <c r="O50" s="72"/>
      <c r="P50" s="73"/>
      <c r="Q50" s="79"/>
      <c r="R50" s="79"/>
    </row>
    <row r="51" spans="1:18">
      <c r="A51" s="77"/>
      <c r="B51" s="80"/>
      <c r="C51" s="91"/>
      <c r="D51" s="92"/>
      <c r="E51" s="87"/>
      <c r="F51" s="71"/>
      <c r="G51" s="72"/>
      <c r="H51" s="73"/>
      <c r="I51" s="71"/>
      <c r="J51" s="72"/>
      <c r="K51" s="73"/>
      <c r="L51" s="71"/>
      <c r="M51" s="78"/>
      <c r="N51" s="74"/>
      <c r="O51" s="72"/>
      <c r="P51" s="73"/>
      <c r="Q51" s="79"/>
      <c r="R51" s="79"/>
    </row>
    <row r="52" spans="1:18">
      <c r="A52" s="77"/>
      <c r="B52" s="80"/>
      <c r="C52" s="91"/>
      <c r="D52" s="92"/>
      <c r="E52" s="87"/>
      <c r="F52" s="71"/>
      <c r="G52" s="72"/>
      <c r="H52" s="73"/>
      <c r="I52" s="71"/>
      <c r="J52" s="72"/>
      <c r="K52" s="73"/>
      <c r="L52" s="71"/>
      <c r="M52" s="78"/>
      <c r="N52" s="74"/>
      <c r="O52" s="72"/>
      <c r="P52" s="73"/>
      <c r="Q52" s="79"/>
      <c r="R52" s="79"/>
    </row>
    <row r="53" spans="1:18">
      <c r="A53" s="77"/>
      <c r="B53" s="80"/>
      <c r="C53" s="91"/>
      <c r="D53" s="92"/>
      <c r="E53" s="87"/>
      <c r="F53" s="71"/>
      <c r="G53" s="72"/>
      <c r="H53" s="73"/>
      <c r="I53" s="71"/>
      <c r="J53" s="72"/>
      <c r="K53" s="73"/>
      <c r="L53" s="71"/>
      <c r="M53" s="78"/>
      <c r="N53" s="74"/>
      <c r="O53" s="72"/>
      <c r="P53" s="73"/>
      <c r="Q53" s="79"/>
      <c r="R53" s="79"/>
    </row>
    <row r="54" spans="1:18">
      <c r="A54" s="77"/>
      <c r="B54" s="80"/>
      <c r="C54" s="91"/>
      <c r="D54" s="92"/>
      <c r="E54" s="87"/>
      <c r="F54" s="71"/>
      <c r="G54" s="72"/>
      <c r="H54" s="73"/>
      <c r="I54" s="71"/>
      <c r="J54" s="72"/>
      <c r="K54" s="73"/>
      <c r="L54" s="71"/>
      <c r="M54" s="78"/>
      <c r="N54" s="74"/>
      <c r="O54" s="72"/>
      <c r="P54" s="73"/>
      <c r="Q54" s="79"/>
      <c r="R54" s="79"/>
    </row>
    <row r="55" spans="1:18">
      <c r="A55" s="77"/>
      <c r="B55" s="80"/>
      <c r="C55" s="91"/>
      <c r="D55" s="92"/>
      <c r="E55" s="87"/>
      <c r="F55" s="71"/>
      <c r="G55" s="72"/>
      <c r="H55" s="73"/>
      <c r="I55" s="71"/>
      <c r="J55" s="72"/>
      <c r="K55" s="73"/>
      <c r="L55" s="71"/>
      <c r="M55" s="78"/>
      <c r="N55" s="74"/>
      <c r="O55" s="72"/>
      <c r="P55" s="73"/>
      <c r="Q55" s="79"/>
      <c r="R55" s="79"/>
    </row>
    <row r="56" spans="1:18">
      <c r="A56" s="77"/>
      <c r="B56" s="80"/>
      <c r="C56" s="91"/>
      <c r="D56" s="92"/>
      <c r="E56" s="87"/>
      <c r="F56" s="71"/>
      <c r="G56" s="72"/>
      <c r="H56" s="73"/>
      <c r="I56" s="71"/>
      <c r="J56" s="72"/>
      <c r="K56" s="73"/>
      <c r="L56" s="71"/>
      <c r="M56" s="78"/>
      <c r="N56" s="74"/>
      <c r="O56" s="72"/>
      <c r="P56" s="73"/>
      <c r="Q56" s="79"/>
      <c r="R56" s="79"/>
    </row>
    <row r="57" spans="1:18">
      <c r="A57" s="77"/>
      <c r="B57" s="80"/>
      <c r="C57" s="91"/>
      <c r="D57" s="92"/>
      <c r="E57" s="87"/>
      <c r="F57" s="71"/>
      <c r="G57" s="72"/>
      <c r="H57" s="73"/>
      <c r="I57" s="71"/>
      <c r="J57" s="72"/>
      <c r="K57" s="73"/>
      <c r="L57" s="71"/>
      <c r="M57" s="78"/>
      <c r="N57" s="74"/>
      <c r="O57" s="72"/>
      <c r="P57" s="73"/>
      <c r="Q57" s="79"/>
      <c r="R57" s="79"/>
    </row>
    <row r="58" spans="1:18">
      <c r="A58" s="77"/>
      <c r="B58" s="80"/>
      <c r="C58" s="91"/>
      <c r="D58" s="92"/>
      <c r="E58" s="87"/>
      <c r="F58" s="71"/>
      <c r="G58" s="72"/>
      <c r="H58" s="73"/>
      <c r="I58" s="71"/>
      <c r="J58" s="72"/>
      <c r="K58" s="73"/>
      <c r="L58" s="71"/>
      <c r="M58" s="78"/>
      <c r="N58" s="74"/>
      <c r="O58" s="72"/>
      <c r="P58" s="73"/>
      <c r="Q58" s="79"/>
      <c r="R58" s="79"/>
    </row>
    <row r="59" spans="1:18">
      <c r="A59" s="77"/>
      <c r="B59" s="80"/>
      <c r="C59" s="91"/>
      <c r="D59" s="92"/>
      <c r="E59" s="87"/>
      <c r="F59" s="71"/>
      <c r="G59" s="72"/>
      <c r="H59" s="73"/>
      <c r="I59" s="71"/>
      <c r="J59" s="72"/>
      <c r="K59" s="73"/>
      <c r="L59" s="71"/>
      <c r="M59" s="78"/>
      <c r="N59" s="74"/>
      <c r="O59" s="72"/>
      <c r="P59" s="73"/>
      <c r="Q59" s="79"/>
      <c r="R59" s="79"/>
    </row>
    <row r="60" spans="1:18">
      <c r="A60" s="77"/>
      <c r="B60" s="80"/>
      <c r="C60" s="91"/>
      <c r="D60" s="92"/>
      <c r="E60" s="87"/>
      <c r="F60" s="71"/>
      <c r="G60" s="72"/>
      <c r="H60" s="73"/>
      <c r="I60" s="71"/>
      <c r="J60" s="72"/>
      <c r="K60" s="73"/>
      <c r="L60" s="71"/>
      <c r="M60" s="78"/>
      <c r="N60" s="74"/>
      <c r="O60" s="72"/>
      <c r="P60" s="73"/>
      <c r="Q60" s="79"/>
      <c r="R60" s="79"/>
    </row>
    <row r="61" spans="1:18">
      <c r="A61" s="77"/>
      <c r="B61" s="80"/>
      <c r="C61" s="91"/>
      <c r="D61" s="92"/>
      <c r="E61" s="87"/>
      <c r="F61" s="71"/>
      <c r="G61" s="72"/>
      <c r="H61" s="73"/>
      <c r="I61" s="71"/>
      <c r="J61" s="72"/>
      <c r="K61" s="73"/>
      <c r="L61" s="71"/>
      <c r="M61" s="78"/>
      <c r="N61" s="74"/>
      <c r="O61" s="72"/>
      <c r="P61" s="73"/>
      <c r="Q61" s="79"/>
      <c r="R61" s="79"/>
    </row>
    <row r="62" spans="1:18">
      <c r="A62" s="77"/>
      <c r="B62" s="80"/>
      <c r="C62" s="91"/>
      <c r="D62" s="92"/>
      <c r="E62" s="87"/>
      <c r="F62" s="71"/>
      <c r="G62" s="72"/>
      <c r="H62" s="73"/>
      <c r="I62" s="71"/>
      <c r="J62" s="72"/>
      <c r="K62" s="73"/>
      <c r="L62" s="71"/>
      <c r="M62" s="78"/>
      <c r="N62" s="74"/>
      <c r="O62" s="72"/>
      <c r="P62" s="73"/>
      <c r="Q62" s="79"/>
      <c r="R62" s="79"/>
    </row>
    <row r="63" spans="1:18">
      <c r="A63" s="77"/>
      <c r="B63" s="80"/>
      <c r="C63" s="91"/>
      <c r="D63" s="92"/>
      <c r="E63" s="87"/>
      <c r="F63" s="71"/>
      <c r="G63" s="72"/>
      <c r="H63" s="73"/>
      <c r="I63" s="71"/>
      <c r="J63" s="72"/>
      <c r="K63" s="73"/>
      <c r="L63" s="71"/>
      <c r="M63" s="78"/>
      <c r="N63" s="74"/>
      <c r="O63" s="72"/>
      <c r="P63" s="73"/>
      <c r="Q63" s="79"/>
      <c r="R63" s="79"/>
    </row>
    <row r="64" spans="1:18">
      <c r="A64" s="77"/>
      <c r="B64" s="80"/>
      <c r="C64" s="91"/>
      <c r="D64" s="92"/>
      <c r="E64" s="87"/>
      <c r="F64" s="71"/>
      <c r="G64" s="72"/>
      <c r="H64" s="73"/>
      <c r="I64" s="71"/>
      <c r="J64" s="72"/>
      <c r="K64" s="73"/>
      <c r="L64" s="71"/>
      <c r="M64" s="78"/>
      <c r="N64" s="74"/>
      <c r="O64" s="72"/>
      <c r="P64" s="73"/>
      <c r="Q64" s="79"/>
      <c r="R64" s="79"/>
    </row>
    <row r="65" spans="1:18">
      <c r="A65" s="77"/>
      <c r="B65" s="80"/>
      <c r="C65" s="91"/>
      <c r="D65" s="92"/>
      <c r="E65" s="87"/>
      <c r="F65" s="71"/>
      <c r="G65" s="72"/>
      <c r="H65" s="73"/>
      <c r="I65" s="71"/>
      <c r="J65" s="72"/>
      <c r="K65" s="73"/>
      <c r="L65" s="71"/>
      <c r="M65" s="78"/>
      <c r="N65" s="74"/>
      <c r="O65" s="72"/>
      <c r="P65" s="73"/>
      <c r="Q65" s="79"/>
      <c r="R65" s="79"/>
    </row>
    <row r="66" spans="1:18">
      <c r="A66" s="77"/>
      <c r="B66" s="80"/>
      <c r="C66" s="91"/>
      <c r="D66" s="92"/>
      <c r="E66" s="87"/>
      <c r="F66" s="71"/>
      <c r="G66" s="72"/>
      <c r="H66" s="73"/>
      <c r="I66" s="71"/>
      <c r="J66" s="72"/>
      <c r="K66" s="73"/>
      <c r="L66" s="71"/>
      <c r="M66" s="78"/>
      <c r="N66" s="74"/>
      <c r="O66" s="72"/>
      <c r="P66" s="73"/>
      <c r="Q66" s="79"/>
      <c r="R66" s="79"/>
    </row>
    <row r="67" spans="1:18">
      <c r="A67" s="77"/>
      <c r="B67" s="80"/>
      <c r="C67" s="91"/>
      <c r="D67" s="92"/>
      <c r="E67" s="87"/>
      <c r="F67" s="71"/>
      <c r="G67" s="72"/>
      <c r="H67" s="73"/>
      <c r="I67" s="71"/>
      <c r="J67" s="72"/>
      <c r="K67" s="73"/>
      <c r="L67" s="71"/>
      <c r="M67" s="78"/>
      <c r="N67" s="74"/>
      <c r="O67" s="72"/>
      <c r="P67" s="73"/>
      <c r="Q67" s="79"/>
      <c r="R67" s="79"/>
    </row>
    <row r="68" spans="1:18">
      <c r="A68" s="77"/>
      <c r="B68" s="80"/>
      <c r="C68" s="91"/>
      <c r="D68" s="92"/>
      <c r="E68" s="87"/>
      <c r="F68" s="71"/>
      <c r="G68" s="72"/>
      <c r="H68" s="73"/>
      <c r="I68" s="71"/>
      <c r="J68" s="72"/>
      <c r="K68" s="73"/>
      <c r="L68" s="71"/>
      <c r="M68" s="78"/>
      <c r="N68" s="74"/>
      <c r="O68" s="72"/>
      <c r="P68" s="73"/>
      <c r="Q68" s="79"/>
      <c r="R68" s="79"/>
    </row>
    <row r="69" spans="1:18">
      <c r="A69" s="77"/>
      <c r="B69" s="80"/>
      <c r="C69" s="91"/>
      <c r="D69" s="92"/>
      <c r="E69" s="87"/>
      <c r="F69" s="71"/>
      <c r="G69" s="72"/>
      <c r="H69" s="73"/>
      <c r="I69" s="71"/>
      <c r="J69" s="72"/>
      <c r="K69" s="73"/>
      <c r="L69" s="71"/>
      <c r="M69" s="78"/>
      <c r="N69" s="74"/>
      <c r="O69" s="72"/>
      <c r="P69" s="73"/>
      <c r="Q69" s="79"/>
      <c r="R69" s="79"/>
    </row>
    <row r="70" spans="1:18">
      <c r="A70" s="77"/>
      <c r="B70" s="80"/>
      <c r="C70" s="91"/>
      <c r="D70" s="92"/>
      <c r="E70" s="87"/>
      <c r="F70" s="71"/>
      <c r="G70" s="72"/>
      <c r="H70" s="73"/>
      <c r="I70" s="71"/>
      <c r="J70" s="72"/>
      <c r="K70" s="73"/>
      <c r="L70" s="71"/>
      <c r="M70" s="78"/>
      <c r="N70" s="74"/>
      <c r="O70" s="72"/>
      <c r="P70" s="73"/>
      <c r="Q70" s="79"/>
      <c r="R70" s="79"/>
    </row>
    <row r="71" spans="1:18">
      <c r="A71" s="77"/>
      <c r="B71" s="80"/>
      <c r="C71" s="91"/>
      <c r="D71" s="92"/>
      <c r="E71" s="87"/>
      <c r="F71" s="71"/>
      <c r="G71" s="72"/>
      <c r="H71" s="73"/>
      <c r="I71" s="71"/>
      <c r="J71" s="72"/>
      <c r="K71" s="73"/>
      <c r="L71" s="71"/>
      <c r="M71" s="78"/>
      <c r="N71" s="74"/>
      <c r="O71" s="72"/>
      <c r="P71" s="73"/>
      <c r="Q71" s="79"/>
      <c r="R71" s="79"/>
    </row>
    <row r="72" spans="1:18">
      <c r="A72" s="77"/>
      <c r="B72" s="80"/>
      <c r="C72" s="91"/>
      <c r="D72" s="92"/>
      <c r="E72" s="87"/>
      <c r="F72" s="71"/>
      <c r="G72" s="72"/>
      <c r="H72" s="73"/>
      <c r="I72" s="71"/>
      <c r="J72" s="72"/>
      <c r="K72" s="73"/>
      <c r="L72" s="71"/>
      <c r="M72" s="78"/>
      <c r="N72" s="74"/>
      <c r="O72" s="72"/>
      <c r="P72" s="73"/>
      <c r="Q72" s="79"/>
      <c r="R72" s="79"/>
    </row>
    <row r="73" spans="1:18">
      <c r="A73" s="77"/>
      <c r="B73" s="80"/>
      <c r="C73" s="91"/>
      <c r="D73" s="92"/>
      <c r="E73" s="87"/>
      <c r="F73" s="71"/>
      <c r="G73" s="72"/>
      <c r="H73" s="73"/>
      <c r="I73" s="71"/>
      <c r="J73" s="72"/>
      <c r="K73" s="73"/>
      <c r="L73" s="71"/>
      <c r="M73" s="78"/>
      <c r="N73" s="74"/>
      <c r="O73" s="72"/>
      <c r="P73" s="73"/>
      <c r="Q73" s="79"/>
      <c r="R73" s="79"/>
    </row>
    <row r="74" spans="1:18">
      <c r="A74" s="77"/>
      <c r="B74" s="80"/>
      <c r="C74" s="91"/>
      <c r="D74" s="92"/>
      <c r="E74" s="87"/>
      <c r="F74" s="71"/>
      <c r="G74" s="72"/>
      <c r="H74" s="73"/>
      <c r="I74" s="71"/>
      <c r="J74" s="72"/>
      <c r="K74" s="73"/>
      <c r="L74" s="71"/>
      <c r="M74" s="78"/>
      <c r="N74" s="74"/>
      <c r="O74" s="72"/>
      <c r="P74" s="73"/>
      <c r="Q74" s="79"/>
      <c r="R74" s="79"/>
    </row>
    <row r="75" spans="1:18">
      <c r="A75" s="77"/>
      <c r="B75" s="80"/>
      <c r="C75" s="91"/>
      <c r="D75" s="92"/>
      <c r="E75" s="87"/>
      <c r="F75" s="71"/>
      <c r="G75" s="72"/>
      <c r="H75" s="73"/>
      <c r="I75" s="71"/>
      <c r="J75" s="72"/>
      <c r="K75" s="73"/>
      <c r="L75" s="71"/>
      <c r="M75" s="78"/>
      <c r="N75" s="74"/>
      <c r="O75" s="72"/>
      <c r="P75" s="73"/>
      <c r="Q75" s="79"/>
      <c r="R75" s="79"/>
    </row>
    <row r="76" spans="1:18">
      <c r="A76" s="77"/>
      <c r="B76" s="80"/>
      <c r="C76" s="91"/>
      <c r="D76" s="92"/>
      <c r="E76" s="87"/>
      <c r="F76" s="71"/>
      <c r="G76" s="72"/>
      <c r="H76" s="73"/>
      <c r="I76" s="71"/>
      <c r="J76" s="72"/>
      <c r="K76" s="73"/>
      <c r="L76" s="71"/>
      <c r="M76" s="78"/>
      <c r="N76" s="74"/>
      <c r="O76" s="72"/>
      <c r="P76" s="73"/>
      <c r="Q76" s="79"/>
      <c r="R76" s="79"/>
    </row>
    <row r="77" spans="1:18">
      <c r="A77" s="77"/>
      <c r="B77" s="80"/>
      <c r="C77" s="91"/>
      <c r="D77" s="92"/>
      <c r="E77" s="87"/>
      <c r="F77" s="71"/>
      <c r="G77" s="72"/>
      <c r="H77" s="73"/>
      <c r="I77" s="71"/>
      <c r="J77" s="72"/>
      <c r="K77" s="73"/>
      <c r="L77" s="71"/>
      <c r="M77" s="78"/>
      <c r="N77" s="74"/>
      <c r="O77" s="72"/>
      <c r="P77" s="73"/>
      <c r="Q77" s="79"/>
      <c r="R77" s="79"/>
    </row>
    <row r="78" spans="1:18">
      <c r="A78" s="77"/>
      <c r="B78" s="80"/>
      <c r="C78" s="91"/>
      <c r="D78" s="92"/>
      <c r="E78" s="87"/>
      <c r="F78" s="71"/>
      <c r="G78" s="72"/>
      <c r="H78" s="73"/>
      <c r="I78" s="71"/>
      <c r="J78" s="72"/>
      <c r="K78" s="73"/>
      <c r="L78" s="71"/>
      <c r="M78" s="78"/>
      <c r="N78" s="74"/>
      <c r="O78" s="72"/>
      <c r="P78" s="73"/>
      <c r="Q78" s="79"/>
      <c r="R78" s="79"/>
    </row>
    <row r="79" spans="1:18">
      <c r="A79" s="77"/>
      <c r="B79" s="80"/>
      <c r="C79" s="91"/>
      <c r="D79" s="92"/>
      <c r="E79" s="87"/>
      <c r="F79" s="71"/>
      <c r="G79" s="72"/>
      <c r="H79" s="73"/>
      <c r="I79" s="71"/>
      <c r="J79" s="72"/>
      <c r="K79" s="73"/>
      <c r="L79" s="71"/>
      <c r="M79" s="78"/>
      <c r="N79" s="74"/>
      <c r="O79" s="72"/>
      <c r="P79" s="73"/>
      <c r="Q79" s="79"/>
      <c r="R79" s="79"/>
    </row>
    <row r="80" spans="1:18">
      <c r="A80" s="77"/>
      <c r="B80" s="80"/>
      <c r="C80" s="91"/>
      <c r="D80" s="92"/>
      <c r="E80" s="87"/>
      <c r="F80" s="71"/>
      <c r="G80" s="72"/>
      <c r="H80" s="73"/>
      <c r="I80" s="71"/>
      <c r="J80" s="72"/>
      <c r="K80" s="73"/>
      <c r="L80" s="71"/>
      <c r="M80" s="78"/>
      <c r="N80" s="74"/>
      <c r="O80" s="72"/>
      <c r="P80" s="73"/>
      <c r="Q80" s="79"/>
      <c r="R80" s="79"/>
    </row>
    <row r="81" spans="1:18">
      <c r="A81" s="77"/>
      <c r="B81" s="80"/>
      <c r="C81" s="91"/>
      <c r="D81" s="92"/>
      <c r="E81" s="87"/>
      <c r="F81" s="71"/>
      <c r="G81" s="72"/>
      <c r="H81" s="73"/>
      <c r="I81" s="71"/>
      <c r="J81" s="72"/>
      <c r="K81" s="73"/>
      <c r="L81" s="71"/>
      <c r="M81" s="78"/>
      <c r="N81" s="74"/>
      <c r="O81" s="72"/>
      <c r="P81" s="73"/>
      <c r="Q81" s="79"/>
      <c r="R81" s="79"/>
    </row>
    <row r="82" spans="1:18">
      <c r="A82" s="77"/>
      <c r="B82" s="80"/>
      <c r="C82" s="91"/>
      <c r="D82" s="92"/>
      <c r="E82" s="87"/>
      <c r="F82" s="71"/>
      <c r="G82" s="72"/>
      <c r="H82" s="73"/>
      <c r="I82" s="71"/>
      <c r="J82" s="72"/>
      <c r="K82" s="73"/>
      <c r="L82" s="71"/>
      <c r="M82" s="78"/>
      <c r="N82" s="74"/>
      <c r="O82" s="72"/>
      <c r="P82" s="73"/>
      <c r="Q82" s="79"/>
      <c r="R82" s="79"/>
    </row>
    <row r="83" spans="1:18">
      <c r="A83" s="77"/>
      <c r="B83" s="80"/>
      <c r="C83" s="91"/>
      <c r="D83" s="92"/>
      <c r="E83" s="87"/>
      <c r="F83" s="71"/>
      <c r="G83" s="72"/>
      <c r="H83" s="73"/>
      <c r="I83" s="71"/>
      <c r="J83" s="72"/>
      <c r="K83" s="73"/>
      <c r="L83" s="71"/>
      <c r="M83" s="78"/>
      <c r="N83" s="74"/>
      <c r="O83" s="72"/>
      <c r="P83" s="73"/>
      <c r="Q83" s="79"/>
      <c r="R83" s="79"/>
    </row>
    <row r="84" spans="1:18">
      <c r="A84" s="77"/>
      <c r="B84" s="80"/>
      <c r="C84" s="91"/>
      <c r="D84" s="92"/>
      <c r="E84" s="87"/>
      <c r="F84" s="71"/>
      <c r="G84" s="72"/>
      <c r="H84" s="73"/>
      <c r="I84" s="71"/>
      <c r="J84" s="72"/>
      <c r="K84" s="73"/>
      <c r="L84" s="71"/>
      <c r="M84" s="78"/>
      <c r="N84" s="74"/>
      <c r="O84" s="72"/>
      <c r="P84" s="73"/>
      <c r="Q84" s="79"/>
      <c r="R84" s="79"/>
    </row>
    <row r="85" spans="1:18">
      <c r="A85" s="77"/>
      <c r="B85" s="80"/>
      <c r="C85" s="91"/>
      <c r="D85" s="92"/>
      <c r="E85" s="87"/>
      <c r="F85" s="71"/>
      <c r="G85" s="72"/>
      <c r="H85" s="73"/>
      <c r="I85" s="71"/>
      <c r="J85" s="72"/>
      <c r="K85" s="73"/>
      <c r="L85" s="71"/>
      <c r="M85" s="78"/>
      <c r="N85" s="74"/>
      <c r="O85" s="72"/>
      <c r="P85" s="73"/>
      <c r="Q85" s="79"/>
      <c r="R85" s="79"/>
    </row>
    <row r="86" spans="1:18">
      <c r="A86" s="77"/>
      <c r="B86" s="80"/>
      <c r="C86" s="91"/>
      <c r="D86" s="92"/>
      <c r="E86" s="87"/>
      <c r="F86" s="71"/>
      <c r="G86" s="72"/>
      <c r="H86" s="73"/>
      <c r="I86" s="71"/>
      <c r="J86" s="72"/>
      <c r="K86" s="73"/>
      <c r="L86" s="71"/>
      <c r="M86" s="78"/>
      <c r="N86" s="74"/>
      <c r="O86" s="72"/>
      <c r="P86" s="73"/>
      <c r="Q86" s="79"/>
      <c r="R86" s="79"/>
    </row>
    <row r="87" spans="1:18">
      <c r="A87" s="77"/>
      <c r="B87" s="80"/>
      <c r="C87" s="91"/>
      <c r="D87" s="92"/>
      <c r="E87" s="87"/>
      <c r="F87" s="71"/>
      <c r="G87" s="72"/>
      <c r="H87" s="73"/>
      <c r="I87" s="71"/>
      <c r="J87" s="72"/>
      <c r="K87" s="73"/>
      <c r="L87" s="71"/>
      <c r="M87" s="78"/>
      <c r="N87" s="74"/>
      <c r="O87" s="72"/>
      <c r="P87" s="73"/>
      <c r="Q87" s="79"/>
      <c r="R87" s="79"/>
    </row>
    <row r="88" spans="1:18">
      <c r="A88" s="77"/>
      <c r="B88" s="80"/>
      <c r="C88" s="91"/>
      <c r="D88" s="92"/>
      <c r="E88" s="87"/>
      <c r="F88" s="71"/>
      <c r="G88" s="72"/>
      <c r="H88" s="73"/>
      <c r="I88" s="71"/>
      <c r="J88" s="72"/>
      <c r="K88" s="73"/>
      <c r="L88" s="71"/>
      <c r="M88" s="78"/>
      <c r="N88" s="74"/>
      <c r="O88" s="72"/>
      <c r="P88" s="73"/>
      <c r="Q88" s="79"/>
      <c r="R88" s="79"/>
    </row>
    <row r="89" spans="1:18">
      <c r="A89" s="77"/>
      <c r="B89" s="80"/>
      <c r="C89" s="91"/>
      <c r="D89" s="92"/>
      <c r="E89" s="87"/>
      <c r="F89" s="71"/>
      <c r="G89" s="72"/>
      <c r="H89" s="73"/>
      <c r="I89" s="71"/>
      <c r="J89" s="72"/>
      <c r="K89" s="73"/>
      <c r="L89" s="71"/>
      <c r="M89" s="78"/>
      <c r="N89" s="74"/>
      <c r="O89" s="72"/>
      <c r="P89" s="73"/>
      <c r="Q89" s="79"/>
      <c r="R89" s="79"/>
    </row>
    <row r="90" spans="1:18">
      <c r="A90" s="77"/>
      <c r="B90" s="80"/>
      <c r="C90" s="91"/>
      <c r="D90" s="92"/>
      <c r="E90" s="87"/>
      <c r="F90" s="71"/>
      <c r="G90" s="72"/>
      <c r="H90" s="73"/>
      <c r="I90" s="71"/>
      <c r="J90" s="72"/>
      <c r="K90" s="73"/>
      <c r="L90" s="71"/>
      <c r="M90" s="78"/>
      <c r="N90" s="74"/>
      <c r="O90" s="72"/>
      <c r="P90" s="73"/>
      <c r="Q90" s="79"/>
      <c r="R90" s="79"/>
    </row>
    <row r="91" spans="1:18">
      <c r="A91" s="77"/>
      <c r="B91" s="80"/>
      <c r="C91" s="91"/>
      <c r="D91" s="92"/>
      <c r="E91" s="87"/>
      <c r="F91" s="71"/>
      <c r="G91" s="72"/>
      <c r="H91" s="73"/>
      <c r="I91" s="71"/>
      <c r="J91" s="72"/>
      <c r="K91" s="73"/>
      <c r="L91" s="71"/>
      <c r="M91" s="78"/>
      <c r="N91" s="74"/>
      <c r="O91" s="72"/>
      <c r="P91" s="73"/>
      <c r="Q91" s="79"/>
      <c r="R91" s="79"/>
    </row>
    <row r="92" spans="1:18">
      <c r="A92" s="77"/>
      <c r="B92" s="80"/>
      <c r="C92" s="91"/>
      <c r="D92" s="92"/>
      <c r="E92" s="87"/>
      <c r="F92" s="71"/>
      <c r="G92" s="72"/>
      <c r="H92" s="73"/>
      <c r="I92" s="71"/>
      <c r="J92" s="72"/>
      <c r="K92" s="73"/>
      <c r="L92" s="71"/>
      <c r="M92" s="78"/>
      <c r="N92" s="74"/>
      <c r="O92" s="72"/>
      <c r="P92" s="73"/>
      <c r="Q92" s="79"/>
      <c r="R92" s="79"/>
    </row>
    <row r="93" spans="1:18">
      <c r="A93" s="77"/>
      <c r="B93" s="80"/>
      <c r="C93" s="91"/>
      <c r="D93" s="92"/>
      <c r="E93" s="87"/>
      <c r="F93" s="71"/>
      <c r="G93" s="72"/>
      <c r="H93" s="73"/>
      <c r="I93" s="71"/>
      <c r="J93" s="72"/>
      <c r="K93" s="73"/>
      <c r="L93" s="71"/>
      <c r="M93" s="78"/>
      <c r="N93" s="74"/>
      <c r="O93" s="72"/>
      <c r="P93" s="73"/>
      <c r="Q93" s="79"/>
      <c r="R93" s="79"/>
    </row>
    <row r="94" spans="1:18">
      <c r="A94" s="77"/>
      <c r="B94" s="80"/>
      <c r="C94" s="91"/>
      <c r="D94" s="92"/>
      <c r="E94" s="87"/>
      <c r="F94" s="71"/>
      <c r="G94" s="72"/>
      <c r="H94" s="73"/>
      <c r="I94" s="71"/>
      <c r="J94" s="72"/>
      <c r="K94" s="73"/>
      <c r="L94" s="71"/>
      <c r="M94" s="78"/>
      <c r="N94" s="74"/>
      <c r="O94" s="72"/>
      <c r="P94" s="73"/>
      <c r="Q94" s="79"/>
      <c r="R94" s="79"/>
    </row>
    <row r="95" spans="1:18">
      <c r="A95" s="77"/>
      <c r="B95" s="80"/>
      <c r="C95" s="91"/>
      <c r="D95" s="92"/>
      <c r="E95" s="87"/>
      <c r="F95" s="71"/>
      <c r="G95" s="72"/>
      <c r="H95" s="73"/>
      <c r="I95" s="71"/>
      <c r="J95" s="72"/>
      <c r="K95" s="73"/>
      <c r="L95" s="71"/>
      <c r="M95" s="78"/>
      <c r="N95" s="74"/>
      <c r="O95" s="72"/>
      <c r="P95" s="73"/>
      <c r="Q95" s="79"/>
      <c r="R95" s="79"/>
    </row>
    <row r="96" spans="1:18">
      <c r="A96" s="77"/>
      <c r="B96" s="80"/>
      <c r="C96" s="91"/>
      <c r="D96" s="92"/>
      <c r="E96" s="87"/>
      <c r="F96" s="71"/>
      <c r="G96" s="72"/>
      <c r="H96" s="73"/>
      <c r="I96" s="71"/>
      <c r="J96" s="72"/>
      <c r="K96" s="73"/>
      <c r="L96" s="71"/>
      <c r="M96" s="78"/>
      <c r="N96" s="74"/>
      <c r="O96" s="72"/>
      <c r="P96" s="73"/>
      <c r="Q96" s="79"/>
      <c r="R96" s="79"/>
    </row>
    <row r="97" spans="1:18">
      <c r="A97" s="77"/>
      <c r="B97" s="80"/>
      <c r="C97" s="91"/>
      <c r="D97" s="92"/>
      <c r="E97" s="87"/>
      <c r="F97" s="71"/>
      <c r="G97" s="72"/>
      <c r="H97" s="73"/>
      <c r="I97" s="71"/>
      <c r="J97" s="72"/>
      <c r="K97" s="73"/>
      <c r="L97" s="71"/>
      <c r="M97" s="78"/>
      <c r="N97" s="74"/>
      <c r="O97" s="72"/>
      <c r="P97" s="73"/>
      <c r="Q97" s="79"/>
      <c r="R97" s="79"/>
    </row>
    <row r="98" spans="1:18">
      <c r="A98" s="77"/>
      <c r="B98" s="80"/>
      <c r="C98" s="91"/>
      <c r="D98" s="92"/>
      <c r="E98" s="87"/>
      <c r="F98" s="71"/>
      <c r="G98" s="72"/>
      <c r="H98" s="73"/>
      <c r="I98" s="71"/>
      <c r="J98" s="72"/>
      <c r="K98" s="73"/>
      <c r="L98" s="71"/>
      <c r="M98" s="78"/>
      <c r="N98" s="74"/>
      <c r="O98" s="72"/>
      <c r="P98" s="73"/>
      <c r="Q98" s="79"/>
      <c r="R98" s="79"/>
    </row>
    <row r="99" spans="1:18">
      <c r="A99" s="77"/>
      <c r="B99" s="80"/>
      <c r="C99" s="91"/>
      <c r="D99" s="92"/>
      <c r="E99" s="87"/>
      <c r="F99" s="71"/>
      <c r="G99" s="72"/>
      <c r="H99" s="73"/>
      <c r="I99" s="71"/>
      <c r="J99" s="72"/>
      <c r="K99" s="73"/>
      <c r="L99" s="71"/>
      <c r="M99" s="78"/>
      <c r="N99" s="74"/>
      <c r="O99" s="72"/>
      <c r="P99" s="73"/>
      <c r="Q99" s="79"/>
      <c r="R99" s="79"/>
    </row>
    <row r="100" spans="1:18">
      <c r="A100" s="77"/>
      <c r="B100" s="80"/>
      <c r="C100" s="91"/>
      <c r="D100" s="92"/>
      <c r="E100" s="87"/>
      <c r="F100" s="71"/>
      <c r="G100" s="72"/>
      <c r="H100" s="73"/>
      <c r="I100" s="71"/>
      <c r="J100" s="72"/>
      <c r="K100" s="73"/>
      <c r="L100" s="71"/>
      <c r="M100" s="78"/>
      <c r="N100" s="74"/>
      <c r="O100" s="72"/>
      <c r="P100" s="73"/>
      <c r="Q100" s="79"/>
      <c r="R100" s="79"/>
    </row>
    <row r="101" spans="1:18">
      <c r="A101" s="77"/>
      <c r="B101" s="80"/>
      <c r="C101" s="91"/>
      <c r="D101" s="92"/>
      <c r="E101" s="87"/>
      <c r="F101" s="71"/>
      <c r="G101" s="72"/>
      <c r="H101" s="73"/>
      <c r="I101" s="71"/>
      <c r="J101" s="72"/>
      <c r="K101" s="73"/>
      <c r="L101" s="71"/>
      <c r="M101" s="78"/>
      <c r="N101" s="74"/>
      <c r="O101" s="72"/>
      <c r="P101" s="73"/>
      <c r="Q101" s="79"/>
      <c r="R101" s="79"/>
    </row>
    <row r="102" spans="1:18">
      <c r="A102" s="77"/>
      <c r="B102" s="80"/>
      <c r="C102" s="91"/>
      <c r="D102" s="92"/>
      <c r="E102" s="87"/>
      <c r="F102" s="71"/>
      <c r="G102" s="72"/>
      <c r="H102" s="73"/>
      <c r="I102" s="71"/>
      <c r="J102" s="72"/>
      <c r="K102" s="73"/>
      <c r="L102" s="71"/>
      <c r="M102" s="78"/>
      <c r="N102" s="74"/>
      <c r="O102" s="72"/>
      <c r="P102" s="73"/>
      <c r="Q102" s="79"/>
      <c r="R102" s="79"/>
    </row>
    <row r="103" spans="1:18">
      <c r="A103" s="77"/>
      <c r="B103" s="80"/>
      <c r="C103" s="91"/>
      <c r="D103" s="92"/>
      <c r="E103" s="87"/>
      <c r="F103" s="71"/>
      <c r="G103" s="72"/>
      <c r="H103" s="73"/>
      <c r="I103" s="71"/>
      <c r="J103" s="72"/>
      <c r="K103" s="73"/>
      <c r="L103" s="71"/>
      <c r="M103" s="78"/>
      <c r="N103" s="74"/>
      <c r="O103" s="72"/>
      <c r="P103" s="73"/>
      <c r="Q103" s="79"/>
      <c r="R103" s="79"/>
    </row>
    <row r="104" spans="1:18">
      <c r="A104" s="77"/>
      <c r="B104" s="80"/>
      <c r="C104" s="91"/>
      <c r="D104" s="92"/>
      <c r="E104" s="87"/>
      <c r="F104" s="71"/>
      <c r="G104" s="72"/>
      <c r="H104" s="73"/>
      <c r="I104" s="71"/>
      <c r="J104" s="72"/>
      <c r="K104" s="73"/>
      <c r="L104" s="71"/>
      <c r="M104" s="78"/>
      <c r="N104" s="74"/>
      <c r="O104" s="72"/>
      <c r="P104" s="73"/>
      <c r="Q104" s="79"/>
      <c r="R104" s="79"/>
    </row>
    <row r="105" spans="1:18">
      <c r="A105" s="77"/>
      <c r="B105" s="80"/>
      <c r="C105" s="91"/>
      <c r="D105" s="92"/>
      <c r="E105" s="87"/>
      <c r="F105" s="71"/>
      <c r="G105" s="72"/>
      <c r="H105" s="73"/>
      <c r="I105" s="71"/>
      <c r="J105" s="72"/>
      <c r="K105" s="73"/>
      <c r="L105" s="71"/>
      <c r="M105" s="78"/>
      <c r="N105" s="74"/>
      <c r="O105" s="72"/>
      <c r="P105" s="73"/>
      <c r="Q105" s="79"/>
      <c r="R105" s="79"/>
    </row>
    <row r="106" spans="1:18">
      <c r="A106" s="77"/>
      <c r="B106" s="80"/>
      <c r="C106" s="91"/>
      <c r="D106" s="92"/>
      <c r="E106" s="87"/>
      <c r="F106" s="71"/>
      <c r="G106" s="72"/>
      <c r="H106" s="73"/>
      <c r="I106" s="71"/>
      <c r="J106" s="72"/>
      <c r="K106" s="73"/>
      <c r="L106" s="71"/>
      <c r="M106" s="78"/>
      <c r="N106" s="74"/>
      <c r="O106" s="72"/>
      <c r="P106" s="73"/>
      <c r="Q106" s="79"/>
      <c r="R106" s="79"/>
    </row>
    <row r="107" spans="1:18">
      <c r="A107" s="77"/>
      <c r="B107" s="80"/>
      <c r="C107" s="91"/>
      <c r="D107" s="92"/>
      <c r="E107" s="87"/>
      <c r="F107" s="71"/>
      <c r="G107" s="72"/>
      <c r="H107" s="73"/>
      <c r="I107" s="71"/>
      <c r="J107" s="72"/>
      <c r="K107" s="73"/>
      <c r="L107" s="71"/>
      <c r="M107" s="78"/>
      <c r="N107" s="74"/>
      <c r="O107" s="72"/>
      <c r="P107" s="73"/>
      <c r="Q107" s="79"/>
      <c r="R107" s="79"/>
    </row>
    <row r="108" spans="1:18">
      <c r="A108" s="77"/>
      <c r="B108" s="80"/>
      <c r="C108" s="91"/>
      <c r="D108" s="92"/>
      <c r="E108" s="87"/>
      <c r="F108" s="71"/>
      <c r="G108" s="72"/>
      <c r="H108" s="73"/>
      <c r="I108" s="71"/>
      <c r="J108" s="72"/>
      <c r="K108" s="73"/>
      <c r="L108" s="71"/>
      <c r="M108" s="78"/>
      <c r="N108" s="74"/>
      <c r="O108" s="72"/>
      <c r="P108" s="73"/>
      <c r="Q108" s="79"/>
      <c r="R108" s="79"/>
    </row>
    <row r="109" spans="1:18">
      <c r="A109" s="77"/>
      <c r="B109" s="80"/>
      <c r="C109" s="91"/>
      <c r="D109" s="92"/>
      <c r="E109" s="87"/>
      <c r="F109" s="71"/>
      <c r="G109" s="72"/>
      <c r="H109" s="73"/>
      <c r="I109" s="71"/>
      <c r="J109" s="72"/>
      <c r="K109" s="73"/>
      <c r="L109" s="71"/>
      <c r="M109" s="78"/>
      <c r="N109" s="74"/>
      <c r="O109" s="72"/>
      <c r="P109" s="73"/>
      <c r="Q109" s="79"/>
      <c r="R109" s="79"/>
    </row>
    <row r="110" spans="1:18">
      <c r="A110" s="77"/>
      <c r="B110" s="80"/>
      <c r="C110" s="91"/>
      <c r="D110" s="92"/>
      <c r="E110" s="87"/>
      <c r="F110" s="71"/>
      <c r="G110" s="72"/>
      <c r="H110" s="73"/>
      <c r="I110" s="71"/>
      <c r="J110" s="72"/>
      <c r="K110" s="73"/>
      <c r="L110" s="71"/>
      <c r="M110" s="78"/>
      <c r="N110" s="74"/>
      <c r="O110" s="72"/>
      <c r="P110" s="73"/>
      <c r="Q110" s="79"/>
      <c r="R110" s="79"/>
    </row>
    <row r="111" spans="1:18">
      <c r="A111" s="77"/>
      <c r="B111" s="80"/>
      <c r="C111" s="91"/>
      <c r="D111" s="92"/>
      <c r="E111" s="87"/>
      <c r="F111" s="71"/>
      <c r="G111" s="72"/>
      <c r="H111" s="73"/>
      <c r="I111" s="71"/>
      <c r="J111" s="72"/>
      <c r="K111" s="73"/>
      <c r="L111" s="71"/>
      <c r="M111" s="78"/>
      <c r="N111" s="74"/>
      <c r="O111" s="72"/>
      <c r="P111" s="73"/>
      <c r="Q111" s="79"/>
      <c r="R111" s="79"/>
    </row>
    <row r="112" spans="1:18">
      <c r="A112" s="77"/>
      <c r="B112" s="80"/>
      <c r="C112" s="91"/>
      <c r="D112" s="92"/>
      <c r="E112" s="87"/>
      <c r="F112" s="71"/>
      <c r="G112" s="72"/>
      <c r="H112" s="73"/>
      <c r="I112" s="71"/>
      <c r="J112" s="72"/>
      <c r="K112" s="73"/>
      <c r="L112" s="71"/>
      <c r="M112" s="78"/>
      <c r="N112" s="74"/>
      <c r="O112" s="72"/>
      <c r="P112" s="73"/>
      <c r="Q112" s="79"/>
      <c r="R112" s="79"/>
    </row>
  </sheetData>
  <mergeCells count="6">
    <mergeCell ref="D13:D14"/>
    <mergeCell ref="A1:D1"/>
    <mergeCell ref="E1:R1"/>
    <mergeCell ref="E2:R6"/>
    <mergeCell ref="D9:D10"/>
    <mergeCell ref="D11:D12"/>
  </mergeCells>
  <phoneticPr fontId="1" type="noConversion"/>
  <conditionalFormatting sqref="B3">
    <cfRule type="cellIs" dxfId="60" priority="26" operator="greaterThanOrEqual">
      <formula>1</formula>
    </cfRule>
  </conditionalFormatting>
  <conditionalFormatting sqref="B4">
    <cfRule type="expression" dxfId="59" priority="42">
      <formula>IF($B$4&lt;50%,TRUE,FALSE)</formula>
    </cfRule>
    <cfRule type="expression" dxfId="58" priority="48">
      <formula>IF($B$4&lt;50%,TRUE,FALSE)</formula>
    </cfRule>
    <cfRule type="expression" dxfId="57" priority="49">
      <formula>IF($B$4&lt;75%,TRUE,FALSE)</formula>
    </cfRule>
    <cfRule type="expression" dxfId="56" priority="50">
      <formula>IF($B$4&gt;=75%,TRUE,FALSE)</formula>
    </cfRule>
  </conditionalFormatting>
  <conditionalFormatting sqref="F8:G8 F9:F112">
    <cfRule type="containsText" dxfId="55" priority="43" operator="containsText" text="Pass">
      <formula>NOT(ISERROR(SEARCH("Pass",F8)))</formula>
    </cfRule>
    <cfRule type="containsText" dxfId="54" priority="44" operator="containsText" text="Next Event">
      <formula>NOT(ISERROR(SEARCH("Next Event",F8)))</formula>
    </cfRule>
    <cfRule type="containsText" dxfId="53" priority="45" operator="containsText" text="Not Available">
      <formula>NOT(ISERROR(SEARCH("Not Available",F8)))</formula>
    </cfRule>
    <cfRule type="containsText" dxfId="52" priority="46" operator="containsText" text="Not Tested">
      <formula>NOT(ISERROR(SEARCH("Not Tested",F8)))</formula>
    </cfRule>
    <cfRule type="containsText" dxfId="51" priority="47" operator="containsText" text="Fail">
      <formula>NOT(ISERROR(SEARCH("Fail",F8)))</formula>
    </cfRule>
  </conditionalFormatting>
  <conditionalFormatting sqref="I8:I112">
    <cfRule type="containsText" dxfId="50" priority="1" operator="containsText" text="Pass">
      <formula>NOT(ISERROR(SEARCH("Pass",I8)))</formula>
    </cfRule>
    <cfRule type="containsText" dxfId="49" priority="2" operator="containsText" text="Next Event">
      <formula>NOT(ISERROR(SEARCH("Next Event",I8)))</formula>
    </cfRule>
    <cfRule type="containsText" dxfId="48" priority="3" operator="containsText" text="Not Available">
      <formula>NOT(ISERROR(SEARCH("Not Available",I8)))</formula>
    </cfRule>
    <cfRule type="containsText" dxfId="47" priority="4" operator="containsText" text="Not Tested">
      <formula>NOT(ISERROR(SEARCH("Not Tested",I8)))</formula>
    </cfRule>
    <cfRule type="containsText" dxfId="46" priority="5" operator="containsText" text="Fail">
      <formula>NOT(ISERROR(SEARCH("Fail",I8)))</formula>
    </cfRule>
  </conditionalFormatting>
  <conditionalFormatting sqref="J8">
    <cfRule type="containsText" dxfId="45" priority="27" operator="containsText" text="Pass">
      <formula>NOT(ISERROR(SEARCH("Pass",J8)))</formula>
    </cfRule>
    <cfRule type="containsText" dxfId="44" priority="28" operator="containsText" text="Next Event">
      <formula>NOT(ISERROR(SEARCH("Next Event",J8)))</formula>
    </cfRule>
    <cfRule type="containsText" dxfId="43" priority="29" operator="containsText" text="Not Available">
      <formula>NOT(ISERROR(SEARCH("Not Available",J8)))</formula>
    </cfRule>
    <cfRule type="containsText" dxfId="42" priority="30" operator="containsText" text="Not Tested">
      <formula>NOT(ISERROR(SEARCH("Not Tested",J8)))</formula>
    </cfRule>
    <cfRule type="containsText" dxfId="41" priority="31" operator="containsText" text="Fail">
      <formula>NOT(ISERROR(SEARCH("Fail",J8)))</formula>
    </cfRule>
  </conditionalFormatting>
  <conditionalFormatting sqref="L8:L112">
    <cfRule type="containsText" dxfId="40" priority="6" operator="containsText" text="Pass">
      <formula>NOT(ISERROR(SEARCH("Pass",L8)))</formula>
    </cfRule>
    <cfRule type="containsText" dxfId="39" priority="7" operator="containsText" text="Next Event">
      <formula>NOT(ISERROR(SEARCH("Next Event",L8)))</formula>
    </cfRule>
    <cfRule type="containsText" dxfId="38" priority="8" operator="containsText" text="Not Available">
      <formula>NOT(ISERROR(SEARCH("Not Available",L8)))</formula>
    </cfRule>
    <cfRule type="containsText" dxfId="37" priority="9" operator="containsText" text="Not Tested">
      <formula>NOT(ISERROR(SEARCH("Not Tested",L8)))</formula>
    </cfRule>
    <cfRule type="containsText" dxfId="36" priority="10" operator="containsText" text="Fail">
      <formula>NOT(ISERROR(SEARCH("Fail",L8)))</formula>
    </cfRule>
  </conditionalFormatting>
  <dataValidations count="1">
    <dataValidation type="list" allowBlank="1" showInputMessage="1" showErrorMessage="1" sqref="F9:F112 L9:L112 I9:I112" xr:uid="{F214D101-DA25-4046-AA1A-3DF50582F3CC}">
      <formula1>"Pass,Fail,Not Available,Not Tested,Next Event,-"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78CD-A59F-41E7-9361-06BA3882E4AF}">
  <sheetPr codeName="Sheet18"/>
  <dimension ref="A1:R11"/>
  <sheetViews>
    <sheetView showGridLines="0" zoomScaleNormal="100" workbookViewId="0">
      <pane ySplit="8" topLeftCell="A9" activePane="bottomLeft" state="frozen"/>
      <selection activeCell="L367" sqref="A9:L367"/>
      <selection pane="bottomLeft" activeCell="N17" sqref="N17"/>
    </sheetView>
  </sheetViews>
  <sheetFormatPr defaultColWidth="9" defaultRowHeight="16.5"/>
  <cols>
    <col min="1" max="2" width="14.625" style="70" customWidth="1"/>
    <col min="3" max="3" width="17.125" style="70" customWidth="1"/>
    <col min="4" max="4" width="26.75" style="70" customWidth="1"/>
    <col min="5" max="5" width="61.5" style="45" customWidth="1"/>
    <col min="6" max="6" width="9" style="84" customWidth="1"/>
    <col min="7" max="7" width="12.5" style="84" customWidth="1"/>
    <col min="8" max="8" width="6" style="84" customWidth="1"/>
    <col min="9" max="9" width="10.75" style="84" customWidth="1"/>
    <col min="10" max="10" width="9.75" style="84" customWidth="1"/>
    <col min="11" max="11" width="6" style="84" customWidth="1"/>
    <col min="12" max="12" width="9" style="84" customWidth="1"/>
    <col min="13" max="13" width="9" style="45" customWidth="1"/>
    <col min="14" max="14" width="52.25" style="57" customWidth="1"/>
    <col min="15" max="15" width="9.75" style="19" customWidth="1"/>
    <col min="16" max="16" width="6" style="19" customWidth="1"/>
    <col min="17" max="17" width="7.625" style="19" bestFit="1" customWidth="1"/>
    <col min="18" max="18" width="14.875" style="19" bestFit="1" customWidth="1"/>
    <col min="19" max="19" width="9" style="57"/>
    <col min="20" max="20" width="11.25" style="57" bestFit="1" customWidth="1"/>
    <col min="21" max="16384" width="9" style="57"/>
  </cols>
  <sheetData>
    <row r="1" spans="1:18">
      <c r="A1" s="326" t="s">
        <v>166</v>
      </c>
      <c r="B1" s="326"/>
      <c r="C1" s="326"/>
      <c r="D1" s="326"/>
      <c r="E1" s="327" t="s">
        <v>167</v>
      </c>
      <c r="F1" s="327"/>
      <c r="G1" s="327"/>
      <c r="H1" s="327"/>
      <c r="I1" s="327"/>
      <c r="J1" s="327"/>
      <c r="K1" s="327"/>
      <c r="L1" s="327"/>
      <c r="M1" s="327"/>
      <c r="N1" s="327"/>
      <c r="O1" s="327"/>
      <c r="P1" s="327"/>
      <c r="Q1" s="327"/>
      <c r="R1" s="327"/>
    </row>
    <row r="2" spans="1:18" ht="16.5" customHeight="1">
      <c r="A2" s="48" t="s">
        <v>168</v>
      </c>
      <c r="B2" s="44">
        <f>COUNTA(A:A)-COUNTA(A1:A8)</f>
        <v>2</v>
      </c>
      <c r="C2" s="49" t="s">
        <v>169</v>
      </c>
      <c r="D2" s="58">
        <f>COUNTIF(L:L,C2)</f>
        <v>1</v>
      </c>
      <c r="E2" s="371"/>
      <c r="F2" s="371"/>
      <c r="G2" s="371"/>
      <c r="H2" s="371"/>
      <c r="I2" s="371"/>
      <c r="J2" s="371"/>
      <c r="K2" s="371"/>
      <c r="L2" s="371"/>
      <c r="M2" s="371"/>
      <c r="N2" s="371"/>
      <c r="O2" s="371"/>
      <c r="P2" s="371"/>
      <c r="Q2" s="371"/>
      <c r="R2" s="371"/>
    </row>
    <row r="3" spans="1:18">
      <c r="A3" s="49" t="s">
        <v>170</v>
      </c>
      <c r="B3" s="44">
        <f>B2-D2-D5</f>
        <v>1</v>
      </c>
      <c r="C3" s="49" t="s">
        <v>171</v>
      </c>
      <c r="D3" s="59">
        <f>COUNTIF(L:L,C3)</f>
        <v>0</v>
      </c>
      <c r="E3" s="371"/>
      <c r="F3" s="371"/>
      <c r="G3" s="371"/>
      <c r="H3" s="371"/>
      <c r="I3" s="371"/>
      <c r="J3" s="371"/>
      <c r="K3" s="371"/>
      <c r="L3" s="371"/>
      <c r="M3" s="371"/>
      <c r="N3" s="371"/>
      <c r="O3" s="371"/>
      <c r="P3" s="371"/>
      <c r="Q3" s="371"/>
      <c r="R3" s="371"/>
    </row>
    <row r="4" spans="1:18">
      <c r="A4" s="49" t="s">
        <v>172</v>
      </c>
      <c r="B4" s="46">
        <f>IF(B2=0,0,D2/B2)</f>
        <v>0.5</v>
      </c>
      <c r="C4" s="49" t="s">
        <v>173</v>
      </c>
      <c r="D4" s="60">
        <f>COUNTIF(L:L,C4)</f>
        <v>0</v>
      </c>
      <c r="E4" s="371"/>
      <c r="F4" s="371"/>
      <c r="G4" s="371"/>
      <c r="H4" s="371"/>
      <c r="I4" s="371"/>
      <c r="J4" s="371"/>
      <c r="K4" s="371"/>
      <c r="L4" s="371"/>
      <c r="M4" s="371"/>
      <c r="N4" s="371"/>
      <c r="O4" s="371"/>
      <c r="P4" s="371"/>
      <c r="Q4" s="371"/>
      <c r="R4" s="371"/>
    </row>
    <row r="5" spans="1:18">
      <c r="A5" s="49" t="s">
        <v>174</v>
      </c>
      <c r="B5" s="47"/>
      <c r="C5" s="49" t="s">
        <v>175</v>
      </c>
      <c r="D5" s="61">
        <f>COUNTIF(L:L,C5)</f>
        <v>0</v>
      </c>
      <c r="E5" s="371"/>
      <c r="F5" s="371"/>
      <c r="G5" s="371"/>
      <c r="H5" s="371"/>
      <c r="I5" s="371"/>
      <c r="J5" s="371"/>
      <c r="K5" s="371"/>
      <c r="L5" s="371"/>
      <c r="M5" s="371"/>
      <c r="N5" s="371"/>
      <c r="O5" s="371"/>
      <c r="P5" s="371"/>
      <c r="Q5" s="371"/>
      <c r="R5" s="371"/>
    </row>
    <row r="6" spans="1:18">
      <c r="A6" s="62" t="s">
        <v>176</v>
      </c>
      <c r="B6" s="63"/>
      <c r="C6" s="62" t="s">
        <v>177</v>
      </c>
      <c r="D6" s="64">
        <f>COUNTIF(L:L,C6)</f>
        <v>0</v>
      </c>
      <c r="E6" s="371"/>
      <c r="F6" s="371"/>
      <c r="G6" s="371"/>
      <c r="H6" s="371"/>
      <c r="I6" s="371"/>
      <c r="J6" s="371"/>
      <c r="K6" s="371"/>
      <c r="L6" s="371"/>
      <c r="M6" s="371"/>
      <c r="N6" s="371"/>
      <c r="O6" s="371"/>
      <c r="P6" s="371"/>
      <c r="Q6" s="371"/>
      <c r="R6" s="371"/>
    </row>
    <row r="7" spans="1:18" ht="6.75" customHeight="1">
      <c r="A7" s="63"/>
      <c r="B7" s="63"/>
      <c r="C7" s="63"/>
      <c r="D7" s="65"/>
      <c r="E7"/>
      <c r="F7" s="66"/>
      <c r="G7" s="66"/>
      <c r="H7" s="66"/>
      <c r="I7" s="66"/>
      <c r="J7" s="66"/>
      <c r="K7" s="66"/>
      <c r="L7" s="66"/>
      <c r="M7" s="66"/>
      <c r="N7" s="66"/>
      <c r="O7" s="66"/>
      <c r="P7" s="66"/>
      <c r="Q7" s="66"/>
      <c r="R7" s="66"/>
    </row>
    <row r="8" spans="1:18">
      <c r="A8" s="67" t="s">
        <v>178</v>
      </c>
      <c r="B8" s="67" t="s">
        <v>179</v>
      </c>
      <c r="C8" s="67" t="s">
        <v>180</v>
      </c>
      <c r="D8" s="67" t="s">
        <v>181</v>
      </c>
      <c r="E8" s="68" t="s">
        <v>182</v>
      </c>
      <c r="F8" s="51" t="s">
        <v>149</v>
      </c>
      <c r="G8" s="51" t="s">
        <v>183</v>
      </c>
      <c r="H8" s="50" t="s">
        <v>184</v>
      </c>
      <c r="I8" s="51" t="s">
        <v>185</v>
      </c>
      <c r="J8" s="51" t="s">
        <v>183</v>
      </c>
      <c r="K8" s="50" t="s">
        <v>186</v>
      </c>
      <c r="L8" s="51" t="s">
        <v>84</v>
      </c>
      <c r="M8" s="69" t="s">
        <v>187</v>
      </c>
      <c r="N8" s="67" t="s">
        <v>142</v>
      </c>
      <c r="O8" s="67" t="s">
        <v>189</v>
      </c>
      <c r="P8" s="67" t="s">
        <v>190</v>
      </c>
      <c r="Q8" s="67" t="s">
        <v>191</v>
      </c>
      <c r="R8" s="67" t="s">
        <v>192</v>
      </c>
    </row>
    <row r="9" spans="1:18" ht="48">
      <c r="A9" s="198">
        <f t="shared" ref="A9:A10" si="0">ROW()-8</f>
        <v>1</v>
      </c>
      <c r="B9" s="233"/>
      <c r="C9" s="274"/>
      <c r="D9" s="275" t="s">
        <v>768</v>
      </c>
      <c r="E9" s="268" t="s">
        <v>769</v>
      </c>
      <c r="F9" s="71" t="s">
        <v>197</v>
      </c>
      <c r="G9" s="72" t="s">
        <v>1013</v>
      </c>
      <c r="H9" s="73" t="s">
        <v>1012</v>
      </c>
      <c r="I9" s="71" t="s">
        <v>197</v>
      </c>
      <c r="J9" s="72">
        <v>45152</v>
      </c>
      <c r="K9" s="73" t="s">
        <v>165</v>
      </c>
      <c r="L9" s="71" t="s">
        <v>197</v>
      </c>
      <c r="M9" s="86"/>
      <c r="N9" s="74"/>
      <c r="O9" s="72"/>
      <c r="P9" s="73"/>
      <c r="Q9" s="267" t="s">
        <v>198</v>
      </c>
      <c r="R9" s="93" t="s">
        <v>770</v>
      </c>
    </row>
    <row r="10" spans="1:18" ht="24">
      <c r="A10" s="198">
        <f t="shared" si="0"/>
        <v>2</v>
      </c>
      <c r="B10" s="233"/>
      <c r="C10" s="274"/>
      <c r="D10" s="275" t="s">
        <v>771</v>
      </c>
      <c r="E10" s="268" t="s">
        <v>772</v>
      </c>
      <c r="F10" s="71"/>
      <c r="G10" s="72"/>
      <c r="H10" s="73"/>
      <c r="I10" s="71"/>
      <c r="J10" s="72"/>
      <c r="K10" s="73"/>
      <c r="L10" s="71"/>
      <c r="M10" s="86"/>
      <c r="N10" s="269" t="s">
        <v>1011</v>
      </c>
      <c r="O10" s="72"/>
      <c r="P10" s="73"/>
      <c r="Q10" s="267" t="s">
        <v>198</v>
      </c>
      <c r="R10" s="93" t="s">
        <v>770</v>
      </c>
    </row>
    <row r="11" spans="1:18">
      <c r="A11" s="198"/>
      <c r="B11" s="135"/>
      <c r="C11" s="147"/>
      <c r="D11" s="270"/>
      <c r="E11" s="228"/>
      <c r="F11" s="149"/>
      <c r="G11" s="72"/>
      <c r="H11" s="73"/>
      <c r="I11" s="71"/>
      <c r="J11" s="72"/>
      <c r="K11" s="73"/>
      <c r="L11" s="71"/>
      <c r="M11" s="265"/>
      <c r="N11" s="266"/>
      <c r="O11" s="136"/>
      <c r="P11" s="137"/>
      <c r="Q11" s="79"/>
      <c r="R11" s="93"/>
    </row>
  </sheetData>
  <mergeCells count="3">
    <mergeCell ref="E1:R1"/>
    <mergeCell ref="A1:D1"/>
    <mergeCell ref="E2:R6"/>
  </mergeCells>
  <phoneticPr fontId="1" type="noConversion"/>
  <conditionalFormatting sqref="B3">
    <cfRule type="cellIs" dxfId="35" priority="1161" operator="greaterThanOrEqual">
      <formula>1</formula>
    </cfRule>
  </conditionalFormatting>
  <conditionalFormatting sqref="B4">
    <cfRule type="expression" dxfId="34" priority="1177">
      <formula>IF($B$4&lt;50%,TRUE,FALSE)</formula>
    </cfRule>
    <cfRule type="expression" dxfId="33" priority="1183">
      <formula>IF($B$4&lt;50%,TRUE,FALSE)</formula>
    </cfRule>
    <cfRule type="expression" dxfId="32" priority="1184">
      <formula>IF($B$4&lt;75%,TRUE,FALSE)</formula>
    </cfRule>
    <cfRule type="expression" dxfId="31" priority="1185">
      <formula>IF($B$4&gt;=75%,TRUE,FALSE)</formula>
    </cfRule>
  </conditionalFormatting>
  <conditionalFormatting sqref="F8:G8 L8:L11 F9:F11 I9:I11">
    <cfRule type="containsText" dxfId="30" priority="1178" operator="containsText" text="Pass">
      <formula>NOT(ISERROR(SEARCH("Pass",F8)))</formula>
    </cfRule>
    <cfRule type="containsText" dxfId="29" priority="1179" operator="containsText" text="Next Event">
      <formula>NOT(ISERROR(SEARCH("Next Event",F8)))</formula>
    </cfRule>
    <cfRule type="containsText" dxfId="28" priority="1180" operator="containsText" text="Not Available">
      <formula>NOT(ISERROR(SEARCH("Not Available",F8)))</formula>
    </cfRule>
    <cfRule type="containsText" dxfId="27" priority="1181" operator="containsText" text="Not Tested">
      <formula>NOT(ISERROR(SEARCH("Not Tested",F8)))</formula>
    </cfRule>
    <cfRule type="containsText" dxfId="26" priority="1182" operator="containsText" text="Fail">
      <formula>NOT(ISERROR(SEARCH("Fail",F8)))</formula>
    </cfRule>
  </conditionalFormatting>
  <conditionalFormatting sqref="I8:J8">
    <cfRule type="containsText" dxfId="25" priority="1162" operator="containsText" text="Pass">
      <formula>NOT(ISERROR(SEARCH("Pass",I8)))</formula>
    </cfRule>
    <cfRule type="containsText" dxfId="24" priority="1163" operator="containsText" text="Next Event">
      <formula>NOT(ISERROR(SEARCH("Next Event",I8)))</formula>
    </cfRule>
    <cfRule type="containsText" dxfId="23" priority="1164" operator="containsText" text="Not Available">
      <formula>NOT(ISERROR(SEARCH("Not Available",I8)))</formula>
    </cfRule>
    <cfRule type="containsText" dxfId="22" priority="1165" operator="containsText" text="Not Tested">
      <formula>NOT(ISERROR(SEARCH("Not Tested",I8)))</formula>
    </cfRule>
    <cfRule type="containsText" dxfId="21" priority="1166" operator="containsText" text="Fail">
      <formula>NOT(ISERROR(SEARCH("Fail",I8)))</formula>
    </cfRule>
  </conditionalFormatting>
  <dataValidations count="1">
    <dataValidation type="list" allowBlank="1" showInputMessage="1" showErrorMessage="1" sqref="L9:L11 I9:I11 F9:F11" xr:uid="{D698F333-6FBD-4033-AB58-C2350203A0E1}">
      <formula1>"Pass,Fail,Not Available,Not Tested,Next Event,-"</formula1>
    </dataValidation>
  </dataValidation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9964-59E3-4C50-8031-C7E2A5CAAF83}">
  <dimension ref="A1:AA28"/>
  <sheetViews>
    <sheetView tabSelected="1" workbookViewId="0">
      <selection activeCell="I27" sqref="I27:L27"/>
    </sheetView>
  </sheetViews>
  <sheetFormatPr defaultRowHeight="16.5"/>
  <cols>
    <col min="2" max="2" width="10.5" bestFit="1" customWidth="1"/>
    <col min="3" max="3" width="9.125" hidden="1" customWidth="1"/>
    <col min="4" max="4" width="0" hidden="1" customWidth="1"/>
    <col min="5" max="7" width="9.125" hidden="1" customWidth="1"/>
    <col min="8" max="17" width="9.125" customWidth="1"/>
    <col min="18" max="18" width="9.375" bestFit="1" customWidth="1"/>
  </cols>
  <sheetData>
    <row r="1" spans="1:27" ht="26.25">
      <c r="A1" s="379" t="s">
        <v>1029</v>
      </c>
    </row>
    <row r="2" spans="1:27" ht="26.25">
      <c r="A2" s="379"/>
    </row>
    <row r="3" spans="1:27" ht="26.25">
      <c r="A3" s="380" t="s">
        <v>1019</v>
      </c>
    </row>
    <row r="4" spans="1:27" ht="26.25">
      <c r="A4" s="380" t="s">
        <v>1028</v>
      </c>
    </row>
    <row r="5" spans="1:27" ht="26.25">
      <c r="A5" s="380" t="s">
        <v>1018</v>
      </c>
    </row>
    <row r="6" spans="1:27" ht="31.5">
      <c r="A6" s="400" t="s">
        <v>1030</v>
      </c>
      <c r="B6" s="400"/>
      <c r="C6" s="400"/>
    </row>
    <row r="7" spans="1:27" hidden="1">
      <c r="A7" s="412"/>
      <c r="B7" s="412"/>
      <c r="C7" s="413" t="s">
        <v>1025</v>
      </c>
      <c r="D7" s="414"/>
      <c r="E7" s="414"/>
      <c r="F7" s="414"/>
      <c r="G7" s="415"/>
      <c r="H7" s="413" t="s">
        <v>1026</v>
      </c>
      <c r="I7" s="414"/>
      <c r="J7" s="414"/>
      <c r="K7" s="414"/>
      <c r="L7" s="415"/>
      <c r="M7" s="413" t="s">
        <v>1027</v>
      </c>
      <c r="N7" s="414"/>
      <c r="O7" s="414"/>
      <c r="P7" s="414"/>
      <c r="Q7" s="415"/>
      <c r="R7" s="416" t="s">
        <v>1023</v>
      </c>
      <c r="S7" s="416"/>
      <c r="U7" s="383"/>
      <c r="V7" s="408" t="s">
        <v>1032</v>
      </c>
      <c r="W7" s="408"/>
      <c r="X7" s="408"/>
      <c r="Y7" s="408"/>
    </row>
    <row r="8" spans="1:27" hidden="1">
      <c r="A8" s="417"/>
      <c r="B8" s="418" t="s">
        <v>1020</v>
      </c>
      <c r="C8" s="417" t="s">
        <v>1014</v>
      </c>
      <c r="D8" s="417" t="s">
        <v>1015</v>
      </c>
      <c r="E8" s="417" t="s">
        <v>1016</v>
      </c>
      <c r="F8" s="417" t="s">
        <v>1017</v>
      </c>
      <c r="G8" s="417" t="s">
        <v>1024</v>
      </c>
      <c r="H8" s="417" t="s">
        <v>1014</v>
      </c>
      <c r="I8" s="417" t="s">
        <v>1015</v>
      </c>
      <c r="J8" s="417" t="s">
        <v>1016</v>
      </c>
      <c r="K8" s="417" t="s">
        <v>1017</v>
      </c>
      <c r="L8" s="417" t="s">
        <v>1024</v>
      </c>
      <c r="M8" s="417" t="s">
        <v>1014</v>
      </c>
      <c r="N8" s="417" t="s">
        <v>1015</v>
      </c>
      <c r="O8" s="417" t="s">
        <v>1016</v>
      </c>
      <c r="P8" s="417" t="s">
        <v>1017</v>
      </c>
      <c r="Q8" s="417" t="s">
        <v>1024</v>
      </c>
      <c r="R8" s="419" t="s">
        <v>1021</v>
      </c>
      <c r="S8" s="418" t="s">
        <v>1022</v>
      </c>
      <c r="U8" s="383" t="s">
        <v>1014</v>
      </c>
      <c r="V8" s="407" t="s">
        <v>1033</v>
      </c>
      <c r="W8" s="407"/>
      <c r="X8" s="407"/>
      <c r="Y8" s="407"/>
      <c r="Z8" t="s">
        <v>1036</v>
      </c>
      <c r="AA8" t="s">
        <v>1039</v>
      </c>
    </row>
    <row r="9" spans="1:27" hidden="1">
      <c r="A9" s="417" t="s">
        <v>983</v>
      </c>
      <c r="B9" s="420">
        <v>100000</v>
      </c>
      <c r="C9" s="421"/>
      <c r="D9" s="421"/>
      <c r="E9" s="421"/>
      <c r="F9" s="421"/>
      <c r="G9" s="421"/>
      <c r="H9" s="421"/>
      <c r="I9" s="421"/>
      <c r="J9" s="421"/>
      <c r="K9" s="421"/>
      <c r="L9" s="421"/>
      <c r="M9" s="421"/>
      <c r="N9" s="421"/>
      <c r="O9" s="421"/>
      <c r="P9" s="421"/>
      <c r="Q9" s="421"/>
      <c r="R9" s="421">
        <f>MIN(100000,SUM(B9:Q9))</f>
        <v>100000</v>
      </c>
      <c r="S9" s="421"/>
      <c r="U9" s="383" t="s">
        <v>1015</v>
      </c>
      <c r="V9" s="408" t="s">
        <v>1034</v>
      </c>
      <c r="W9" s="408"/>
      <c r="X9" s="408"/>
      <c r="Y9" s="408"/>
      <c r="Z9" t="s">
        <v>1036</v>
      </c>
      <c r="AA9" t="s">
        <v>1038</v>
      </c>
    </row>
    <row r="10" spans="1:27" hidden="1">
      <c r="A10" s="417" t="s">
        <v>984</v>
      </c>
      <c r="B10" s="420">
        <v>28010</v>
      </c>
      <c r="C10" s="421"/>
      <c r="D10" s="421"/>
      <c r="E10" s="421"/>
      <c r="F10" s="421"/>
      <c r="G10" s="421">
        <v>15500</v>
      </c>
      <c r="H10" s="421"/>
      <c r="I10" s="421"/>
      <c r="J10" s="421"/>
      <c r="K10" s="421"/>
      <c r="L10" s="421"/>
      <c r="M10" s="421">
        <v>2000</v>
      </c>
      <c r="N10" s="421"/>
      <c r="O10" s="421"/>
      <c r="P10" s="421"/>
      <c r="Q10" s="421"/>
      <c r="R10" s="421">
        <f>MIN(100000,SUM(B10:Q10))</f>
        <v>45510</v>
      </c>
      <c r="S10" s="421"/>
      <c r="U10" s="383" t="s">
        <v>1016</v>
      </c>
      <c r="V10" s="410" t="s">
        <v>1031</v>
      </c>
      <c r="W10" s="410"/>
      <c r="X10" s="410"/>
      <c r="Y10" s="410"/>
      <c r="Z10" t="s">
        <v>1037</v>
      </c>
    </row>
    <row r="11" spans="1:27" hidden="1">
      <c r="A11" s="417" t="s">
        <v>985</v>
      </c>
      <c r="B11" s="420">
        <v>6010</v>
      </c>
      <c r="C11" s="421"/>
      <c r="D11" s="421"/>
      <c r="E11" s="421"/>
      <c r="F11" s="421">
        <v>2000</v>
      </c>
      <c r="G11" s="421"/>
      <c r="H11" s="421"/>
      <c r="I11" s="421"/>
      <c r="J11" s="421"/>
      <c r="K11" s="421">
        <v>300</v>
      </c>
      <c r="L11" s="421"/>
      <c r="M11" s="421"/>
      <c r="N11" s="421">
        <v>5000</v>
      </c>
      <c r="O11" s="421"/>
      <c r="P11" s="421"/>
      <c r="Q11" s="421"/>
      <c r="R11" s="421">
        <f>MIN(100000,SUM(B11:Q11))</f>
        <v>13310</v>
      </c>
      <c r="S11" s="421"/>
      <c r="U11" s="383" t="s">
        <v>1017</v>
      </c>
      <c r="V11" s="408" t="s">
        <v>1035</v>
      </c>
      <c r="W11" s="408"/>
      <c r="X11" s="408"/>
      <c r="Y11" s="408"/>
      <c r="Z11" t="s">
        <v>1037</v>
      </c>
    </row>
    <row r="12" spans="1:27" hidden="1">
      <c r="A12" s="417" t="s">
        <v>986</v>
      </c>
      <c r="B12" s="420">
        <v>0</v>
      </c>
      <c r="C12" s="421"/>
      <c r="D12" s="421"/>
      <c r="E12" s="421">
        <v>30000</v>
      </c>
      <c r="F12" s="421"/>
      <c r="G12" s="421"/>
      <c r="H12" s="421"/>
      <c r="I12" s="421"/>
      <c r="J12" s="421">
        <v>20000</v>
      </c>
      <c r="K12" s="421"/>
      <c r="L12" s="421"/>
      <c r="M12" s="421"/>
      <c r="N12" s="421"/>
      <c r="O12" s="421"/>
      <c r="P12" s="421"/>
      <c r="Q12" s="421"/>
      <c r="R12" s="421">
        <f>MIN(100000,SUM(B12:Q12))</f>
        <v>50000</v>
      </c>
      <c r="S12" s="421"/>
    </row>
    <row r="13" spans="1:27">
      <c r="A13" s="401"/>
      <c r="B13" s="402"/>
      <c r="C13" s="403"/>
      <c r="D13" s="403"/>
      <c r="E13" s="403"/>
      <c r="F13" s="403"/>
      <c r="G13" s="403"/>
      <c r="H13" s="404"/>
      <c r="I13" s="404"/>
      <c r="J13" s="404"/>
      <c r="K13" s="404"/>
      <c r="L13" s="404"/>
      <c r="M13" s="405"/>
      <c r="N13" s="405"/>
      <c r="O13" s="405"/>
      <c r="P13" s="405"/>
      <c r="Q13" s="405"/>
      <c r="R13" s="403"/>
      <c r="S13" s="403"/>
    </row>
    <row r="14" spans="1:27">
      <c r="C14" s="387" t="s">
        <v>1025</v>
      </c>
      <c r="D14" s="388"/>
      <c r="E14" s="388"/>
      <c r="F14" s="388"/>
      <c r="G14" s="389"/>
      <c r="H14" s="390" t="s">
        <v>1026</v>
      </c>
      <c r="I14" s="391"/>
      <c r="J14" s="391"/>
      <c r="K14" s="391"/>
      <c r="L14" s="392"/>
      <c r="M14" s="395" t="s">
        <v>1027</v>
      </c>
      <c r="N14" s="396"/>
      <c r="O14" s="396"/>
      <c r="P14" s="396"/>
      <c r="Q14" s="397"/>
      <c r="R14" s="411" t="s">
        <v>1023</v>
      </c>
      <c r="S14" s="411"/>
    </row>
    <row r="15" spans="1:27">
      <c r="A15" s="383"/>
      <c r="B15" s="384" t="s">
        <v>1020</v>
      </c>
      <c r="C15" s="383" t="s">
        <v>1014</v>
      </c>
      <c r="D15" s="383" t="s">
        <v>1015</v>
      </c>
      <c r="E15" s="383" t="s">
        <v>1016</v>
      </c>
      <c r="F15" s="383" t="s">
        <v>1017</v>
      </c>
      <c r="G15" s="383" t="s">
        <v>1024</v>
      </c>
      <c r="H15" s="393" t="s">
        <v>1014</v>
      </c>
      <c r="I15" s="393" t="s">
        <v>1015</v>
      </c>
      <c r="J15" s="393" t="s">
        <v>1016</v>
      </c>
      <c r="K15" s="393" t="s">
        <v>1017</v>
      </c>
      <c r="L15" s="393" t="s">
        <v>1024</v>
      </c>
      <c r="M15" s="398" t="s">
        <v>1014</v>
      </c>
      <c r="N15" s="398" t="s">
        <v>1015</v>
      </c>
      <c r="O15" s="398" t="s">
        <v>1016</v>
      </c>
      <c r="P15" s="398" t="s">
        <v>1017</v>
      </c>
      <c r="Q15" s="398" t="s">
        <v>1024</v>
      </c>
      <c r="R15" s="381" t="s">
        <v>1021</v>
      </c>
      <c r="S15" s="382" t="s">
        <v>1022</v>
      </c>
    </row>
    <row r="16" spans="1:27">
      <c r="A16" s="383" t="s">
        <v>983</v>
      </c>
      <c r="B16" s="385">
        <v>0</v>
      </c>
      <c r="C16" s="386"/>
      <c r="D16" s="386"/>
      <c r="E16" s="386"/>
      <c r="F16" s="386"/>
      <c r="G16" s="386"/>
      <c r="H16" s="394"/>
      <c r="I16" s="394"/>
      <c r="J16" s="394"/>
      <c r="K16" s="394"/>
      <c r="L16" s="394"/>
      <c r="M16" s="399"/>
      <c r="N16" s="399"/>
      <c r="O16" s="399"/>
      <c r="P16" s="399"/>
      <c r="Q16" s="399"/>
      <c r="R16" s="386">
        <f>MIN(100000,SUM(B16:Q16))</f>
        <v>0</v>
      </c>
      <c r="S16" s="386"/>
    </row>
    <row r="17" spans="1:21">
      <c r="A17" s="383" t="s">
        <v>984</v>
      </c>
      <c r="B17" s="385">
        <v>0</v>
      </c>
      <c r="C17" s="386"/>
      <c r="D17" s="386"/>
      <c r="E17" s="386"/>
      <c r="F17" s="386"/>
      <c r="G17" s="386"/>
      <c r="H17" s="394"/>
      <c r="I17" s="394"/>
      <c r="J17" s="394"/>
      <c r="K17" s="394"/>
      <c r="L17" s="394"/>
      <c r="M17" s="399"/>
      <c r="N17" s="399"/>
      <c r="O17" s="399"/>
      <c r="P17" s="399"/>
      <c r="Q17" s="399"/>
      <c r="R17" s="386">
        <f>MIN(100000,SUM(B17:Q17))</f>
        <v>0</v>
      </c>
      <c r="S17" s="386"/>
    </row>
    <row r="18" spans="1:21">
      <c r="A18" s="383" t="s">
        <v>985</v>
      </c>
      <c r="B18" s="385">
        <v>0</v>
      </c>
      <c r="C18" s="386"/>
      <c r="D18" s="386"/>
      <c r="E18" s="386"/>
      <c r="F18" s="386"/>
      <c r="G18" s="386"/>
      <c r="H18" s="394"/>
      <c r="I18" s="394"/>
      <c r="J18" s="394"/>
      <c r="K18" s="394"/>
      <c r="L18" s="394"/>
      <c r="M18" s="399"/>
      <c r="N18" s="399"/>
      <c r="O18" s="399"/>
      <c r="P18" s="399"/>
      <c r="Q18" s="399"/>
      <c r="R18" s="386">
        <f>MIN(100000,SUM(B18:Q18))</f>
        <v>0</v>
      </c>
      <c r="S18" s="386"/>
    </row>
    <row r="19" spans="1:21">
      <c r="A19" s="383" t="s">
        <v>986</v>
      </c>
      <c r="B19" s="385">
        <v>0</v>
      </c>
      <c r="C19" s="386"/>
      <c r="D19" s="386"/>
      <c r="E19" s="386"/>
      <c r="F19" s="386"/>
      <c r="G19" s="386"/>
      <c r="H19" s="394"/>
      <c r="I19" s="394"/>
      <c r="J19" s="394">
        <v>12340</v>
      </c>
      <c r="K19" s="394"/>
      <c r="L19" s="394"/>
      <c r="M19" s="399"/>
      <c r="N19" s="399">
        <v>2000</v>
      </c>
      <c r="O19" s="399"/>
      <c r="P19" s="399"/>
      <c r="Q19" s="399"/>
      <c r="R19" s="386">
        <f>MIN(100000,SUM(B19:Q19))</f>
        <v>14340</v>
      </c>
      <c r="S19" s="386"/>
    </row>
    <row r="20" spans="1:21">
      <c r="A20" s="401"/>
      <c r="B20" s="402"/>
      <c r="C20" s="403"/>
      <c r="D20" s="403"/>
      <c r="E20" s="403"/>
      <c r="F20" s="403"/>
      <c r="G20" s="403"/>
      <c r="H20" s="404"/>
      <c r="I20" s="404"/>
      <c r="J20" s="404"/>
      <c r="K20" s="404"/>
      <c r="L20" s="404"/>
      <c r="M20" s="405"/>
      <c r="N20" s="405"/>
      <c r="O20" s="405"/>
      <c r="P20" s="405"/>
      <c r="Q20" s="405"/>
      <c r="R20" s="403"/>
      <c r="S20" s="403"/>
    </row>
    <row r="21" spans="1:21">
      <c r="A21" s="401"/>
      <c r="B21" s="402"/>
      <c r="C21" s="403"/>
      <c r="D21" s="403"/>
      <c r="E21" s="403"/>
      <c r="F21" s="403"/>
      <c r="G21" s="403"/>
      <c r="H21" s="404"/>
      <c r="I21" s="404"/>
      <c r="J21" s="404"/>
      <c r="K21" s="404"/>
      <c r="L21" s="404"/>
      <c r="M21" s="405"/>
      <c r="N21" s="405"/>
      <c r="O21" s="405"/>
      <c r="P21" s="405"/>
      <c r="Q21" s="405"/>
      <c r="R21" s="403"/>
      <c r="S21" s="403"/>
    </row>
    <row r="22" spans="1:21">
      <c r="A22" s="401"/>
      <c r="C22" s="403"/>
      <c r="D22" s="403"/>
      <c r="E22" s="403"/>
      <c r="F22" s="403"/>
      <c r="G22" s="403"/>
      <c r="H22" s="406"/>
      <c r="I22" s="406"/>
      <c r="J22" s="406"/>
      <c r="K22" s="406"/>
      <c r="L22" s="406"/>
      <c r="M22" s="406"/>
      <c r="N22" s="406"/>
      <c r="O22" s="406"/>
      <c r="P22" s="406"/>
      <c r="Q22" s="406"/>
      <c r="R22" s="403"/>
      <c r="S22" s="403"/>
      <c r="T22" s="406"/>
      <c r="U22" s="406"/>
    </row>
    <row r="23" spans="1:21">
      <c r="H23" s="383"/>
      <c r="I23" s="408" t="s">
        <v>1032</v>
      </c>
      <c r="J23" s="408"/>
      <c r="K23" s="408"/>
      <c r="L23" s="408"/>
    </row>
    <row r="24" spans="1:21">
      <c r="H24" s="383" t="s">
        <v>1014</v>
      </c>
      <c r="I24" s="407"/>
      <c r="J24" s="407"/>
      <c r="K24" s="407"/>
      <c r="L24" s="407"/>
      <c r="M24" t="s">
        <v>1036</v>
      </c>
    </row>
    <row r="25" spans="1:21">
      <c r="H25" s="383" t="s">
        <v>1015</v>
      </c>
      <c r="I25" s="408" t="s">
        <v>1042</v>
      </c>
      <c r="J25" s="408"/>
      <c r="K25" s="408"/>
      <c r="L25" s="408"/>
      <c r="M25" t="s">
        <v>1036</v>
      </c>
    </row>
    <row r="26" spans="1:21">
      <c r="H26" s="383" t="s">
        <v>1016</v>
      </c>
      <c r="I26" s="410" t="s">
        <v>1040</v>
      </c>
      <c r="J26" s="410"/>
      <c r="K26" s="410"/>
      <c r="L26" s="410"/>
      <c r="M26" t="s">
        <v>1037</v>
      </c>
    </row>
    <row r="27" spans="1:21">
      <c r="H27" s="383" t="s">
        <v>1017</v>
      </c>
      <c r="I27" s="408" t="s">
        <v>1041</v>
      </c>
      <c r="J27" s="408"/>
      <c r="K27" s="408"/>
      <c r="L27" s="408"/>
      <c r="M27" t="s">
        <v>1037</v>
      </c>
    </row>
    <row r="28" spans="1:21">
      <c r="I28" s="409"/>
    </row>
  </sheetData>
  <mergeCells count="18">
    <mergeCell ref="V7:Y7"/>
    <mergeCell ref="V8:Y8"/>
    <mergeCell ref="V9:Y9"/>
    <mergeCell ref="V10:Y10"/>
    <mergeCell ref="V11:Y11"/>
    <mergeCell ref="I25:L25"/>
    <mergeCell ref="I26:L26"/>
    <mergeCell ref="I27:L27"/>
    <mergeCell ref="C14:G14"/>
    <mergeCell ref="H14:L14"/>
    <mergeCell ref="M14:Q14"/>
    <mergeCell ref="R7:S7"/>
    <mergeCell ref="C7:G7"/>
    <mergeCell ref="M7:Q7"/>
    <mergeCell ref="H7:L7"/>
    <mergeCell ref="I23:L23"/>
    <mergeCell ref="I24:L24"/>
    <mergeCell ref="R14:S1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661C-B332-4D05-97B9-34DEFF0BFC26}">
  <sheetPr codeName="Sheet24"/>
  <dimension ref="A1:R711"/>
  <sheetViews>
    <sheetView showGridLines="0" zoomScaleNormal="100" workbookViewId="0">
      <pane ySplit="8" topLeftCell="A94" activePane="bottomLeft" state="frozen"/>
      <selection activeCell="E12" sqref="E12"/>
      <selection pane="bottomLeft" activeCell="D105" sqref="D105"/>
    </sheetView>
  </sheetViews>
  <sheetFormatPr defaultColWidth="9" defaultRowHeight="16.5"/>
  <cols>
    <col min="1" max="2" width="14.625" style="70" customWidth="1"/>
    <col min="3" max="3" width="17.375" style="70" customWidth="1"/>
    <col min="4" max="4" width="19.25" style="70" customWidth="1"/>
    <col min="5" max="5" width="73" style="45" customWidth="1"/>
    <col min="6" max="6" width="11.375" style="84" customWidth="1"/>
    <col min="7" max="7" width="9.75" style="84" customWidth="1"/>
    <col min="8" max="8" width="6" style="84" customWidth="1"/>
    <col min="9" max="9" width="11.375" style="84" customWidth="1"/>
    <col min="10" max="10" width="9.75" style="84" customWidth="1"/>
    <col min="11" max="11" width="6" style="84" customWidth="1"/>
    <col min="12" max="12" width="10.625" style="84" customWidth="1"/>
    <col min="13" max="13" width="13.5" style="45" customWidth="1"/>
    <col min="14" max="14" width="56.875" style="57" customWidth="1"/>
    <col min="15" max="15" width="9.75" style="19" customWidth="1"/>
    <col min="16" max="16" width="6" style="19" customWidth="1"/>
    <col min="17" max="17" width="7.5" style="19" bestFit="1" customWidth="1"/>
    <col min="18" max="18" width="15" style="19" bestFit="1" customWidth="1"/>
    <col min="19" max="19" width="9" style="57"/>
    <col min="20" max="20" width="11.25" style="57" bestFit="1" customWidth="1"/>
    <col min="21" max="16384" width="9" style="57"/>
  </cols>
  <sheetData>
    <row r="1" spans="1:18">
      <c r="A1" s="374" t="s">
        <v>166</v>
      </c>
      <c r="B1" s="374"/>
      <c r="C1" s="374"/>
      <c r="D1" s="374"/>
      <c r="E1" s="366" t="s">
        <v>167</v>
      </c>
      <c r="F1" s="366"/>
      <c r="G1" s="366"/>
      <c r="H1" s="366"/>
      <c r="I1" s="366"/>
      <c r="J1" s="366"/>
      <c r="K1" s="366"/>
      <c r="L1" s="366"/>
      <c r="M1" s="366"/>
      <c r="N1" s="327"/>
      <c r="O1" s="327"/>
      <c r="P1" s="327"/>
      <c r="Q1" s="327"/>
      <c r="R1" s="327"/>
    </row>
    <row r="2" spans="1:18">
      <c r="A2" s="248" t="s">
        <v>168</v>
      </c>
      <c r="B2" s="152">
        <f>COUNTA(A:A)-COUNTA(A1:A8)</f>
        <v>695</v>
      </c>
      <c r="C2" s="249" t="s">
        <v>169</v>
      </c>
      <c r="D2" s="250">
        <f>COUNTIF(L:L,C2)</f>
        <v>35</v>
      </c>
      <c r="E2" s="375" t="s">
        <v>773</v>
      </c>
      <c r="F2" s="376" t="s">
        <v>774</v>
      </c>
      <c r="G2" s="377"/>
      <c r="H2" s="377"/>
      <c r="I2" s="377"/>
      <c r="J2" s="377"/>
      <c r="K2" s="377"/>
      <c r="L2" s="377"/>
      <c r="M2" s="377"/>
      <c r="N2" s="245"/>
      <c r="O2" s="244"/>
      <c r="P2" s="244"/>
      <c r="Q2" s="244"/>
      <c r="R2" s="244"/>
    </row>
    <row r="3" spans="1:18">
      <c r="A3" s="249" t="s">
        <v>170</v>
      </c>
      <c r="B3" s="152">
        <f>B2-D2-D5</f>
        <v>660</v>
      </c>
      <c r="C3" s="249" t="s">
        <v>171</v>
      </c>
      <c r="D3" s="251">
        <f>COUNTIF(L:L,C3)</f>
        <v>1</v>
      </c>
      <c r="E3" s="375"/>
      <c r="F3" s="377"/>
      <c r="G3" s="377"/>
      <c r="H3" s="377"/>
      <c r="I3" s="377"/>
      <c r="J3" s="377"/>
      <c r="K3" s="377"/>
      <c r="L3" s="377"/>
      <c r="M3" s="377"/>
      <c r="N3" s="245"/>
      <c r="O3" s="244"/>
      <c r="P3" s="244"/>
      <c r="Q3" s="244"/>
      <c r="R3" s="244"/>
    </row>
    <row r="4" spans="1:18">
      <c r="A4" s="249" t="s">
        <v>172</v>
      </c>
      <c r="B4" s="252">
        <f>IF(B2=0,0,D2/B2)</f>
        <v>5.0359712230215826E-2</v>
      </c>
      <c r="C4" s="249" t="s">
        <v>173</v>
      </c>
      <c r="D4" s="253">
        <f>COUNTIF(L:L,C4)</f>
        <v>0</v>
      </c>
      <c r="E4" s="375"/>
      <c r="F4" s="377"/>
      <c r="G4" s="377"/>
      <c r="H4" s="377"/>
      <c r="I4" s="377"/>
      <c r="J4" s="377"/>
      <c r="K4" s="377"/>
      <c r="L4" s="377"/>
      <c r="M4" s="377"/>
      <c r="N4" s="245"/>
      <c r="O4" s="244"/>
      <c r="P4" s="244"/>
      <c r="Q4" s="244"/>
      <c r="R4" s="244"/>
    </row>
    <row r="5" spans="1:18">
      <c r="A5" s="249" t="s">
        <v>174</v>
      </c>
      <c r="B5" s="254"/>
      <c r="C5" s="249" t="s">
        <v>175</v>
      </c>
      <c r="D5" s="255">
        <f>COUNTIF(L:L,C5)</f>
        <v>0</v>
      </c>
      <c r="E5" s="375"/>
      <c r="F5" s="377"/>
      <c r="G5" s="377"/>
      <c r="H5" s="377"/>
      <c r="I5" s="377"/>
      <c r="J5" s="377"/>
      <c r="K5" s="377"/>
      <c r="L5" s="377"/>
      <c r="M5" s="377"/>
      <c r="N5" s="245"/>
      <c r="O5" s="244"/>
      <c r="P5" s="244"/>
      <c r="Q5" s="244"/>
      <c r="R5" s="244"/>
    </row>
    <row r="6" spans="1:18">
      <c r="A6" s="249" t="s">
        <v>176</v>
      </c>
      <c r="B6" s="254"/>
      <c r="C6" s="249" t="s">
        <v>177</v>
      </c>
      <c r="D6" s="256">
        <f>COUNTIF(L:L,C6)</f>
        <v>0</v>
      </c>
      <c r="E6" s="375"/>
      <c r="F6" s="377"/>
      <c r="G6" s="377"/>
      <c r="H6" s="377"/>
      <c r="I6" s="377"/>
      <c r="J6" s="377"/>
      <c r="K6" s="377"/>
      <c r="L6" s="377"/>
      <c r="M6" s="377"/>
      <c r="N6" s="245"/>
      <c r="O6" s="244"/>
      <c r="P6" s="244"/>
      <c r="Q6" s="244"/>
      <c r="R6" s="244"/>
    </row>
    <row r="7" spans="1:18">
      <c r="A7" s="246"/>
      <c r="B7" s="246"/>
      <c r="C7" s="246"/>
      <c r="D7" s="247"/>
      <c r="E7"/>
      <c r="F7" s="66"/>
      <c r="G7" s="66"/>
      <c r="H7" s="66"/>
      <c r="I7" s="66"/>
      <c r="J7" s="66"/>
      <c r="K7" s="66"/>
      <c r="L7" s="66"/>
      <c r="M7" s="66"/>
      <c r="N7" s="66"/>
      <c r="O7" s="66"/>
      <c r="P7" s="66"/>
      <c r="Q7" s="66"/>
      <c r="R7" s="66"/>
    </row>
    <row r="8" spans="1:18">
      <c r="A8" s="67" t="s">
        <v>178</v>
      </c>
      <c r="B8" s="67" t="s">
        <v>179</v>
      </c>
      <c r="C8" s="67" t="s">
        <v>180</v>
      </c>
      <c r="D8" s="67" t="s">
        <v>181</v>
      </c>
      <c r="E8" s="68" t="s">
        <v>182</v>
      </c>
      <c r="F8" s="51" t="s">
        <v>149</v>
      </c>
      <c r="G8" s="51" t="s">
        <v>183</v>
      </c>
      <c r="H8" s="50" t="s">
        <v>184</v>
      </c>
      <c r="I8" s="51" t="s">
        <v>185</v>
      </c>
      <c r="J8" s="51" t="s">
        <v>183</v>
      </c>
      <c r="K8" s="50" t="s">
        <v>186</v>
      </c>
      <c r="L8" s="51" t="s">
        <v>84</v>
      </c>
      <c r="M8" s="69" t="s">
        <v>187</v>
      </c>
      <c r="N8" s="67" t="s">
        <v>188</v>
      </c>
      <c r="O8" s="67" t="s">
        <v>189</v>
      </c>
      <c r="P8" s="67" t="s">
        <v>190</v>
      </c>
      <c r="Q8" s="67" t="s">
        <v>191</v>
      </c>
      <c r="R8" s="67" t="s">
        <v>192</v>
      </c>
    </row>
    <row r="9" spans="1:18" ht="24">
      <c r="A9" s="77">
        <f t="shared" ref="A9:A72" si="0">ROW()-8</f>
        <v>1</v>
      </c>
      <c r="B9" s="335" t="s">
        <v>775</v>
      </c>
      <c r="C9" s="348" t="s">
        <v>776</v>
      </c>
      <c r="D9" s="91" t="s">
        <v>777</v>
      </c>
      <c r="E9" s="239" t="s">
        <v>778</v>
      </c>
      <c r="F9" s="71" t="s">
        <v>197</v>
      </c>
      <c r="G9" s="72">
        <v>45098</v>
      </c>
      <c r="H9" s="73" t="s">
        <v>779</v>
      </c>
      <c r="I9" s="71" t="s">
        <v>197</v>
      </c>
      <c r="J9" s="72">
        <v>45098</v>
      </c>
      <c r="K9" s="73" t="s">
        <v>161</v>
      </c>
      <c r="L9" s="71" t="s">
        <v>197</v>
      </c>
      <c r="M9" s="86" t="s">
        <v>780</v>
      </c>
      <c r="N9" s="74"/>
      <c r="O9" s="76">
        <v>45096</v>
      </c>
      <c r="P9" s="75" t="s">
        <v>162</v>
      </c>
      <c r="Q9" s="79" t="s">
        <v>198</v>
      </c>
      <c r="R9" s="93" t="s">
        <v>781</v>
      </c>
    </row>
    <row r="10" spans="1:18" ht="24">
      <c r="A10" s="77"/>
      <c r="B10" s="336"/>
      <c r="C10" s="372"/>
      <c r="D10" s="261"/>
      <c r="E10" s="239" t="s">
        <v>782</v>
      </c>
      <c r="F10" s="71" t="s">
        <v>197</v>
      </c>
      <c r="G10" s="72">
        <v>45099</v>
      </c>
      <c r="H10" s="73" t="s">
        <v>783</v>
      </c>
      <c r="I10" s="71" t="s">
        <v>197</v>
      </c>
      <c r="J10" s="72">
        <v>45099</v>
      </c>
      <c r="K10" s="73" t="s">
        <v>162</v>
      </c>
      <c r="L10" s="71" t="s">
        <v>197</v>
      </c>
      <c r="M10" s="86" t="s">
        <v>784</v>
      </c>
      <c r="N10" s="74"/>
      <c r="O10" s="76">
        <v>45096</v>
      </c>
      <c r="P10" s="75" t="s">
        <v>162</v>
      </c>
      <c r="Q10" s="79" t="s">
        <v>198</v>
      </c>
      <c r="R10" s="93" t="s">
        <v>781</v>
      </c>
    </row>
    <row r="11" spans="1:18" ht="24">
      <c r="A11" s="77"/>
      <c r="B11" s="336"/>
      <c r="C11" s="372"/>
      <c r="D11" s="261" t="s">
        <v>785</v>
      </c>
      <c r="E11" s="239" t="s">
        <v>786</v>
      </c>
      <c r="F11" s="71" t="s">
        <v>787</v>
      </c>
      <c r="G11" s="72"/>
      <c r="H11" s="73"/>
      <c r="I11" s="71" t="s">
        <v>787</v>
      </c>
      <c r="J11" s="72"/>
      <c r="K11" s="73"/>
      <c r="L11" s="71" t="s">
        <v>787</v>
      </c>
      <c r="M11" s="86" t="s">
        <v>788</v>
      </c>
      <c r="N11" s="74" t="s">
        <v>789</v>
      </c>
      <c r="O11" s="76">
        <v>45103</v>
      </c>
      <c r="P11" s="75" t="s">
        <v>162</v>
      </c>
      <c r="Q11" s="79" t="s">
        <v>198</v>
      </c>
      <c r="R11" s="93" t="s">
        <v>781</v>
      </c>
    </row>
    <row r="12" spans="1:18" ht="24">
      <c r="A12" s="77">
        <f t="shared" si="0"/>
        <v>4</v>
      </c>
      <c r="B12" s="336"/>
      <c r="C12" s="372"/>
      <c r="D12" s="348" t="s">
        <v>790</v>
      </c>
      <c r="E12" s="239" t="s">
        <v>791</v>
      </c>
      <c r="F12" s="71" t="s">
        <v>197</v>
      </c>
      <c r="G12" s="72">
        <v>45098</v>
      </c>
      <c r="H12" s="73" t="s">
        <v>779</v>
      </c>
      <c r="I12" s="71" t="s">
        <v>197</v>
      </c>
      <c r="J12" s="72">
        <v>45098</v>
      </c>
      <c r="K12" s="73" t="s">
        <v>235</v>
      </c>
      <c r="L12" s="71" t="s">
        <v>197</v>
      </c>
      <c r="M12" s="86"/>
      <c r="N12" s="74" t="s">
        <v>792</v>
      </c>
      <c r="O12" s="76">
        <v>45096</v>
      </c>
      <c r="P12" s="75" t="s">
        <v>162</v>
      </c>
      <c r="Q12" s="79" t="s">
        <v>198</v>
      </c>
      <c r="R12" s="93" t="s">
        <v>781</v>
      </c>
    </row>
    <row r="13" spans="1:18" ht="24">
      <c r="A13" s="77">
        <f t="shared" si="0"/>
        <v>5</v>
      </c>
      <c r="B13" s="336"/>
      <c r="C13" s="372"/>
      <c r="D13" s="372"/>
      <c r="E13" s="239" t="s">
        <v>793</v>
      </c>
      <c r="F13" s="71" t="s">
        <v>197</v>
      </c>
      <c r="G13" s="72">
        <v>45098</v>
      </c>
      <c r="H13" s="73" t="s">
        <v>779</v>
      </c>
      <c r="I13" s="71" t="s">
        <v>197</v>
      </c>
      <c r="J13" s="72">
        <v>45098</v>
      </c>
      <c r="K13" s="73" t="s">
        <v>235</v>
      </c>
      <c r="L13" s="71" t="s">
        <v>197</v>
      </c>
      <c r="M13" s="86"/>
      <c r="N13" s="74" t="s">
        <v>794</v>
      </c>
      <c r="O13" s="76">
        <v>45096</v>
      </c>
      <c r="P13" s="75" t="s">
        <v>162</v>
      </c>
      <c r="Q13" s="79" t="s">
        <v>198</v>
      </c>
      <c r="R13" s="93" t="s">
        <v>781</v>
      </c>
    </row>
    <row r="14" spans="1:18">
      <c r="A14" s="77">
        <f t="shared" si="0"/>
        <v>6</v>
      </c>
      <c r="B14" s="336"/>
      <c r="C14" s="372"/>
      <c r="D14" s="372"/>
      <c r="E14" s="239" t="s">
        <v>795</v>
      </c>
      <c r="F14" s="71"/>
      <c r="G14" s="72"/>
      <c r="H14" s="73"/>
      <c r="I14" s="71"/>
      <c r="J14" s="72"/>
      <c r="K14" s="73"/>
      <c r="L14" s="71"/>
      <c r="M14" s="86"/>
      <c r="N14" s="74"/>
      <c r="O14" s="76">
        <v>45096</v>
      </c>
      <c r="P14" s="75" t="s">
        <v>162</v>
      </c>
      <c r="Q14" s="79" t="s">
        <v>198</v>
      </c>
      <c r="R14" s="93" t="s">
        <v>781</v>
      </c>
    </row>
    <row r="15" spans="1:18">
      <c r="A15" s="77">
        <f t="shared" si="0"/>
        <v>7</v>
      </c>
      <c r="B15" s="336"/>
      <c r="C15" s="372"/>
      <c r="D15" s="372"/>
      <c r="E15" s="239" t="s">
        <v>795</v>
      </c>
      <c r="F15" s="71"/>
      <c r="G15" s="72"/>
      <c r="H15" s="73"/>
      <c r="I15" s="71"/>
      <c r="J15" s="72"/>
      <c r="K15" s="73"/>
      <c r="L15" s="71"/>
      <c r="M15" s="86"/>
      <c r="N15" s="74"/>
      <c r="O15" s="76">
        <v>45096</v>
      </c>
      <c r="P15" s="75" t="s">
        <v>162</v>
      </c>
      <c r="Q15" s="79" t="s">
        <v>198</v>
      </c>
      <c r="R15" s="93" t="s">
        <v>781</v>
      </c>
    </row>
    <row r="16" spans="1:18">
      <c r="A16" s="77">
        <f t="shared" si="0"/>
        <v>8</v>
      </c>
      <c r="B16" s="336"/>
      <c r="C16" s="372"/>
      <c r="D16" s="369"/>
      <c r="E16" s="239" t="s">
        <v>795</v>
      </c>
      <c r="F16" s="71"/>
      <c r="G16" s="72"/>
      <c r="H16" s="73"/>
      <c r="I16" s="71"/>
      <c r="J16" s="72"/>
      <c r="K16" s="73"/>
      <c r="L16" s="71"/>
      <c r="M16" s="86"/>
      <c r="N16" s="74"/>
      <c r="O16" s="76">
        <v>45096</v>
      </c>
      <c r="P16" s="75" t="s">
        <v>162</v>
      </c>
      <c r="Q16" s="79" t="s">
        <v>198</v>
      </c>
      <c r="R16" s="93" t="s">
        <v>781</v>
      </c>
    </row>
    <row r="17" spans="1:18" ht="24">
      <c r="A17" s="77">
        <f t="shared" si="0"/>
        <v>9</v>
      </c>
      <c r="B17" s="336"/>
      <c r="C17" s="372"/>
      <c r="D17" s="348" t="s">
        <v>796</v>
      </c>
      <c r="E17" s="239" t="s">
        <v>797</v>
      </c>
      <c r="F17" s="71" t="s">
        <v>197</v>
      </c>
      <c r="G17" s="72">
        <v>45098</v>
      </c>
      <c r="H17" s="73" t="s">
        <v>779</v>
      </c>
      <c r="I17" s="71" t="s">
        <v>197</v>
      </c>
      <c r="J17" s="72">
        <v>45098</v>
      </c>
      <c r="K17" s="73" t="s">
        <v>235</v>
      </c>
      <c r="L17" s="71" t="s">
        <v>197</v>
      </c>
      <c r="M17" s="86"/>
      <c r="N17" s="74"/>
      <c r="O17" s="76">
        <v>45096</v>
      </c>
      <c r="P17" s="75" t="s">
        <v>162</v>
      </c>
      <c r="Q17" s="79" t="s">
        <v>198</v>
      </c>
      <c r="R17" s="93" t="s">
        <v>781</v>
      </c>
    </row>
    <row r="18" spans="1:18" ht="24">
      <c r="A18" s="77">
        <f t="shared" si="0"/>
        <v>10</v>
      </c>
      <c r="B18" s="336"/>
      <c r="C18" s="372"/>
      <c r="D18" s="372"/>
      <c r="E18" s="239" t="s">
        <v>798</v>
      </c>
      <c r="F18" s="71" t="s">
        <v>197</v>
      </c>
      <c r="G18" s="72">
        <v>45098</v>
      </c>
      <c r="H18" s="73" t="s">
        <v>779</v>
      </c>
      <c r="I18" s="71" t="s">
        <v>197</v>
      </c>
      <c r="J18" s="72">
        <v>45098</v>
      </c>
      <c r="K18" s="73" t="s">
        <v>235</v>
      </c>
      <c r="L18" s="71" t="s">
        <v>197</v>
      </c>
      <c r="M18" s="86"/>
      <c r="N18" s="74"/>
      <c r="O18" s="76">
        <v>45096</v>
      </c>
      <c r="P18" s="75" t="s">
        <v>162</v>
      </c>
      <c r="Q18" s="79" t="s">
        <v>198</v>
      </c>
      <c r="R18" s="93" t="s">
        <v>781</v>
      </c>
    </row>
    <row r="19" spans="1:18">
      <c r="A19" s="77">
        <f t="shared" si="0"/>
        <v>11</v>
      </c>
      <c r="B19" s="336"/>
      <c r="C19" s="372"/>
      <c r="D19" s="372"/>
      <c r="E19" s="239" t="s">
        <v>799</v>
      </c>
      <c r="F19" s="71"/>
      <c r="G19" s="72"/>
      <c r="H19" s="73"/>
      <c r="I19" s="71"/>
      <c r="J19" s="72"/>
      <c r="K19" s="73"/>
      <c r="L19" s="71"/>
      <c r="M19" s="86"/>
      <c r="N19" s="74"/>
      <c r="O19" s="76">
        <v>45096</v>
      </c>
      <c r="P19" s="75" t="s">
        <v>162</v>
      </c>
      <c r="Q19" s="79" t="s">
        <v>198</v>
      </c>
      <c r="R19" s="93" t="s">
        <v>781</v>
      </c>
    </row>
    <row r="20" spans="1:18">
      <c r="A20" s="77">
        <f t="shared" si="0"/>
        <v>12</v>
      </c>
      <c r="B20" s="336"/>
      <c r="C20" s="372"/>
      <c r="D20" s="372"/>
      <c r="E20" s="239" t="s">
        <v>799</v>
      </c>
      <c r="F20" s="71"/>
      <c r="G20" s="72"/>
      <c r="H20" s="73"/>
      <c r="I20" s="71"/>
      <c r="J20" s="72"/>
      <c r="K20" s="73"/>
      <c r="L20" s="71"/>
      <c r="M20" s="86"/>
      <c r="N20" s="74"/>
      <c r="O20" s="76">
        <v>45096</v>
      </c>
      <c r="P20" s="75" t="s">
        <v>162</v>
      </c>
      <c r="Q20" s="79" t="s">
        <v>198</v>
      </c>
      <c r="R20" s="93" t="s">
        <v>781</v>
      </c>
    </row>
    <row r="21" spans="1:18">
      <c r="A21" s="77">
        <f t="shared" si="0"/>
        <v>13</v>
      </c>
      <c r="B21" s="336"/>
      <c r="C21" s="372"/>
      <c r="D21" s="369"/>
      <c r="E21" s="239" t="s">
        <v>799</v>
      </c>
      <c r="F21" s="71"/>
      <c r="G21" s="72"/>
      <c r="H21" s="73"/>
      <c r="I21" s="71"/>
      <c r="J21" s="72"/>
      <c r="K21" s="73"/>
      <c r="L21" s="71"/>
      <c r="M21" s="86"/>
      <c r="N21" s="74"/>
      <c r="O21" s="76">
        <v>45096</v>
      </c>
      <c r="P21" s="75" t="s">
        <v>162</v>
      </c>
      <c r="Q21" s="79" t="s">
        <v>198</v>
      </c>
      <c r="R21" s="93" t="s">
        <v>781</v>
      </c>
    </row>
    <row r="22" spans="1:18" ht="24">
      <c r="A22" s="77">
        <f t="shared" si="0"/>
        <v>14</v>
      </c>
      <c r="B22" s="336"/>
      <c r="C22" s="372"/>
      <c r="D22" s="348" t="s">
        <v>800</v>
      </c>
      <c r="E22" s="238" t="s">
        <v>801</v>
      </c>
      <c r="F22" s="71" t="s">
        <v>197</v>
      </c>
      <c r="G22" s="72">
        <v>45098</v>
      </c>
      <c r="H22" s="73" t="s">
        <v>779</v>
      </c>
      <c r="I22" s="71" t="s">
        <v>197</v>
      </c>
      <c r="J22" s="72">
        <v>45098</v>
      </c>
      <c r="K22" s="73" t="s">
        <v>235</v>
      </c>
      <c r="L22" s="71" t="s">
        <v>197</v>
      </c>
      <c r="M22" s="86"/>
      <c r="N22" s="74"/>
      <c r="O22" s="76">
        <v>45096</v>
      </c>
      <c r="P22" s="75" t="s">
        <v>162</v>
      </c>
      <c r="Q22" s="79" t="s">
        <v>198</v>
      </c>
      <c r="R22" s="93" t="s">
        <v>781</v>
      </c>
    </row>
    <row r="23" spans="1:18" ht="24">
      <c r="A23" s="77">
        <f t="shared" si="0"/>
        <v>15</v>
      </c>
      <c r="B23" s="336"/>
      <c r="C23" s="372"/>
      <c r="D23" s="372"/>
      <c r="E23" s="239" t="s">
        <v>802</v>
      </c>
      <c r="F23" s="71" t="s">
        <v>197</v>
      </c>
      <c r="G23" s="72">
        <v>45098</v>
      </c>
      <c r="H23" s="73" t="s">
        <v>779</v>
      </c>
      <c r="I23" s="71" t="s">
        <v>197</v>
      </c>
      <c r="J23" s="72">
        <v>45098</v>
      </c>
      <c r="K23" s="73" t="s">
        <v>235</v>
      </c>
      <c r="L23" s="71" t="s">
        <v>197</v>
      </c>
      <c r="M23" s="86"/>
      <c r="N23" s="74"/>
      <c r="O23" s="76">
        <v>45096</v>
      </c>
      <c r="P23" s="75" t="s">
        <v>162</v>
      </c>
      <c r="Q23" s="79" t="s">
        <v>198</v>
      </c>
      <c r="R23" s="93" t="s">
        <v>781</v>
      </c>
    </row>
    <row r="24" spans="1:18" ht="24">
      <c r="A24" s="77">
        <f t="shared" si="0"/>
        <v>16</v>
      </c>
      <c r="B24" s="336"/>
      <c r="C24" s="372"/>
      <c r="D24" s="372"/>
      <c r="E24" s="238" t="s">
        <v>803</v>
      </c>
      <c r="F24" s="71" t="s">
        <v>197</v>
      </c>
      <c r="G24" s="72">
        <v>45098</v>
      </c>
      <c r="H24" s="73" t="s">
        <v>779</v>
      </c>
      <c r="I24" s="71" t="s">
        <v>197</v>
      </c>
      <c r="J24" s="72">
        <v>45098</v>
      </c>
      <c r="K24" s="73" t="s">
        <v>235</v>
      </c>
      <c r="L24" s="71" t="s">
        <v>197</v>
      </c>
      <c r="M24" s="86"/>
      <c r="N24" s="74"/>
      <c r="O24" s="76">
        <v>45096</v>
      </c>
      <c r="P24" s="75" t="s">
        <v>162</v>
      </c>
      <c r="Q24" s="79" t="s">
        <v>198</v>
      </c>
      <c r="R24" s="93" t="s">
        <v>781</v>
      </c>
    </row>
    <row r="25" spans="1:18" ht="24">
      <c r="A25" s="77">
        <f t="shared" si="0"/>
        <v>17</v>
      </c>
      <c r="B25" s="336"/>
      <c r="C25" s="372"/>
      <c r="D25" s="372"/>
      <c r="E25" s="239" t="s">
        <v>804</v>
      </c>
      <c r="F25" s="71" t="s">
        <v>197</v>
      </c>
      <c r="G25" s="72">
        <v>45098</v>
      </c>
      <c r="H25" s="73" t="s">
        <v>779</v>
      </c>
      <c r="I25" s="71" t="s">
        <v>197</v>
      </c>
      <c r="J25" s="72">
        <v>45098</v>
      </c>
      <c r="K25" s="73" t="s">
        <v>235</v>
      </c>
      <c r="L25" s="71" t="s">
        <v>197</v>
      </c>
      <c r="M25" s="86"/>
      <c r="N25" s="74"/>
      <c r="O25" s="76">
        <v>45096</v>
      </c>
      <c r="P25" s="75" t="s">
        <v>162</v>
      </c>
      <c r="Q25" s="79" t="s">
        <v>198</v>
      </c>
      <c r="R25" s="93" t="s">
        <v>781</v>
      </c>
    </row>
    <row r="26" spans="1:18" ht="24">
      <c r="A26" s="77">
        <f t="shared" si="0"/>
        <v>18</v>
      </c>
      <c r="B26" s="336"/>
      <c r="C26" s="372"/>
      <c r="D26" s="372"/>
      <c r="E26" s="238" t="s">
        <v>805</v>
      </c>
      <c r="F26" s="71" t="s">
        <v>197</v>
      </c>
      <c r="G26" s="72">
        <v>45098</v>
      </c>
      <c r="H26" s="73" t="s">
        <v>779</v>
      </c>
      <c r="I26" s="71" t="s">
        <v>197</v>
      </c>
      <c r="J26" s="72">
        <v>45098</v>
      </c>
      <c r="K26" s="73" t="s">
        <v>235</v>
      </c>
      <c r="L26" s="71" t="s">
        <v>197</v>
      </c>
      <c r="M26" s="86"/>
      <c r="N26" s="74"/>
      <c r="O26" s="76">
        <v>45096</v>
      </c>
      <c r="P26" s="75" t="s">
        <v>162</v>
      </c>
      <c r="Q26" s="79" t="s">
        <v>198</v>
      </c>
      <c r="R26" s="93" t="s">
        <v>781</v>
      </c>
    </row>
    <row r="27" spans="1:18" ht="24">
      <c r="A27" s="77">
        <f t="shared" si="0"/>
        <v>19</v>
      </c>
      <c r="B27" s="336"/>
      <c r="C27" s="372"/>
      <c r="D27" s="372"/>
      <c r="E27" s="239" t="s">
        <v>806</v>
      </c>
      <c r="F27" s="71" t="s">
        <v>197</v>
      </c>
      <c r="G27" s="72">
        <v>45098</v>
      </c>
      <c r="H27" s="73" t="s">
        <v>779</v>
      </c>
      <c r="I27" s="71" t="s">
        <v>197</v>
      </c>
      <c r="J27" s="72">
        <v>45098</v>
      </c>
      <c r="K27" s="73" t="s">
        <v>235</v>
      </c>
      <c r="L27" s="71" t="s">
        <v>197</v>
      </c>
      <c r="M27" s="86"/>
      <c r="N27" s="74"/>
      <c r="O27" s="76"/>
      <c r="P27" s="75"/>
      <c r="Q27" s="79"/>
      <c r="R27" s="93"/>
    </row>
    <row r="28" spans="1:18" ht="24">
      <c r="A28" s="77">
        <f t="shared" si="0"/>
        <v>20</v>
      </c>
      <c r="B28" s="336"/>
      <c r="C28" s="372"/>
      <c r="D28" s="372"/>
      <c r="E28" s="239" t="s">
        <v>807</v>
      </c>
      <c r="F28" s="71" t="s">
        <v>197</v>
      </c>
      <c r="G28" s="72">
        <v>45098</v>
      </c>
      <c r="H28" s="73" t="s">
        <v>779</v>
      </c>
      <c r="I28" s="71" t="s">
        <v>197</v>
      </c>
      <c r="J28" s="72">
        <v>45098</v>
      </c>
      <c r="K28" s="73" t="s">
        <v>235</v>
      </c>
      <c r="L28" s="71" t="s">
        <v>197</v>
      </c>
      <c r="M28" s="86"/>
      <c r="N28" s="74"/>
      <c r="O28" s="76"/>
      <c r="P28" s="75"/>
      <c r="Q28" s="79"/>
      <c r="R28" s="93"/>
    </row>
    <row r="29" spans="1:18" ht="24">
      <c r="A29" s="77">
        <f t="shared" si="0"/>
        <v>21</v>
      </c>
      <c r="B29" s="336"/>
      <c r="C29" s="372"/>
      <c r="D29" s="372"/>
      <c r="E29" s="260" t="s">
        <v>808</v>
      </c>
      <c r="F29" s="71" t="s">
        <v>197</v>
      </c>
      <c r="G29" s="72">
        <v>45098</v>
      </c>
      <c r="H29" s="73" t="s">
        <v>779</v>
      </c>
      <c r="I29" s="71" t="s">
        <v>197</v>
      </c>
      <c r="J29" s="72">
        <v>45098</v>
      </c>
      <c r="K29" s="73" t="s">
        <v>235</v>
      </c>
      <c r="L29" s="71" t="s">
        <v>197</v>
      </c>
      <c r="M29" s="86"/>
      <c r="N29" s="74" t="s">
        <v>809</v>
      </c>
      <c r="O29" s="76">
        <v>45096</v>
      </c>
      <c r="P29" s="75" t="s">
        <v>162</v>
      </c>
      <c r="Q29" s="79" t="s">
        <v>198</v>
      </c>
      <c r="R29" s="93" t="s">
        <v>781</v>
      </c>
    </row>
    <row r="30" spans="1:18" ht="24">
      <c r="A30" s="77">
        <f t="shared" si="0"/>
        <v>22</v>
      </c>
      <c r="B30" s="336"/>
      <c r="C30" s="372"/>
      <c r="D30" s="372"/>
      <c r="E30" s="239" t="s">
        <v>810</v>
      </c>
      <c r="F30" s="71" t="s">
        <v>197</v>
      </c>
      <c r="G30" s="72">
        <v>45098</v>
      </c>
      <c r="H30" s="73" t="s">
        <v>779</v>
      </c>
      <c r="I30" s="71" t="s">
        <v>197</v>
      </c>
      <c r="J30" s="72">
        <v>45098</v>
      </c>
      <c r="K30" s="73" t="s">
        <v>235</v>
      </c>
      <c r="L30" s="71" t="s">
        <v>197</v>
      </c>
      <c r="M30" s="86"/>
      <c r="N30" s="74" t="s">
        <v>811</v>
      </c>
      <c r="O30" s="76"/>
      <c r="P30" s="75"/>
      <c r="Q30" s="79"/>
      <c r="R30" s="93"/>
    </row>
    <row r="31" spans="1:18" ht="24">
      <c r="A31" s="77">
        <f t="shared" si="0"/>
        <v>23</v>
      </c>
      <c r="B31" s="336"/>
      <c r="C31" s="372"/>
      <c r="D31" s="372"/>
      <c r="E31" s="239" t="s">
        <v>812</v>
      </c>
      <c r="F31" s="71" t="s">
        <v>197</v>
      </c>
      <c r="G31" s="72">
        <v>45098</v>
      </c>
      <c r="H31" s="73" t="s">
        <v>779</v>
      </c>
      <c r="I31" s="71" t="s">
        <v>197</v>
      </c>
      <c r="J31" s="72">
        <v>45098</v>
      </c>
      <c r="K31" s="73" t="s">
        <v>235</v>
      </c>
      <c r="L31" s="71" t="s">
        <v>197</v>
      </c>
      <c r="M31" s="86"/>
      <c r="N31" s="74"/>
      <c r="O31" s="76"/>
      <c r="P31" s="75"/>
      <c r="Q31" s="79"/>
      <c r="R31" s="93"/>
    </row>
    <row r="32" spans="1:18" ht="24">
      <c r="A32" s="77">
        <f t="shared" si="0"/>
        <v>24</v>
      </c>
      <c r="B32" s="336"/>
      <c r="C32" s="372"/>
      <c r="D32" s="372"/>
      <c r="E32" s="239" t="s">
        <v>813</v>
      </c>
      <c r="F32" s="71" t="s">
        <v>197</v>
      </c>
      <c r="G32" s="72">
        <v>45098</v>
      </c>
      <c r="H32" s="73" t="s">
        <v>779</v>
      </c>
      <c r="I32" s="71" t="s">
        <v>197</v>
      </c>
      <c r="J32" s="72">
        <v>45098</v>
      </c>
      <c r="K32" s="73" t="s">
        <v>235</v>
      </c>
      <c r="L32" s="71" t="s">
        <v>197</v>
      </c>
      <c r="M32" s="86"/>
      <c r="N32" s="74"/>
      <c r="O32" s="76"/>
      <c r="P32" s="75"/>
      <c r="Q32" s="79"/>
      <c r="R32" s="93"/>
    </row>
    <row r="33" spans="1:18" ht="24">
      <c r="A33" s="77">
        <f t="shared" si="0"/>
        <v>25</v>
      </c>
      <c r="B33" s="336"/>
      <c r="C33" s="372"/>
      <c r="D33" s="372"/>
      <c r="E33" s="239" t="s">
        <v>814</v>
      </c>
      <c r="F33" s="71" t="s">
        <v>197</v>
      </c>
      <c r="G33" s="72">
        <v>45098</v>
      </c>
      <c r="H33" s="73" t="s">
        <v>779</v>
      </c>
      <c r="I33" s="71" t="s">
        <v>197</v>
      </c>
      <c r="J33" s="72">
        <v>45098</v>
      </c>
      <c r="K33" s="73" t="s">
        <v>235</v>
      </c>
      <c r="L33" s="71" t="s">
        <v>197</v>
      </c>
      <c r="M33" s="86"/>
      <c r="N33" s="74"/>
      <c r="O33" s="76"/>
      <c r="P33" s="75"/>
      <c r="Q33" s="79"/>
      <c r="R33" s="93"/>
    </row>
    <row r="34" spans="1:18" ht="24">
      <c r="A34" s="77">
        <f t="shared" si="0"/>
        <v>26</v>
      </c>
      <c r="B34" s="336"/>
      <c r="C34" s="372"/>
      <c r="D34" s="372"/>
      <c r="E34" s="260" t="s">
        <v>815</v>
      </c>
      <c r="F34" s="71" t="s">
        <v>197</v>
      </c>
      <c r="G34" s="72">
        <v>45098</v>
      </c>
      <c r="H34" s="73" t="s">
        <v>779</v>
      </c>
      <c r="I34" s="71" t="s">
        <v>197</v>
      </c>
      <c r="J34" s="72">
        <v>45098</v>
      </c>
      <c r="K34" s="73" t="s">
        <v>235</v>
      </c>
      <c r="L34" s="71" t="s">
        <v>197</v>
      </c>
      <c r="M34" s="86"/>
      <c r="N34" s="74"/>
      <c r="O34" s="76">
        <v>45096</v>
      </c>
      <c r="P34" s="75" t="s">
        <v>162</v>
      </c>
      <c r="Q34" s="79" t="s">
        <v>198</v>
      </c>
      <c r="R34" s="93" t="s">
        <v>781</v>
      </c>
    </row>
    <row r="35" spans="1:18" ht="24">
      <c r="A35" s="77">
        <f t="shared" si="0"/>
        <v>27</v>
      </c>
      <c r="B35" s="336"/>
      <c r="C35" s="372"/>
      <c r="D35" s="372"/>
      <c r="E35" s="239" t="s">
        <v>816</v>
      </c>
      <c r="F35" s="71" t="s">
        <v>197</v>
      </c>
      <c r="G35" s="72">
        <v>45098</v>
      </c>
      <c r="H35" s="73" t="s">
        <v>779</v>
      </c>
      <c r="I35" s="71" t="s">
        <v>197</v>
      </c>
      <c r="J35" s="72">
        <v>45098</v>
      </c>
      <c r="K35" s="73" t="s">
        <v>235</v>
      </c>
      <c r="L35" s="71" t="s">
        <v>197</v>
      </c>
      <c r="M35" s="86"/>
      <c r="N35" s="74" t="s">
        <v>817</v>
      </c>
      <c r="O35" s="76">
        <v>45096</v>
      </c>
      <c r="P35" s="75" t="s">
        <v>162</v>
      </c>
      <c r="Q35" s="79" t="s">
        <v>198</v>
      </c>
      <c r="R35" s="93" t="s">
        <v>781</v>
      </c>
    </row>
    <row r="36" spans="1:18" ht="24">
      <c r="A36" s="77">
        <f t="shared" si="0"/>
        <v>28</v>
      </c>
      <c r="B36" s="336"/>
      <c r="C36" s="372"/>
      <c r="D36" s="372"/>
      <c r="E36" s="239" t="s">
        <v>818</v>
      </c>
      <c r="F36" s="71" t="s">
        <v>197</v>
      </c>
      <c r="G36" s="72">
        <v>45098</v>
      </c>
      <c r="H36" s="73" t="s">
        <v>779</v>
      </c>
      <c r="I36" s="71" t="s">
        <v>197</v>
      </c>
      <c r="J36" s="72">
        <v>45098</v>
      </c>
      <c r="K36" s="73" t="s">
        <v>235</v>
      </c>
      <c r="L36" s="71" t="s">
        <v>197</v>
      </c>
      <c r="M36" s="86"/>
      <c r="N36" s="74" t="s">
        <v>817</v>
      </c>
      <c r="O36" s="76">
        <v>45096</v>
      </c>
      <c r="P36" s="75" t="s">
        <v>162</v>
      </c>
      <c r="Q36" s="79" t="s">
        <v>198</v>
      </c>
      <c r="R36" s="93" t="s">
        <v>781</v>
      </c>
    </row>
    <row r="37" spans="1:18" ht="24">
      <c r="A37" s="77">
        <f t="shared" si="0"/>
        <v>29</v>
      </c>
      <c r="B37" s="336"/>
      <c r="C37" s="372"/>
      <c r="D37" s="372"/>
      <c r="E37" s="239" t="s">
        <v>819</v>
      </c>
      <c r="F37" s="71" t="s">
        <v>197</v>
      </c>
      <c r="G37" s="72">
        <v>45098</v>
      </c>
      <c r="H37" s="73" t="s">
        <v>779</v>
      </c>
      <c r="I37" s="71" t="s">
        <v>197</v>
      </c>
      <c r="J37" s="72">
        <v>45098</v>
      </c>
      <c r="K37" s="73" t="s">
        <v>235</v>
      </c>
      <c r="L37" s="71" t="s">
        <v>197</v>
      </c>
      <c r="M37" s="86"/>
      <c r="N37" s="74"/>
      <c r="O37" s="76">
        <v>45096</v>
      </c>
      <c r="P37" s="75" t="s">
        <v>162</v>
      </c>
      <c r="Q37" s="79" t="s">
        <v>198</v>
      </c>
      <c r="R37" s="93" t="s">
        <v>781</v>
      </c>
    </row>
    <row r="38" spans="1:18">
      <c r="A38" s="77">
        <f t="shared" si="0"/>
        <v>30</v>
      </c>
      <c r="B38" s="336"/>
      <c r="C38" s="372"/>
      <c r="D38" s="372"/>
      <c r="E38" s="243" t="s">
        <v>820</v>
      </c>
      <c r="F38" s="71"/>
      <c r="G38" s="72"/>
      <c r="H38" s="73"/>
      <c r="I38" s="71"/>
      <c r="J38" s="72"/>
      <c r="K38" s="73"/>
      <c r="L38" s="71"/>
      <c r="M38" s="86"/>
      <c r="N38" s="74" t="s">
        <v>821</v>
      </c>
      <c r="O38" s="76">
        <v>45096</v>
      </c>
      <c r="P38" s="75" t="s">
        <v>162</v>
      </c>
      <c r="Q38" s="79" t="s">
        <v>198</v>
      </c>
      <c r="R38" s="93" t="s">
        <v>781</v>
      </c>
    </row>
    <row r="39" spans="1:18" ht="24">
      <c r="A39" s="77">
        <f t="shared" si="0"/>
        <v>31</v>
      </c>
      <c r="B39" s="336"/>
      <c r="C39" s="372"/>
      <c r="D39" s="372"/>
      <c r="E39" s="239" t="s">
        <v>822</v>
      </c>
      <c r="F39" s="71" t="s">
        <v>197</v>
      </c>
      <c r="G39" s="72">
        <v>45098</v>
      </c>
      <c r="H39" s="73" t="s">
        <v>779</v>
      </c>
      <c r="I39" s="71" t="s">
        <v>197</v>
      </c>
      <c r="J39" s="72">
        <v>45098</v>
      </c>
      <c r="K39" s="73" t="s">
        <v>235</v>
      </c>
      <c r="L39" s="71" t="s">
        <v>197</v>
      </c>
      <c r="M39" s="86"/>
      <c r="N39" s="74"/>
      <c r="O39" s="76">
        <v>45096</v>
      </c>
      <c r="P39" s="75" t="s">
        <v>162</v>
      </c>
      <c r="Q39" s="79" t="s">
        <v>198</v>
      </c>
      <c r="R39" s="93" t="s">
        <v>781</v>
      </c>
    </row>
    <row r="40" spans="1:18" ht="24">
      <c r="A40" s="77">
        <f t="shared" si="0"/>
        <v>32</v>
      </c>
      <c r="B40" s="336"/>
      <c r="C40" s="372"/>
      <c r="D40" s="372"/>
      <c r="E40" s="239" t="s">
        <v>823</v>
      </c>
      <c r="F40" s="71" t="s">
        <v>197</v>
      </c>
      <c r="G40" s="72">
        <v>45098</v>
      </c>
      <c r="H40" s="73" t="s">
        <v>779</v>
      </c>
      <c r="I40" s="71" t="s">
        <v>197</v>
      </c>
      <c r="J40" s="72">
        <v>45098</v>
      </c>
      <c r="K40" s="73" t="s">
        <v>235</v>
      </c>
      <c r="L40" s="71" t="s">
        <v>197</v>
      </c>
      <c r="M40" s="86"/>
      <c r="N40" s="74"/>
      <c r="O40" s="76">
        <v>45096</v>
      </c>
      <c r="P40" s="75" t="s">
        <v>162</v>
      </c>
      <c r="Q40" s="79" t="s">
        <v>198</v>
      </c>
      <c r="R40" s="93" t="s">
        <v>781</v>
      </c>
    </row>
    <row r="41" spans="1:18" ht="84">
      <c r="A41" s="77">
        <f t="shared" si="0"/>
        <v>33</v>
      </c>
      <c r="B41" s="336"/>
      <c r="C41" s="372"/>
      <c r="D41" s="372"/>
      <c r="E41" s="259" t="s">
        <v>824</v>
      </c>
      <c r="F41" s="71" t="s">
        <v>197</v>
      </c>
      <c r="G41" s="72">
        <v>45098</v>
      </c>
      <c r="H41" s="73" t="s">
        <v>779</v>
      </c>
      <c r="I41" s="71" t="s">
        <v>197</v>
      </c>
      <c r="J41" s="72">
        <v>45098</v>
      </c>
      <c r="K41" s="73" t="s">
        <v>235</v>
      </c>
      <c r="L41" s="71" t="s">
        <v>197</v>
      </c>
      <c r="M41" s="86"/>
      <c r="N41" s="74"/>
      <c r="O41" s="76">
        <v>45096</v>
      </c>
      <c r="P41" s="75" t="s">
        <v>162</v>
      </c>
      <c r="Q41" s="79" t="s">
        <v>198</v>
      </c>
      <c r="R41" s="93" t="s">
        <v>781</v>
      </c>
    </row>
    <row r="42" spans="1:18" ht="24">
      <c r="A42" s="77">
        <f t="shared" si="0"/>
        <v>34</v>
      </c>
      <c r="B42" s="336"/>
      <c r="C42" s="372"/>
      <c r="D42" s="372"/>
      <c r="E42" s="240" t="s">
        <v>825</v>
      </c>
      <c r="F42" s="71" t="s">
        <v>197</v>
      </c>
      <c r="G42" s="72">
        <v>45098</v>
      </c>
      <c r="H42" s="73" t="s">
        <v>779</v>
      </c>
      <c r="I42" s="71" t="s">
        <v>197</v>
      </c>
      <c r="J42" s="72">
        <v>45098</v>
      </c>
      <c r="K42" s="73" t="s">
        <v>235</v>
      </c>
      <c r="L42" s="71" t="s">
        <v>197</v>
      </c>
      <c r="M42" s="86"/>
      <c r="N42" s="74"/>
      <c r="O42" s="76">
        <v>45096</v>
      </c>
      <c r="P42" s="75" t="s">
        <v>162</v>
      </c>
      <c r="Q42" s="79" t="s">
        <v>198</v>
      </c>
      <c r="R42" s="93" t="s">
        <v>781</v>
      </c>
    </row>
    <row r="43" spans="1:18">
      <c r="A43" s="77">
        <f t="shared" si="0"/>
        <v>35</v>
      </c>
      <c r="B43" s="336"/>
      <c r="C43" s="372"/>
      <c r="D43" s="372"/>
      <c r="E43" s="239" t="s">
        <v>826</v>
      </c>
      <c r="F43" s="71" t="s">
        <v>197</v>
      </c>
      <c r="G43" s="72">
        <v>45098</v>
      </c>
      <c r="H43" s="73" t="s">
        <v>162</v>
      </c>
      <c r="I43" s="71" t="s">
        <v>197</v>
      </c>
      <c r="J43" s="72">
        <v>45098</v>
      </c>
      <c r="K43" s="73" t="s">
        <v>235</v>
      </c>
      <c r="L43" s="71" t="s">
        <v>197</v>
      </c>
      <c r="M43" s="86"/>
      <c r="N43" s="74"/>
      <c r="O43" s="76">
        <v>45096</v>
      </c>
      <c r="P43" s="75" t="s">
        <v>162</v>
      </c>
      <c r="Q43" s="79" t="s">
        <v>198</v>
      </c>
      <c r="R43" s="93" t="s">
        <v>781</v>
      </c>
    </row>
    <row r="44" spans="1:18">
      <c r="A44" s="77">
        <f t="shared" si="0"/>
        <v>36</v>
      </c>
      <c r="B44" s="336"/>
      <c r="C44" s="369"/>
      <c r="D44" s="369"/>
      <c r="E44" s="239" t="s">
        <v>827</v>
      </c>
      <c r="F44" s="71" t="s">
        <v>197</v>
      </c>
      <c r="G44" s="72">
        <v>45098</v>
      </c>
      <c r="H44" s="73" t="s">
        <v>162</v>
      </c>
      <c r="I44" s="71" t="s">
        <v>197</v>
      </c>
      <c r="J44" s="72">
        <v>45098</v>
      </c>
      <c r="K44" s="73" t="s">
        <v>235</v>
      </c>
      <c r="L44" s="71" t="s">
        <v>197</v>
      </c>
      <c r="M44" s="86"/>
      <c r="N44" s="74"/>
      <c r="O44" s="76"/>
      <c r="P44" s="75"/>
      <c r="Q44" s="79"/>
      <c r="R44" s="93"/>
    </row>
    <row r="45" spans="1:18" ht="24">
      <c r="A45" s="77"/>
      <c r="B45" s="336"/>
      <c r="C45" s="262"/>
      <c r="D45" s="262" t="s">
        <v>828</v>
      </c>
      <c r="E45" s="239" t="s">
        <v>829</v>
      </c>
      <c r="F45" s="71" t="s">
        <v>197</v>
      </c>
      <c r="G45" s="72">
        <v>45098</v>
      </c>
      <c r="H45" s="73" t="s">
        <v>779</v>
      </c>
      <c r="I45" s="71" t="s">
        <v>197</v>
      </c>
      <c r="J45" s="72">
        <v>45098</v>
      </c>
      <c r="K45" s="73" t="s">
        <v>235</v>
      </c>
      <c r="L45" s="71" t="s">
        <v>197</v>
      </c>
      <c r="M45" s="86"/>
      <c r="N45" s="74"/>
      <c r="O45" s="76"/>
      <c r="P45" s="75"/>
      <c r="Q45" s="79"/>
      <c r="R45" s="93"/>
    </row>
    <row r="46" spans="1:18" ht="24">
      <c r="A46" s="77"/>
      <c r="B46" s="336"/>
      <c r="C46" s="262"/>
      <c r="D46" s="262"/>
      <c r="E46" s="239" t="s">
        <v>830</v>
      </c>
      <c r="F46" s="71" t="s">
        <v>197</v>
      </c>
      <c r="G46" s="72">
        <v>45098</v>
      </c>
      <c r="H46" s="73" t="s">
        <v>779</v>
      </c>
      <c r="I46" s="71" t="s">
        <v>197</v>
      </c>
      <c r="J46" s="72">
        <v>45098</v>
      </c>
      <c r="K46" s="73" t="s">
        <v>235</v>
      </c>
      <c r="L46" s="71" t="s">
        <v>197</v>
      </c>
      <c r="M46" s="86"/>
      <c r="N46" s="74"/>
      <c r="O46" s="76"/>
      <c r="P46" s="75"/>
      <c r="Q46" s="79"/>
      <c r="R46" s="93"/>
    </row>
    <row r="47" spans="1:18" ht="24">
      <c r="A47" s="77">
        <f t="shared" si="0"/>
        <v>39</v>
      </c>
      <c r="B47" s="336"/>
      <c r="C47" s="348" t="s">
        <v>831</v>
      </c>
      <c r="D47" s="348" t="s">
        <v>832</v>
      </c>
      <c r="E47" s="240" t="s">
        <v>833</v>
      </c>
      <c r="F47" s="71" t="s">
        <v>197</v>
      </c>
      <c r="G47" s="72">
        <v>45098</v>
      </c>
      <c r="H47" s="73" t="s">
        <v>779</v>
      </c>
      <c r="I47" s="71" t="s">
        <v>197</v>
      </c>
      <c r="J47" s="72">
        <v>45098</v>
      </c>
      <c r="K47" s="73" t="s">
        <v>235</v>
      </c>
      <c r="L47" s="71" t="s">
        <v>197</v>
      </c>
      <c r="M47" s="86"/>
      <c r="N47" s="74" t="s">
        <v>834</v>
      </c>
      <c r="O47" s="76">
        <v>45096</v>
      </c>
      <c r="P47" s="75" t="s">
        <v>162</v>
      </c>
      <c r="Q47" s="79" t="s">
        <v>198</v>
      </c>
      <c r="R47" s="93" t="s">
        <v>781</v>
      </c>
    </row>
    <row r="48" spans="1:18" ht="24">
      <c r="A48" s="77">
        <f t="shared" si="0"/>
        <v>40</v>
      </c>
      <c r="B48" s="336"/>
      <c r="C48" s="372"/>
      <c r="D48" s="369"/>
      <c r="E48" s="240" t="s">
        <v>835</v>
      </c>
      <c r="F48" s="71" t="s">
        <v>197</v>
      </c>
      <c r="G48" s="72">
        <v>45098</v>
      </c>
      <c r="H48" s="73" t="s">
        <v>779</v>
      </c>
      <c r="I48" s="71" t="s">
        <v>197</v>
      </c>
      <c r="J48" s="72">
        <v>45098</v>
      </c>
      <c r="K48" s="73" t="s">
        <v>235</v>
      </c>
      <c r="L48" s="71" t="s">
        <v>197</v>
      </c>
      <c r="M48" s="86"/>
      <c r="N48" s="74"/>
      <c r="O48" s="76">
        <v>45096</v>
      </c>
      <c r="P48" s="75" t="s">
        <v>162</v>
      </c>
      <c r="Q48" s="79" t="s">
        <v>198</v>
      </c>
      <c r="R48" s="93" t="s">
        <v>781</v>
      </c>
    </row>
    <row r="49" spans="1:18" ht="24">
      <c r="A49" s="77">
        <f t="shared" si="0"/>
        <v>41</v>
      </c>
      <c r="B49" s="336"/>
      <c r="C49" s="372"/>
      <c r="D49" s="348" t="s">
        <v>836</v>
      </c>
      <c r="E49" s="239" t="s">
        <v>837</v>
      </c>
      <c r="F49" s="71" t="s">
        <v>197</v>
      </c>
      <c r="G49" s="72">
        <v>45098</v>
      </c>
      <c r="H49" s="73" t="s">
        <v>779</v>
      </c>
      <c r="I49" s="71" t="s">
        <v>197</v>
      </c>
      <c r="J49" s="72">
        <v>45098</v>
      </c>
      <c r="K49" s="73" t="s">
        <v>235</v>
      </c>
      <c r="L49" s="71" t="s">
        <v>197</v>
      </c>
      <c r="M49" s="86"/>
      <c r="N49" s="74"/>
      <c r="O49" s="76">
        <v>45096</v>
      </c>
      <c r="P49" s="75" t="s">
        <v>162</v>
      </c>
      <c r="Q49" s="79" t="s">
        <v>198</v>
      </c>
      <c r="R49" s="93" t="s">
        <v>781</v>
      </c>
    </row>
    <row r="50" spans="1:18" ht="24">
      <c r="A50" s="77">
        <f t="shared" si="0"/>
        <v>42</v>
      </c>
      <c r="B50" s="336"/>
      <c r="C50" s="372"/>
      <c r="D50" s="372"/>
      <c r="E50" s="239" t="s">
        <v>838</v>
      </c>
      <c r="F50" s="71" t="s">
        <v>197</v>
      </c>
      <c r="G50" s="72">
        <v>45098</v>
      </c>
      <c r="H50" s="73" t="s">
        <v>779</v>
      </c>
      <c r="I50" s="71" t="s">
        <v>197</v>
      </c>
      <c r="J50" s="72">
        <v>45098</v>
      </c>
      <c r="K50" s="73" t="s">
        <v>235</v>
      </c>
      <c r="L50" s="71" t="s">
        <v>197</v>
      </c>
      <c r="M50" s="86"/>
      <c r="N50" s="74" t="s">
        <v>839</v>
      </c>
      <c r="O50" s="76">
        <v>45096</v>
      </c>
      <c r="P50" s="75" t="s">
        <v>162</v>
      </c>
      <c r="Q50" s="79" t="s">
        <v>198</v>
      </c>
      <c r="R50" s="93" t="s">
        <v>781</v>
      </c>
    </row>
    <row r="51" spans="1:18" ht="24">
      <c r="A51" s="77">
        <f t="shared" si="0"/>
        <v>43</v>
      </c>
      <c r="B51" s="338"/>
      <c r="C51" s="369"/>
      <c r="D51" s="369"/>
      <c r="E51" s="240" t="s">
        <v>835</v>
      </c>
      <c r="F51" s="71" t="s">
        <v>197</v>
      </c>
      <c r="G51" s="72">
        <v>45098</v>
      </c>
      <c r="H51" s="73" t="s">
        <v>779</v>
      </c>
      <c r="I51" s="71" t="s">
        <v>197</v>
      </c>
      <c r="J51" s="72">
        <v>45098</v>
      </c>
      <c r="K51" s="73" t="s">
        <v>235</v>
      </c>
      <c r="L51" s="71" t="s">
        <v>197</v>
      </c>
      <c r="M51" s="86"/>
      <c r="N51" s="74"/>
      <c r="O51" s="76">
        <v>45096</v>
      </c>
      <c r="P51" s="75" t="s">
        <v>162</v>
      </c>
      <c r="Q51" s="79" t="s">
        <v>198</v>
      </c>
      <c r="R51" s="93" t="s">
        <v>781</v>
      </c>
    </row>
    <row r="52" spans="1:18">
      <c r="A52" s="77">
        <f t="shared" si="0"/>
        <v>44</v>
      </c>
      <c r="B52" s="236"/>
      <c r="C52" s="81"/>
      <c r="D52" s="91"/>
      <c r="E52" s="238"/>
      <c r="F52" s="71"/>
      <c r="G52" s="72"/>
      <c r="H52" s="73"/>
      <c r="I52" s="71"/>
      <c r="J52" s="72"/>
      <c r="K52" s="73"/>
      <c r="L52" s="71"/>
      <c r="M52" s="86"/>
      <c r="N52" s="74"/>
      <c r="O52" s="76">
        <v>45096</v>
      </c>
      <c r="P52" s="75" t="s">
        <v>162</v>
      </c>
      <c r="Q52" s="79" t="s">
        <v>198</v>
      </c>
      <c r="R52" s="93" t="s">
        <v>781</v>
      </c>
    </row>
    <row r="53" spans="1:18">
      <c r="A53" s="77">
        <f t="shared" si="0"/>
        <v>45</v>
      </c>
      <c r="B53" s="335" t="s">
        <v>840</v>
      </c>
      <c r="C53" s="348" t="s">
        <v>841</v>
      </c>
      <c r="D53" s="257" t="s">
        <v>842</v>
      </c>
      <c r="E53" s="239" t="s">
        <v>843</v>
      </c>
      <c r="F53" s="71"/>
      <c r="G53" s="72"/>
      <c r="H53" s="73"/>
      <c r="I53" s="71"/>
      <c r="J53" s="72"/>
      <c r="K53" s="73"/>
      <c r="L53" s="71"/>
      <c r="M53" s="86"/>
      <c r="N53" s="74"/>
      <c r="O53" s="76">
        <v>45096</v>
      </c>
      <c r="P53" s="75" t="s">
        <v>162</v>
      </c>
      <c r="Q53" s="79" t="s">
        <v>198</v>
      </c>
      <c r="R53" s="93" t="s">
        <v>781</v>
      </c>
    </row>
    <row r="54" spans="1:18">
      <c r="A54" s="77">
        <f t="shared" si="0"/>
        <v>46</v>
      </c>
      <c r="B54" s="336"/>
      <c r="C54" s="372"/>
      <c r="D54" s="257" t="s">
        <v>844</v>
      </c>
      <c r="E54" s="239"/>
      <c r="F54" s="71"/>
      <c r="G54" s="72"/>
      <c r="H54" s="73"/>
      <c r="I54" s="71"/>
      <c r="J54" s="72"/>
      <c r="K54" s="73"/>
      <c r="L54" s="71"/>
      <c r="M54" s="86"/>
      <c r="N54" s="74"/>
      <c r="O54" s="76">
        <v>45096</v>
      </c>
      <c r="P54" s="75" t="s">
        <v>162</v>
      </c>
      <c r="Q54" s="79" t="s">
        <v>198</v>
      </c>
      <c r="R54" s="93" t="s">
        <v>781</v>
      </c>
    </row>
    <row r="55" spans="1:18">
      <c r="A55" s="77">
        <f t="shared" si="0"/>
        <v>47</v>
      </c>
      <c r="B55" s="336"/>
      <c r="C55" s="372"/>
      <c r="D55" s="257" t="s">
        <v>845</v>
      </c>
      <c r="E55" s="239"/>
      <c r="F55" s="71"/>
      <c r="G55" s="72"/>
      <c r="H55" s="73"/>
      <c r="I55" s="71"/>
      <c r="J55" s="72"/>
      <c r="K55" s="73"/>
      <c r="L55" s="71"/>
      <c r="M55" s="86"/>
      <c r="N55" s="74"/>
      <c r="O55" s="76">
        <v>45096</v>
      </c>
      <c r="P55" s="75" t="s">
        <v>162</v>
      </c>
      <c r="Q55" s="79" t="s">
        <v>198</v>
      </c>
      <c r="R55" s="93" t="s">
        <v>781</v>
      </c>
    </row>
    <row r="56" spans="1:18">
      <c r="A56" s="77">
        <f t="shared" si="0"/>
        <v>48</v>
      </c>
      <c r="B56" s="336"/>
      <c r="C56" s="372"/>
      <c r="D56" s="257" t="s">
        <v>846</v>
      </c>
      <c r="E56" s="239"/>
      <c r="F56" s="71"/>
      <c r="G56" s="72"/>
      <c r="H56" s="73"/>
      <c r="I56" s="71"/>
      <c r="J56" s="72"/>
      <c r="K56" s="73"/>
      <c r="L56" s="71"/>
      <c r="M56" s="86"/>
      <c r="N56" s="74"/>
      <c r="O56" s="76">
        <v>45096</v>
      </c>
      <c r="P56" s="75" t="s">
        <v>162</v>
      </c>
      <c r="Q56" s="79" t="s">
        <v>198</v>
      </c>
      <c r="R56" s="93" t="s">
        <v>781</v>
      </c>
    </row>
    <row r="57" spans="1:18">
      <c r="A57" s="77">
        <f t="shared" si="0"/>
        <v>49</v>
      </c>
      <c r="B57" s="336"/>
      <c r="C57" s="372"/>
      <c r="D57" s="257" t="s">
        <v>847</v>
      </c>
      <c r="E57" s="239"/>
      <c r="F57" s="71"/>
      <c r="G57" s="72"/>
      <c r="H57" s="73"/>
      <c r="I57" s="71"/>
      <c r="J57" s="72"/>
      <c r="K57" s="73"/>
      <c r="L57" s="71"/>
      <c r="M57" s="86"/>
      <c r="N57" s="74"/>
      <c r="O57" s="76">
        <v>45096</v>
      </c>
      <c r="P57" s="75" t="s">
        <v>162</v>
      </c>
      <c r="Q57" s="79" t="s">
        <v>198</v>
      </c>
      <c r="R57" s="93" t="s">
        <v>781</v>
      </c>
    </row>
    <row r="58" spans="1:18">
      <c r="A58" s="77">
        <f t="shared" si="0"/>
        <v>50</v>
      </c>
      <c r="B58" s="336"/>
      <c r="C58" s="372"/>
      <c r="D58" s="257" t="s">
        <v>848</v>
      </c>
      <c r="E58" s="239"/>
      <c r="F58" s="71"/>
      <c r="G58" s="72"/>
      <c r="H58" s="73"/>
      <c r="I58" s="71"/>
      <c r="J58" s="72"/>
      <c r="K58" s="73"/>
      <c r="L58" s="71"/>
      <c r="M58" s="86"/>
      <c r="N58" s="74"/>
      <c r="O58" s="76">
        <v>45096</v>
      </c>
      <c r="P58" s="75" t="s">
        <v>162</v>
      </c>
      <c r="Q58" s="79" t="s">
        <v>198</v>
      </c>
      <c r="R58" s="93" t="s">
        <v>781</v>
      </c>
    </row>
    <row r="59" spans="1:18">
      <c r="A59" s="77">
        <f t="shared" si="0"/>
        <v>51</v>
      </c>
      <c r="B59" s="336"/>
      <c r="C59" s="372"/>
      <c r="D59" s="257" t="s">
        <v>849</v>
      </c>
      <c r="E59" s="238"/>
      <c r="F59" s="71"/>
      <c r="G59" s="72"/>
      <c r="H59" s="73"/>
      <c r="I59" s="71"/>
      <c r="J59" s="72"/>
      <c r="K59" s="73"/>
      <c r="L59" s="71"/>
      <c r="M59" s="86"/>
      <c r="N59" s="74"/>
      <c r="O59" s="76">
        <v>45096</v>
      </c>
      <c r="P59" s="75" t="s">
        <v>162</v>
      </c>
      <c r="Q59" s="79" t="s">
        <v>198</v>
      </c>
      <c r="R59" s="93" t="s">
        <v>781</v>
      </c>
    </row>
    <row r="60" spans="1:18">
      <c r="A60" s="77">
        <f t="shared" si="0"/>
        <v>52</v>
      </c>
      <c r="B60" s="336"/>
      <c r="C60" s="372"/>
      <c r="D60" s="257" t="s">
        <v>850</v>
      </c>
      <c r="E60" s="239"/>
      <c r="F60" s="71"/>
      <c r="G60" s="72"/>
      <c r="H60" s="73"/>
      <c r="I60" s="71"/>
      <c r="J60" s="72"/>
      <c r="K60" s="73"/>
      <c r="L60" s="71"/>
      <c r="M60" s="86"/>
      <c r="N60" s="74"/>
      <c r="O60" s="76">
        <v>45096</v>
      </c>
      <c r="P60" s="75" t="s">
        <v>162</v>
      </c>
      <c r="Q60" s="79" t="s">
        <v>198</v>
      </c>
      <c r="R60" s="93" t="s">
        <v>781</v>
      </c>
    </row>
    <row r="61" spans="1:18">
      <c r="A61" s="77">
        <f t="shared" si="0"/>
        <v>53</v>
      </c>
      <c r="B61" s="336"/>
      <c r="C61" s="372"/>
      <c r="D61" s="257" t="s">
        <v>851</v>
      </c>
      <c r="E61" s="239"/>
      <c r="F61" s="71"/>
      <c r="G61" s="72"/>
      <c r="H61" s="73"/>
      <c r="I61" s="71"/>
      <c r="J61" s="72"/>
      <c r="K61" s="73"/>
      <c r="L61" s="71"/>
      <c r="M61" s="86"/>
      <c r="N61" s="74"/>
      <c r="O61" s="76">
        <v>45096</v>
      </c>
      <c r="P61" s="75" t="s">
        <v>162</v>
      </c>
      <c r="Q61" s="79" t="s">
        <v>198</v>
      </c>
      <c r="R61" s="93" t="s">
        <v>781</v>
      </c>
    </row>
    <row r="62" spans="1:18">
      <c r="A62" s="77">
        <f t="shared" si="0"/>
        <v>54</v>
      </c>
      <c r="B62" s="336"/>
      <c r="C62" s="372"/>
      <c r="D62" s="257" t="s">
        <v>852</v>
      </c>
      <c r="E62" s="239"/>
      <c r="F62" s="71"/>
      <c r="G62" s="72"/>
      <c r="H62" s="73"/>
      <c r="I62" s="71"/>
      <c r="J62" s="72"/>
      <c r="K62" s="73"/>
      <c r="L62" s="71"/>
      <c r="M62" s="86"/>
      <c r="N62" s="74"/>
      <c r="O62" s="72">
        <v>45096</v>
      </c>
      <c r="P62" s="73" t="s">
        <v>162</v>
      </c>
      <c r="Q62" s="79" t="s">
        <v>198</v>
      </c>
      <c r="R62" s="93" t="s">
        <v>781</v>
      </c>
    </row>
    <row r="63" spans="1:18">
      <c r="A63" s="77">
        <f t="shared" si="0"/>
        <v>55</v>
      </c>
      <c r="B63" s="336"/>
      <c r="C63" s="372"/>
      <c r="D63" s="258" t="s">
        <v>853</v>
      </c>
      <c r="E63" s="239"/>
      <c r="F63" s="71"/>
      <c r="G63" s="72"/>
      <c r="H63" s="73"/>
      <c r="I63" s="71"/>
      <c r="J63" s="72"/>
      <c r="K63" s="73"/>
      <c r="L63" s="71"/>
      <c r="M63" s="86"/>
      <c r="N63" s="74"/>
      <c r="O63" s="72">
        <v>45096</v>
      </c>
      <c r="P63" s="73" t="s">
        <v>162</v>
      </c>
      <c r="Q63" s="79" t="s">
        <v>198</v>
      </c>
      <c r="R63" s="93" t="s">
        <v>781</v>
      </c>
    </row>
    <row r="64" spans="1:18">
      <c r="A64" s="77">
        <f t="shared" si="0"/>
        <v>56</v>
      </c>
      <c r="B64" s="336"/>
      <c r="C64" s="372"/>
      <c r="D64" s="258" t="s">
        <v>854</v>
      </c>
      <c r="E64" s="239"/>
      <c r="F64" s="71"/>
      <c r="G64" s="72"/>
      <c r="H64" s="73"/>
      <c r="I64" s="71"/>
      <c r="J64" s="72"/>
      <c r="K64" s="73"/>
      <c r="L64" s="71"/>
      <c r="M64" s="86"/>
      <c r="N64" s="74"/>
      <c r="O64" s="72">
        <v>45096</v>
      </c>
      <c r="P64" s="73" t="s">
        <v>162</v>
      </c>
      <c r="Q64" s="79" t="s">
        <v>198</v>
      </c>
      <c r="R64" s="93" t="s">
        <v>781</v>
      </c>
    </row>
    <row r="65" spans="1:18">
      <c r="A65" s="77">
        <f t="shared" si="0"/>
        <v>57</v>
      </c>
      <c r="B65" s="336"/>
      <c r="C65" s="372"/>
      <c r="D65" s="258" t="s">
        <v>855</v>
      </c>
      <c r="E65" s="239"/>
      <c r="F65" s="71"/>
      <c r="G65" s="72"/>
      <c r="H65" s="73"/>
      <c r="I65" s="71"/>
      <c r="J65" s="72"/>
      <c r="K65" s="73"/>
      <c r="L65" s="71"/>
      <c r="M65" s="86"/>
      <c r="N65" s="74"/>
      <c r="O65" s="72">
        <v>45096</v>
      </c>
      <c r="P65" s="73" t="s">
        <v>162</v>
      </c>
      <c r="Q65" s="79" t="s">
        <v>198</v>
      </c>
      <c r="R65" s="93" t="s">
        <v>781</v>
      </c>
    </row>
    <row r="66" spans="1:18">
      <c r="A66" s="77">
        <f t="shared" si="0"/>
        <v>58</v>
      </c>
      <c r="B66" s="336"/>
      <c r="C66" s="372"/>
      <c r="D66" s="258" t="s">
        <v>856</v>
      </c>
      <c r="E66" s="239"/>
      <c r="F66" s="71"/>
      <c r="G66" s="72"/>
      <c r="H66" s="73"/>
      <c r="I66" s="71"/>
      <c r="J66" s="72"/>
      <c r="K66" s="73"/>
      <c r="L66" s="71"/>
      <c r="M66" s="86"/>
      <c r="N66" s="74"/>
      <c r="O66" s="72">
        <v>45096</v>
      </c>
      <c r="P66" s="73" t="s">
        <v>162</v>
      </c>
      <c r="Q66" s="79" t="s">
        <v>198</v>
      </c>
      <c r="R66" s="93" t="s">
        <v>781</v>
      </c>
    </row>
    <row r="67" spans="1:18">
      <c r="A67" s="77">
        <f t="shared" si="0"/>
        <v>59</v>
      </c>
      <c r="B67" s="336"/>
      <c r="C67" s="372"/>
      <c r="D67" s="258" t="s">
        <v>857</v>
      </c>
      <c r="E67" s="238"/>
      <c r="F67" s="71"/>
      <c r="G67" s="72"/>
      <c r="H67" s="73"/>
      <c r="I67" s="71"/>
      <c r="J67" s="72"/>
      <c r="K67" s="73"/>
      <c r="L67" s="71"/>
      <c r="M67" s="86"/>
      <c r="N67" s="74"/>
      <c r="O67" s="72">
        <v>45096</v>
      </c>
      <c r="P67" s="73" t="s">
        <v>162</v>
      </c>
      <c r="Q67" s="79" t="s">
        <v>198</v>
      </c>
      <c r="R67" s="93" t="s">
        <v>781</v>
      </c>
    </row>
    <row r="68" spans="1:18">
      <c r="A68" s="77">
        <f t="shared" si="0"/>
        <v>60</v>
      </c>
      <c r="B68" s="336"/>
      <c r="C68" s="372"/>
      <c r="D68" s="258" t="s">
        <v>858</v>
      </c>
      <c r="E68" s="239"/>
      <c r="F68" s="71"/>
      <c r="G68" s="72"/>
      <c r="H68" s="73"/>
      <c r="I68" s="71"/>
      <c r="J68" s="72"/>
      <c r="K68" s="73"/>
      <c r="L68" s="71"/>
      <c r="M68" s="86"/>
      <c r="N68" s="74"/>
      <c r="O68" s="72">
        <v>45096</v>
      </c>
      <c r="P68" s="73" t="s">
        <v>162</v>
      </c>
      <c r="Q68" s="79" t="s">
        <v>198</v>
      </c>
      <c r="R68" s="93" t="s">
        <v>781</v>
      </c>
    </row>
    <row r="69" spans="1:18">
      <c r="A69" s="77">
        <f t="shared" si="0"/>
        <v>61</v>
      </c>
      <c r="B69" s="336"/>
      <c r="C69" s="372"/>
      <c r="D69" s="258" t="s">
        <v>859</v>
      </c>
      <c r="E69" s="239"/>
      <c r="F69" s="71"/>
      <c r="G69" s="72"/>
      <c r="H69" s="73"/>
      <c r="I69" s="71"/>
      <c r="J69" s="72"/>
      <c r="K69" s="73"/>
      <c r="L69" s="71"/>
      <c r="M69" s="86"/>
      <c r="N69" s="74"/>
      <c r="O69" s="72">
        <v>45096</v>
      </c>
      <c r="P69" s="73" t="s">
        <v>162</v>
      </c>
      <c r="Q69" s="79" t="s">
        <v>198</v>
      </c>
      <c r="R69" s="93" t="s">
        <v>781</v>
      </c>
    </row>
    <row r="70" spans="1:18">
      <c r="A70" s="77">
        <f t="shared" si="0"/>
        <v>62</v>
      </c>
      <c r="B70" s="336"/>
      <c r="C70" s="372"/>
      <c r="D70" s="258" t="s">
        <v>860</v>
      </c>
      <c r="E70" s="239"/>
      <c r="F70" s="71"/>
      <c r="G70" s="72"/>
      <c r="H70" s="73"/>
      <c r="I70" s="71"/>
      <c r="J70" s="72"/>
      <c r="K70" s="73"/>
      <c r="L70" s="71"/>
      <c r="M70" s="86"/>
      <c r="N70" s="74"/>
      <c r="O70" s="72">
        <v>45096</v>
      </c>
      <c r="P70" s="73" t="s">
        <v>162</v>
      </c>
      <c r="Q70" s="79" t="s">
        <v>198</v>
      </c>
      <c r="R70" s="93" t="s">
        <v>781</v>
      </c>
    </row>
    <row r="71" spans="1:18">
      <c r="A71" s="77">
        <f t="shared" si="0"/>
        <v>63</v>
      </c>
      <c r="B71" s="336"/>
      <c r="C71" s="372"/>
      <c r="D71" s="258" t="s">
        <v>861</v>
      </c>
      <c r="E71" s="239"/>
      <c r="F71" s="71"/>
      <c r="G71" s="72"/>
      <c r="H71" s="73"/>
      <c r="I71" s="71"/>
      <c r="J71" s="72"/>
      <c r="K71" s="73"/>
      <c r="L71" s="71"/>
      <c r="M71" s="86"/>
      <c r="N71" s="74"/>
      <c r="O71" s="72">
        <v>45096</v>
      </c>
      <c r="P71" s="73" t="s">
        <v>162</v>
      </c>
      <c r="Q71" s="79" t="s">
        <v>198</v>
      </c>
      <c r="R71" s="93" t="s">
        <v>781</v>
      </c>
    </row>
    <row r="72" spans="1:18">
      <c r="A72" s="77">
        <f t="shared" si="0"/>
        <v>64</v>
      </c>
      <c r="B72" s="336"/>
      <c r="C72" s="372"/>
      <c r="D72" s="258" t="s">
        <v>862</v>
      </c>
      <c r="E72" s="239"/>
      <c r="F72" s="71"/>
      <c r="G72" s="72"/>
      <c r="H72" s="73"/>
      <c r="I72" s="71"/>
      <c r="J72" s="72"/>
      <c r="K72" s="73"/>
      <c r="L72" s="71"/>
      <c r="M72" s="86"/>
      <c r="N72" s="74"/>
      <c r="O72" s="72">
        <v>45096</v>
      </c>
      <c r="P72" s="73" t="s">
        <v>162</v>
      </c>
      <c r="Q72" s="79" t="s">
        <v>198</v>
      </c>
      <c r="R72" s="93" t="s">
        <v>781</v>
      </c>
    </row>
    <row r="73" spans="1:18">
      <c r="A73" s="77">
        <f t="shared" ref="A73:A136" si="1">ROW()-8</f>
        <v>65</v>
      </c>
      <c r="B73" s="336"/>
      <c r="C73" s="372"/>
      <c r="D73" s="257" t="s">
        <v>863</v>
      </c>
      <c r="E73" s="239"/>
      <c r="F73" s="71"/>
      <c r="G73" s="72"/>
      <c r="H73" s="73"/>
      <c r="I73" s="71"/>
      <c r="J73" s="72"/>
      <c r="K73" s="73"/>
      <c r="L73" s="71"/>
      <c r="M73" s="86"/>
      <c r="N73" s="74"/>
      <c r="O73" s="72">
        <v>45096</v>
      </c>
      <c r="P73" s="73" t="s">
        <v>162</v>
      </c>
      <c r="Q73" s="79" t="s">
        <v>198</v>
      </c>
      <c r="R73" s="93" t="s">
        <v>781</v>
      </c>
    </row>
    <row r="74" spans="1:18">
      <c r="A74" s="77">
        <f t="shared" si="1"/>
        <v>66</v>
      </c>
      <c r="B74" s="336"/>
      <c r="C74" s="372"/>
      <c r="D74" s="257" t="s">
        <v>864</v>
      </c>
      <c r="E74" s="238"/>
      <c r="F74" s="71"/>
      <c r="G74" s="72"/>
      <c r="H74" s="73"/>
      <c r="I74" s="71"/>
      <c r="J74" s="72"/>
      <c r="K74" s="73"/>
      <c r="L74" s="71"/>
      <c r="M74" s="86"/>
      <c r="N74" s="74"/>
      <c r="O74" s="72">
        <v>45096</v>
      </c>
      <c r="P74" s="73" t="s">
        <v>162</v>
      </c>
      <c r="Q74" s="79" t="s">
        <v>198</v>
      </c>
      <c r="R74" s="93" t="s">
        <v>781</v>
      </c>
    </row>
    <row r="75" spans="1:18">
      <c r="A75" s="77">
        <f t="shared" si="1"/>
        <v>67</v>
      </c>
      <c r="B75" s="336"/>
      <c r="C75" s="372"/>
      <c r="D75" s="257" t="s">
        <v>865</v>
      </c>
      <c r="E75" s="239"/>
      <c r="F75" s="71"/>
      <c r="G75" s="72"/>
      <c r="H75" s="73"/>
      <c r="I75" s="71"/>
      <c r="J75" s="72"/>
      <c r="K75" s="73"/>
      <c r="L75" s="71"/>
      <c r="M75" s="86"/>
      <c r="N75" s="74"/>
      <c r="O75" s="72">
        <v>45096</v>
      </c>
      <c r="P75" s="73" t="s">
        <v>162</v>
      </c>
      <c r="Q75" s="79" t="s">
        <v>198</v>
      </c>
      <c r="R75" s="93" t="s">
        <v>781</v>
      </c>
    </row>
    <row r="76" spans="1:18">
      <c r="A76" s="77">
        <f t="shared" si="1"/>
        <v>68</v>
      </c>
      <c r="B76" s="336"/>
      <c r="C76" s="372"/>
      <c r="D76" s="257" t="s">
        <v>866</v>
      </c>
      <c r="E76" s="239"/>
      <c r="F76" s="71"/>
      <c r="G76" s="72"/>
      <c r="H76" s="73"/>
      <c r="I76" s="71"/>
      <c r="J76" s="72"/>
      <c r="K76" s="73"/>
      <c r="L76" s="71"/>
      <c r="M76" s="86"/>
      <c r="N76" s="74"/>
      <c r="O76" s="72">
        <v>45096</v>
      </c>
      <c r="P76" s="73" t="s">
        <v>162</v>
      </c>
      <c r="Q76" s="79" t="s">
        <v>198</v>
      </c>
      <c r="R76" s="93" t="s">
        <v>781</v>
      </c>
    </row>
    <row r="77" spans="1:18">
      <c r="A77" s="77">
        <f t="shared" si="1"/>
        <v>69</v>
      </c>
      <c r="B77" s="336"/>
      <c r="C77" s="372"/>
      <c r="D77" s="257" t="s">
        <v>867</v>
      </c>
      <c r="E77" s="239"/>
      <c r="F77" s="71"/>
      <c r="G77" s="72"/>
      <c r="H77" s="73"/>
      <c r="I77" s="71"/>
      <c r="J77" s="72"/>
      <c r="K77" s="73"/>
      <c r="L77" s="71"/>
      <c r="M77" s="86"/>
      <c r="N77" s="74"/>
      <c r="O77" s="72">
        <v>45096</v>
      </c>
      <c r="P77" s="73" t="s">
        <v>162</v>
      </c>
      <c r="Q77" s="79" t="s">
        <v>198</v>
      </c>
      <c r="R77" s="93" t="s">
        <v>781</v>
      </c>
    </row>
    <row r="78" spans="1:18">
      <c r="A78" s="77">
        <f t="shared" si="1"/>
        <v>70</v>
      </c>
      <c r="B78" s="336"/>
      <c r="C78" s="372"/>
      <c r="D78" s="257" t="s">
        <v>868</v>
      </c>
      <c r="E78" s="239"/>
      <c r="F78" s="71"/>
      <c r="G78" s="72"/>
      <c r="H78" s="73"/>
      <c r="I78" s="71"/>
      <c r="J78" s="72"/>
      <c r="K78" s="73"/>
      <c r="L78" s="71"/>
      <c r="M78" s="86"/>
      <c r="N78" s="74"/>
      <c r="O78" s="72">
        <v>45096</v>
      </c>
      <c r="P78" s="73" t="s">
        <v>162</v>
      </c>
      <c r="Q78" s="79" t="s">
        <v>198</v>
      </c>
      <c r="R78" s="93" t="s">
        <v>781</v>
      </c>
    </row>
    <row r="79" spans="1:18">
      <c r="A79" s="77">
        <f t="shared" si="1"/>
        <v>71</v>
      </c>
      <c r="B79" s="336"/>
      <c r="C79" s="372"/>
      <c r="D79" s="257" t="s">
        <v>869</v>
      </c>
      <c r="E79" s="239"/>
      <c r="F79" s="71"/>
      <c r="G79" s="72"/>
      <c r="H79" s="73"/>
      <c r="I79" s="71"/>
      <c r="J79" s="72"/>
      <c r="K79" s="73"/>
      <c r="L79" s="71"/>
      <c r="M79" s="86"/>
      <c r="N79" s="74"/>
      <c r="O79" s="72">
        <v>45096</v>
      </c>
      <c r="P79" s="73" t="s">
        <v>162</v>
      </c>
      <c r="Q79" s="79" t="s">
        <v>198</v>
      </c>
      <c r="R79" s="93" t="s">
        <v>781</v>
      </c>
    </row>
    <row r="80" spans="1:18">
      <c r="A80" s="77">
        <f t="shared" si="1"/>
        <v>72</v>
      </c>
      <c r="B80" s="336"/>
      <c r="C80" s="372"/>
      <c r="D80" s="257" t="s">
        <v>870</v>
      </c>
      <c r="E80" s="239"/>
      <c r="F80" s="71"/>
      <c r="G80" s="72"/>
      <c r="H80" s="73"/>
      <c r="I80" s="71"/>
      <c r="J80" s="72"/>
      <c r="K80" s="73"/>
      <c r="L80" s="71"/>
      <c r="M80" s="86"/>
      <c r="N80" s="74"/>
      <c r="O80" s="72">
        <v>45096</v>
      </c>
      <c r="P80" s="73" t="s">
        <v>162</v>
      </c>
      <c r="Q80" s="79" t="s">
        <v>198</v>
      </c>
      <c r="R80" s="93" t="s">
        <v>781</v>
      </c>
    </row>
    <row r="81" spans="1:18">
      <c r="A81" s="77">
        <f t="shared" si="1"/>
        <v>73</v>
      </c>
      <c r="B81" s="336"/>
      <c r="C81" s="372"/>
      <c r="D81" s="257" t="s">
        <v>871</v>
      </c>
      <c r="E81" s="238"/>
      <c r="F81" s="71"/>
      <c r="G81" s="72"/>
      <c r="H81" s="73"/>
      <c r="I81" s="71"/>
      <c r="J81" s="72"/>
      <c r="K81" s="73"/>
      <c r="L81" s="71"/>
      <c r="M81" s="86"/>
      <c r="N81" s="74"/>
      <c r="O81" s="72">
        <v>45096</v>
      </c>
      <c r="P81" s="73" t="s">
        <v>162</v>
      </c>
      <c r="Q81" s="79" t="s">
        <v>198</v>
      </c>
      <c r="R81" s="93" t="s">
        <v>781</v>
      </c>
    </row>
    <row r="82" spans="1:18">
      <c r="A82" s="77">
        <f t="shared" si="1"/>
        <v>74</v>
      </c>
      <c r="B82" s="336"/>
      <c r="C82" s="372"/>
      <c r="D82" s="257" t="s">
        <v>872</v>
      </c>
      <c r="E82" s="239"/>
      <c r="F82" s="71"/>
      <c r="G82" s="72"/>
      <c r="H82" s="73"/>
      <c r="I82" s="71"/>
      <c r="J82" s="72"/>
      <c r="K82" s="73"/>
      <c r="L82" s="71"/>
      <c r="M82" s="86"/>
      <c r="N82" s="74"/>
      <c r="O82" s="72">
        <v>45096</v>
      </c>
      <c r="P82" s="73" t="s">
        <v>162</v>
      </c>
      <c r="Q82" s="79" t="s">
        <v>198</v>
      </c>
      <c r="R82" s="93" t="s">
        <v>781</v>
      </c>
    </row>
    <row r="83" spans="1:18">
      <c r="A83" s="77">
        <f t="shared" si="1"/>
        <v>75</v>
      </c>
      <c r="B83" s="336"/>
      <c r="C83" s="372"/>
      <c r="D83" s="258" t="s">
        <v>873</v>
      </c>
      <c r="E83" s="239"/>
      <c r="F83" s="71"/>
      <c r="G83" s="72"/>
      <c r="H83" s="73"/>
      <c r="I83" s="71"/>
      <c r="J83" s="72"/>
      <c r="K83" s="73"/>
      <c r="L83" s="71"/>
      <c r="M83" s="86"/>
      <c r="N83" s="74"/>
      <c r="O83" s="72">
        <v>45096</v>
      </c>
      <c r="P83" s="73" t="s">
        <v>162</v>
      </c>
      <c r="Q83" s="79" t="s">
        <v>198</v>
      </c>
      <c r="R83" s="93" t="s">
        <v>781</v>
      </c>
    </row>
    <row r="84" spans="1:18">
      <c r="A84" s="77">
        <f t="shared" si="1"/>
        <v>76</v>
      </c>
      <c r="B84" s="336"/>
      <c r="C84" s="372"/>
      <c r="D84" s="258" t="s">
        <v>874</v>
      </c>
      <c r="E84" s="239"/>
      <c r="F84" s="71"/>
      <c r="G84" s="72"/>
      <c r="H84" s="73"/>
      <c r="I84" s="71"/>
      <c r="J84" s="72"/>
      <c r="K84" s="73"/>
      <c r="L84" s="71"/>
      <c r="M84" s="86"/>
      <c r="N84" s="74"/>
      <c r="O84" s="72">
        <v>45096</v>
      </c>
      <c r="P84" s="73" t="s">
        <v>162</v>
      </c>
      <c r="Q84" s="79" t="s">
        <v>198</v>
      </c>
      <c r="R84" s="93" t="s">
        <v>781</v>
      </c>
    </row>
    <row r="85" spans="1:18">
      <c r="A85" s="77">
        <f t="shared" si="1"/>
        <v>77</v>
      </c>
      <c r="B85" s="336"/>
      <c r="C85" s="372"/>
      <c r="D85" s="258" t="s">
        <v>875</v>
      </c>
      <c r="E85" s="239"/>
      <c r="F85" s="71"/>
      <c r="G85" s="72"/>
      <c r="H85" s="73"/>
      <c r="I85" s="71"/>
      <c r="J85" s="72"/>
      <c r="K85" s="73"/>
      <c r="L85" s="71"/>
      <c r="M85" s="86"/>
      <c r="N85" s="74"/>
      <c r="O85" s="72">
        <v>45096</v>
      </c>
      <c r="P85" s="73" t="s">
        <v>162</v>
      </c>
      <c r="Q85" s="79" t="s">
        <v>198</v>
      </c>
      <c r="R85" s="93" t="s">
        <v>781</v>
      </c>
    </row>
    <row r="86" spans="1:18">
      <c r="A86" s="77">
        <f t="shared" si="1"/>
        <v>78</v>
      </c>
      <c r="B86" s="336"/>
      <c r="C86" s="372"/>
      <c r="D86" s="258" t="s">
        <v>876</v>
      </c>
      <c r="E86" s="239"/>
      <c r="F86" s="71"/>
      <c r="G86" s="72"/>
      <c r="H86" s="73"/>
      <c r="I86" s="71"/>
      <c r="J86" s="72"/>
      <c r="K86" s="73"/>
      <c r="L86" s="71"/>
      <c r="M86" s="86"/>
      <c r="N86" s="74"/>
      <c r="O86" s="72">
        <v>45096</v>
      </c>
      <c r="P86" s="73" t="s">
        <v>162</v>
      </c>
      <c r="Q86" s="79" t="s">
        <v>198</v>
      </c>
      <c r="R86" s="93" t="s">
        <v>781</v>
      </c>
    </row>
    <row r="87" spans="1:18">
      <c r="A87" s="77">
        <f t="shared" si="1"/>
        <v>79</v>
      </c>
      <c r="B87" s="336"/>
      <c r="C87" s="372"/>
      <c r="D87" s="258" t="s">
        <v>877</v>
      </c>
      <c r="E87" s="239"/>
      <c r="F87" s="71"/>
      <c r="G87" s="72"/>
      <c r="H87" s="73"/>
      <c r="I87" s="71"/>
      <c r="J87" s="72"/>
      <c r="K87" s="73"/>
      <c r="L87" s="71"/>
      <c r="M87" s="86"/>
      <c r="N87" s="74"/>
      <c r="O87" s="72">
        <v>45096</v>
      </c>
      <c r="P87" s="73" t="s">
        <v>162</v>
      </c>
      <c r="Q87" s="79" t="s">
        <v>198</v>
      </c>
      <c r="R87" s="93" t="s">
        <v>781</v>
      </c>
    </row>
    <row r="88" spans="1:18">
      <c r="A88" s="77">
        <f t="shared" si="1"/>
        <v>80</v>
      </c>
      <c r="B88" s="336"/>
      <c r="C88" s="372"/>
      <c r="D88" s="258" t="s">
        <v>878</v>
      </c>
      <c r="E88" s="238"/>
      <c r="F88" s="71"/>
      <c r="G88" s="72"/>
      <c r="H88" s="73"/>
      <c r="I88" s="71"/>
      <c r="J88" s="72"/>
      <c r="K88" s="73"/>
      <c r="L88" s="71"/>
      <c r="M88" s="86"/>
      <c r="N88" s="74"/>
      <c r="O88" s="72">
        <v>45096</v>
      </c>
      <c r="P88" s="73" t="s">
        <v>162</v>
      </c>
      <c r="Q88" s="79" t="s">
        <v>198</v>
      </c>
      <c r="R88" s="93" t="s">
        <v>781</v>
      </c>
    </row>
    <row r="89" spans="1:18">
      <c r="A89" s="77">
        <f t="shared" si="1"/>
        <v>81</v>
      </c>
      <c r="B89" s="336"/>
      <c r="C89" s="372"/>
      <c r="D89" s="258" t="s">
        <v>879</v>
      </c>
      <c r="E89" s="239"/>
      <c r="F89" s="71"/>
      <c r="G89" s="72"/>
      <c r="H89" s="73"/>
      <c r="I89" s="71"/>
      <c r="J89" s="72"/>
      <c r="K89" s="73"/>
      <c r="L89" s="71"/>
      <c r="M89" s="86"/>
      <c r="N89" s="74"/>
      <c r="O89" s="72">
        <v>45096</v>
      </c>
      <c r="P89" s="73" t="s">
        <v>162</v>
      </c>
      <c r="Q89" s="79" t="s">
        <v>198</v>
      </c>
      <c r="R89" s="93" t="s">
        <v>781</v>
      </c>
    </row>
    <row r="90" spans="1:18">
      <c r="A90" s="77">
        <f t="shared" si="1"/>
        <v>82</v>
      </c>
      <c r="B90" s="336"/>
      <c r="C90" s="372"/>
      <c r="D90" s="258" t="s">
        <v>880</v>
      </c>
      <c r="E90" s="239"/>
      <c r="F90" s="71"/>
      <c r="G90" s="72"/>
      <c r="H90" s="73"/>
      <c r="I90" s="71"/>
      <c r="J90" s="72"/>
      <c r="K90" s="73"/>
      <c r="L90" s="71"/>
      <c r="M90" s="86"/>
      <c r="N90" s="74"/>
      <c r="O90" s="72">
        <v>45096</v>
      </c>
      <c r="P90" s="73" t="s">
        <v>162</v>
      </c>
      <c r="Q90" s="79" t="s">
        <v>198</v>
      </c>
      <c r="R90" s="93" t="s">
        <v>781</v>
      </c>
    </row>
    <row r="91" spans="1:18">
      <c r="A91" s="77">
        <f t="shared" si="1"/>
        <v>83</v>
      </c>
      <c r="B91" s="336"/>
      <c r="C91" s="372"/>
      <c r="D91" s="258" t="s">
        <v>881</v>
      </c>
      <c r="E91" s="239"/>
      <c r="F91" s="71"/>
      <c r="G91" s="72"/>
      <c r="H91" s="73"/>
      <c r="I91" s="71"/>
      <c r="J91" s="72"/>
      <c r="K91" s="73"/>
      <c r="L91" s="71"/>
      <c r="M91" s="86"/>
      <c r="N91" s="74"/>
      <c r="O91" s="72">
        <v>45096</v>
      </c>
      <c r="P91" s="73" t="s">
        <v>162</v>
      </c>
      <c r="Q91" s="79" t="s">
        <v>198</v>
      </c>
      <c r="R91" s="93" t="s">
        <v>781</v>
      </c>
    </row>
    <row r="92" spans="1:18">
      <c r="A92" s="77">
        <f t="shared" si="1"/>
        <v>84</v>
      </c>
      <c r="B92" s="336"/>
      <c r="C92" s="372"/>
      <c r="D92" s="258" t="s">
        <v>882</v>
      </c>
      <c r="E92" s="239"/>
      <c r="F92" s="71"/>
      <c r="G92" s="72"/>
      <c r="H92" s="73"/>
      <c r="I92" s="71"/>
      <c r="J92" s="72"/>
      <c r="K92" s="73"/>
      <c r="L92" s="71"/>
      <c r="M92" s="86"/>
      <c r="N92" s="74"/>
      <c r="O92" s="72">
        <v>45096</v>
      </c>
      <c r="P92" s="73" t="s">
        <v>162</v>
      </c>
      <c r="Q92" s="79" t="s">
        <v>198</v>
      </c>
      <c r="R92" s="93" t="s">
        <v>781</v>
      </c>
    </row>
    <row r="93" spans="1:18">
      <c r="A93" s="77">
        <f t="shared" si="1"/>
        <v>85</v>
      </c>
      <c r="B93" s="336"/>
      <c r="C93" s="372"/>
      <c r="D93" s="257" t="s">
        <v>883</v>
      </c>
      <c r="E93" s="239"/>
      <c r="F93" s="71"/>
      <c r="G93" s="72"/>
      <c r="H93" s="73"/>
      <c r="I93" s="71"/>
      <c r="J93" s="72"/>
      <c r="K93" s="73"/>
      <c r="L93" s="71"/>
      <c r="M93" s="86"/>
      <c r="N93" s="74"/>
      <c r="O93" s="72">
        <v>45096</v>
      </c>
      <c r="P93" s="73" t="s">
        <v>162</v>
      </c>
      <c r="Q93" s="79" t="s">
        <v>198</v>
      </c>
      <c r="R93" s="93" t="s">
        <v>781</v>
      </c>
    </row>
    <row r="94" spans="1:18">
      <c r="A94" s="77">
        <f t="shared" si="1"/>
        <v>86</v>
      </c>
      <c r="B94" s="336"/>
      <c r="C94" s="372"/>
      <c r="D94" s="257" t="s">
        <v>884</v>
      </c>
      <c r="E94" s="239"/>
      <c r="F94" s="71"/>
      <c r="G94" s="72"/>
      <c r="H94" s="73"/>
      <c r="I94" s="71"/>
      <c r="J94" s="72"/>
      <c r="K94" s="73"/>
      <c r="L94" s="71"/>
      <c r="M94" s="86"/>
      <c r="N94" s="74"/>
      <c r="O94" s="72">
        <v>45096</v>
      </c>
      <c r="P94" s="73" t="s">
        <v>162</v>
      </c>
      <c r="Q94" s="79" t="s">
        <v>198</v>
      </c>
      <c r="R94" s="93" t="s">
        <v>781</v>
      </c>
    </row>
    <row r="95" spans="1:18">
      <c r="A95" s="77">
        <f t="shared" si="1"/>
        <v>87</v>
      </c>
      <c r="B95" s="336"/>
      <c r="C95" s="372"/>
      <c r="D95" s="257" t="s">
        <v>885</v>
      </c>
      <c r="E95" s="238"/>
      <c r="F95" s="71"/>
      <c r="G95" s="72"/>
      <c r="H95" s="73"/>
      <c r="I95" s="71"/>
      <c r="J95" s="72"/>
      <c r="K95" s="73"/>
      <c r="L95" s="71"/>
      <c r="M95" s="86"/>
      <c r="N95" s="74"/>
      <c r="O95" s="72">
        <v>45096</v>
      </c>
      <c r="P95" s="73" t="s">
        <v>162</v>
      </c>
      <c r="Q95" s="79" t="s">
        <v>198</v>
      </c>
      <c r="R95" s="93" t="s">
        <v>781</v>
      </c>
    </row>
    <row r="96" spans="1:18">
      <c r="A96" s="77">
        <f t="shared" si="1"/>
        <v>88</v>
      </c>
      <c r="B96" s="336"/>
      <c r="C96" s="372"/>
      <c r="D96" s="257" t="s">
        <v>886</v>
      </c>
      <c r="E96" s="239"/>
      <c r="F96" s="71"/>
      <c r="G96" s="72"/>
      <c r="H96" s="73"/>
      <c r="I96" s="71"/>
      <c r="J96" s="72"/>
      <c r="K96" s="73"/>
      <c r="L96" s="71"/>
      <c r="M96" s="86"/>
      <c r="N96" s="74"/>
      <c r="O96" s="72">
        <v>45096</v>
      </c>
      <c r="P96" s="73" t="s">
        <v>162</v>
      </c>
      <c r="Q96" s="79" t="s">
        <v>198</v>
      </c>
      <c r="R96" s="93" t="s">
        <v>781</v>
      </c>
    </row>
    <row r="97" spans="1:18">
      <c r="A97" s="77">
        <f t="shared" si="1"/>
        <v>89</v>
      </c>
      <c r="B97" s="336"/>
      <c r="C97" s="372"/>
      <c r="D97" s="257" t="s">
        <v>887</v>
      </c>
      <c r="E97" s="239"/>
      <c r="F97" s="71"/>
      <c r="G97" s="72"/>
      <c r="H97" s="73"/>
      <c r="I97" s="71"/>
      <c r="J97" s="72"/>
      <c r="K97" s="73"/>
      <c r="L97" s="71"/>
      <c r="M97" s="86"/>
      <c r="N97" s="74"/>
      <c r="O97" s="72">
        <v>45096</v>
      </c>
      <c r="P97" s="73" t="s">
        <v>162</v>
      </c>
      <c r="Q97" s="79" t="s">
        <v>198</v>
      </c>
      <c r="R97" s="93" t="s">
        <v>781</v>
      </c>
    </row>
    <row r="98" spans="1:18">
      <c r="A98" s="77">
        <f t="shared" si="1"/>
        <v>90</v>
      </c>
      <c r="B98" s="336"/>
      <c r="C98" s="372"/>
      <c r="D98" s="257" t="s">
        <v>888</v>
      </c>
      <c r="E98" s="239"/>
      <c r="F98" s="71"/>
      <c r="G98" s="72"/>
      <c r="H98" s="73"/>
      <c r="I98" s="71"/>
      <c r="J98" s="72"/>
      <c r="K98" s="73"/>
      <c r="L98" s="71"/>
      <c r="M98" s="86"/>
      <c r="N98" s="74"/>
      <c r="O98" s="72">
        <v>45096</v>
      </c>
      <c r="P98" s="73" t="s">
        <v>162</v>
      </c>
      <c r="Q98" s="79" t="s">
        <v>198</v>
      </c>
      <c r="R98" s="93" t="s">
        <v>781</v>
      </c>
    </row>
    <row r="99" spans="1:18">
      <c r="A99" s="77">
        <f t="shared" si="1"/>
        <v>91</v>
      </c>
      <c r="B99" s="336"/>
      <c r="C99" s="372"/>
      <c r="D99" s="257" t="s">
        <v>889</v>
      </c>
      <c r="E99" s="239"/>
      <c r="F99" s="71"/>
      <c r="G99" s="72"/>
      <c r="H99" s="73"/>
      <c r="I99" s="71"/>
      <c r="J99" s="72"/>
      <c r="K99" s="73"/>
      <c r="L99" s="71"/>
      <c r="M99" s="86"/>
      <c r="N99" s="74"/>
      <c r="O99" s="72">
        <v>45096</v>
      </c>
      <c r="P99" s="73" t="s">
        <v>162</v>
      </c>
      <c r="Q99" s="79" t="s">
        <v>198</v>
      </c>
      <c r="R99" s="93" t="s">
        <v>781</v>
      </c>
    </row>
    <row r="100" spans="1:18">
      <c r="A100" s="77">
        <f t="shared" si="1"/>
        <v>92</v>
      </c>
      <c r="B100" s="336"/>
      <c r="C100" s="372"/>
      <c r="D100" s="257" t="s">
        <v>890</v>
      </c>
      <c r="E100" s="239"/>
      <c r="F100" s="71"/>
      <c r="G100" s="72"/>
      <c r="H100" s="73"/>
      <c r="I100" s="71"/>
      <c r="J100" s="72"/>
      <c r="K100" s="73"/>
      <c r="L100" s="71"/>
      <c r="M100" s="86"/>
      <c r="N100" s="74"/>
      <c r="O100" s="72">
        <v>45096</v>
      </c>
      <c r="P100" s="73" t="s">
        <v>162</v>
      </c>
      <c r="Q100" s="79" t="s">
        <v>198</v>
      </c>
      <c r="R100" s="93" t="s">
        <v>781</v>
      </c>
    </row>
    <row r="101" spans="1:18">
      <c r="A101" s="77">
        <f t="shared" si="1"/>
        <v>93</v>
      </c>
      <c r="B101" s="336"/>
      <c r="C101" s="372"/>
      <c r="D101" s="257" t="s">
        <v>891</v>
      </c>
      <c r="E101" s="239"/>
      <c r="F101" s="71"/>
      <c r="G101" s="72"/>
      <c r="H101" s="73"/>
      <c r="I101" s="71"/>
      <c r="J101" s="72"/>
      <c r="K101" s="73"/>
      <c r="L101" s="71"/>
      <c r="M101" s="86"/>
      <c r="N101" s="74"/>
      <c r="O101" s="72">
        <v>45096</v>
      </c>
      <c r="P101" s="73" t="s">
        <v>162</v>
      </c>
      <c r="Q101" s="79" t="s">
        <v>198</v>
      </c>
      <c r="R101" s="93" t="s">
        <v>781</v>
      </c>
    </row>
    <row r="102" spans="1:18">
      <c r="A102" s="77">
        <f t="shared" si="1"/>
        <v>94</v>
      </c>
      <c r="B102" s="336"/>
      <c r="C102" s="369"/>
      <c r="D102" s="257" t="s">
        <v>892</v>
      </c>
      <c r="E102" s="238"/>
      <c r="F102" s="71"/>
      <c r="G102" s="72"/>
      <c r="H102" s="73"/>
      <c r="I102" s="71"/>
      <c r="J102" s="72"/>
      <c r="K102" s="73"/>
      <c r="L102" s="71"/>
      <c r="M102" s="86"/>
      <c r="N102" s="74"/>
      <c r="O102" s="72">
        <v>45096</v>
      </c>
      <c r="P102" s="73" t="s">
        <v>162</v>
      </c>
      <c r="Q102" s="79" t="s">
        <v>198</v>
      </c>
      <c r="R102" s="93" t="s">
        <v>781</v>
      </c>
    </row>
    <row r="103" spans="1:18">
      <c r="A103" s="77">
        <f t="shared" si="1"/>
        <v>95</v>
      </c>
      <c r="B103" s="336"/>
      <c r="C103" s="348" t="s">
        <v>893</v>
      </c>
      <c r="D103" s="257" t="s">
        <v>842</v>
      </c>
      <c r="E103" s="239">
        <v>600</v>
      </c>
      <c r="F103" s="71"/>
      <c r="G103" s="72"/>
      <c r="H103" s="73"/>
      <c r="I103" s="71"/>
      <c r="J103" s="72"/>
      <c r="K103" s="73"/>
      <c r="L103" s="71"/>
      <c r="M103" s="86"/>
      <c r="N103" s="74"/>
      <c r="O103" s="72">
        <v>45096</v>
      </c>
      <c r="P103" s="73" t="s">
        <v>162</v>
      </c>
      <c r="Q103" s="79" t="s">
        <v>198</v>
      </c>
      <c r="R103" s="93" t="s">
        <v>781</v>
      </c>
    </row>
    <row r="104" spans="1:18">
      <c r="A104" s="77">
        <f t="shared" si="1"/>
        <v>96</v>
      </c>
      <c r="B104" s="336"/>
      <c r="C104" s="372"/>
      <c r="D104" s="257" t="s">
        <v>844</v>
      </c>
      <c r="E104" s="239">
        <v>620</v>
      </c>
      <c r="F104" s="71"/>
      <c r="G104" s="72"/>
      <c r="H104" s="73"/>
      <c r="I104" s="71"/>
      <c r="J104" s="72"/>
      <c r="K104" s="73"/>
      <c r="L104" s="71"/>
      <c r="M104" s="86"/>
      <c r="N104" s="74"/>
      <c r="O104" s="72">
        <v>45096</v>
      </c>
      <c r="P104" s="73" t="s">
        <v>162</v>
      </c>
      <c r="Q104" s="79" t="s">
        <v>198</v>
      </c>
      <c r="R104" s="93" t="s">
        <v>781</v>
      </c>
    </row>
    <row r="105" spans="1:18">
      <c r="A105" s="77">
        <f t="shared" si="1"/>
        <v>97</v>
      </c>
      <c r="B105" s="336"/>
      <c r="C105" s="372"/>
      <c r="D105" s="257" t="s">
        <v>845</v>
      </c>
      <c r="E105" s="239">
        <v>640</v>
      </c>
      <c r="F105" s="71"/>
      <c r="G105" s="72"/>
      <c r="H105" s="73"/>
      <c r="I105" s="71"/>
      <c r="J105" s="72"/>
      <c r="K105" s="73"/>
      <c r="L105" s="71"/>
      <c r="M105" s="86"/>
      <c r="N105" s="74"/>
      <c r="O105" s="72">
        <v>45096</v>
      </c>
      <c r="P105" s="73" t="s">
        <v>162</v>
      </c>
      <c r="Q105" s="79" t="s">
        <v>198</v>
      </c>
      <c r="R105" s="93" t="s">
        <v>781</v>
      </c>
    </row>
    <row r="106" spans="1:18">
      <c r="A106" s="77">
        <f t="shared" si="1"/>
        <v>98</v>
      </c>
      <c r="B106" s="336"/>
      <c r="C106" s="372"/>
      <c r="D106" s="257" t="s">
        <v>846</v>
      </c>
      <c r="E106" s="239">
        <v>660</v>
      </c>
      <c r="F106" s="71"/>
      <c r="G106" s="72"/>
      <c r="H106" s="73"/>
      <c r="I106" s="71"/>
      <c r="J106" s="72"/>
      <c r="K106" s="73"/>
      <c r="L106" s="71"/>
      <c r="M106" s="86"/>
      <c r="N106" s="74"/>
      <c r="O106" s="72">
        <v>45096</v>
      </c>
      <c r="P106" s="73" t="s">
        <v>162</v>
      </c>
      <c r="Q106" s="79" t="s">
        <v>198</v>
      </c>
      <c r="R106" s="93" t="s">
        <v>781</v>
      </c>
    </row>
    <row r="107" spans="1:18">
      <c r="A107" s="77">
        <f t="shared" si="1"/>
        <v>99</v>
      </c>
      <c r="B107" s="336"/>
      <c r="C107" s="372"/>
      <c r="D107" s="257" t="s">
        <v>847</v>
      </c>
      <c r="E107" s="239">
        <v>680</v>
      </c>
      <c r="F107" s="71"/>
      <c r="G107" s="72"/>
      <c r="H107" s="73"/>
      <c r="I107" s="71"/>
      <c r="J107" s="72"/>
      <c r="K107" s="73"/>
      <c r="L107" s="71"/>
      <c r="M107" s="86"/>
      <c r="N107" s="74"/>
      <c r="O107" s="72">
        <v>45096</v>
      </c>
      <c r="P107" s="73" t="s">
        <v>162</v>
      </c>
      <c r="Q107" s="79" t="s">
        <v>198</v>
      </c>
      <c r="R107" s="93" t="s">
        <v>781</v>
      </c>
    </row>
    <row r="108" spans="1:18">
      <c r="A108" s="77">
        <f t="shared" si="1"/>
        <v>100</v>
      </c>
      <c r="B108" s="336"/>
      <c r="C108" s="372"/>
      <c r="D108" s="257" t="s">
        <v>848</v>
      </c>
      <c r="E108" s="239">
        <v>700</v>
      </c>
      <c r="F108" s="71"/>
      <c r="G108" s="72"/>
      <c r="H108" s="73"/>
      <c r="I108" s="71"/>
      <c r="J108" s="72"/>
      <c r="K108" s="73"/>
      <c r="L108" s="71"/>
      <c r="M108" s="86"/>
      <c r="N108" s="74"/>
      <c r="O108" s="72">
        <v>45096</v>
      </c>
      <c r="P108" s="73" t="s">
        <v>162</v>
      </c>
      <c r="Q108" s="79" t="s">
        <v>198</v>
      </c>
      <c r="R108" s="93" t="s">
        <v>781</v>
      </c>
    </row>
    <row r="109" spans="1:18">
      <c r="A109" s="77">
        <f t="shared" si="1"/>
        <v>101</v>
      </c>
      <c r="B109" s="336"/>
      <c r="C109" s="372"/>
      <c r="D109" s="257" t="s">
        <v>849</v>
      </c>
      <c r="E109" s="239">
        <v>720</v>
      </c>
      <c r="F109" s="71"/>
      <c r="G109" s="72"/>
      <c r="H109" s="73"/>
      <c r="I109" s="71"/>
      <c r="J109" s="72"/>
      <c r="K109" s="73"/>
      <c r="L109" s="71"/>
      <c r="M109" s="86"/>
      <c r="N109" s="74"/>
      <c r="O109" s="72">
        <v>45096</v>
      </c>
      <c r="P109" s="73" t="s">
        <v>162</v>
      </c>
      <c r="Q109" s="79" t="s">
        <v>198</v>
      </c>
      <c r="R109" s="93" t="s">
        <v>781</v>
      </c>
    </row>
    <row r="110" spans="1:18">
      <c r="A110" s="77">
        <f t="shared" si="1"/>
        <v>102</v>
      </c>
      <c r="B110" s="336"/>
      <c r="C110" s="372"/>
      <c r="D110" s="257" t="s">
        <v>850</v>
      </c>
      <c r="E110" s="239">
        <v>740</v>
      </c>
      <c r="F110" s="71"/>
      <c r="G110" s="72"/>
      <c r="H110" s="73"/>
      <c r="I110" s="71"/>
      <c r="J110" s="72"/>
      <c r="K110" s="73"/>
      <c r="L110" s="71"/>
      <c r="M110" s="86"/>
      <c r="N110" s="74"/>
      <c r="O110" s="72">
        <v>45096</v>
      </c>
      <c r="P110" s="73" t="s">
        <v>162</v>
      </c>
      <c r="Q110" s="79" t="s">
        <v>198</v>
      </c>
      <c r="R110" s="93" t="s">
        <v>781</v>
      </c>
    </row>
    <row r="111" spans="1:18">
      <c r="A111" s="77">
        <f t="shared" si="1"/>
        <v>103</v>
      </c>
      <c r="B111" s="336"/>
      <c r="C111" s="372"/>
      <c r="D111" s="257" t="s">
        <v>851</v>
      </c>
      <c r="E111" s="239">
        <v>760</v>
      </c>
      <c r="F111" s="71"/>
      <c r="G111" s="72"/>
      <c r="H111" s="73"/>
      <c r="I111" s="71"/>
      <c r="J111" s="72"/>
      <c r="K111" s="73"/>
      <c r="L111" s="71"/>
      <c r="M111" s="86"/>
      <c r="N111" s="74"/>
      <c r="O111" s="72">
        <v>45096</v>
      </c>
      <c r="P111" s="73" t="s">
        <v>162</v>
      </c>
      <c r="Q111" s="79" t="s">
        <v>198</v>
      </c>
      <c r="R111" s="93" t="s">
        <v>781</v>
      </c>
    </row>
    <row r="112" spans="1:18">
      <c r="A112" s="77">
        <f t="shared" si="1"/>
        <v>104</v>
      </c>
      <c r="B112" s="336"/>
      <c r="C112" s="372"/>
      <c r="D112" s="257" t="s">
        <v>852</v>
      </c>
      <c r="E112" s="239">
        <v>780</v>
      </c>
      <c r="F112" s="71"/>
      <c r="G112" s="72"/>
      <c r="H112" s="73"/>
      <c r="I112" s="71"/>
      <c r="J112" s="72"/>
      <c r="K112" s="73"/>
      <c r="L112" s="71"/>
      <c r="M112" s="86"/>
      <c r="N112" s="74"/>
      <c r="O112" s="72">
        <v>45096</v>
      </c>
      <c r="P112" s="73" t="s">
        <v>162</v>
      </c>
      <c r="Q112" s="79" t="s">
        <v>198</v>
      </c>
      <c r="R112" s="93" t="s">
        <v>781</v>
      </c>
    </row>
    <row r="113" spans="1:18">
      <c r="A113" s="77">
        <f t="shared" si="1"/>
        <v>105</v>
      </c>
      <c r="B113" s="336"/>
      <c r="C113" s="372"/>
      <c r="D113" s="258" t="s">
        <v>853</v>
      </c>
      <c r="E113" s="239">
        <v>600</v>
      </c>
      <c r="F113" s="71"/>
      <c r="G113" s="72"/>
      <c r="H113" s="73"/>
      <c r="I113" s="71"/>
      <c r="J113" s="72"/>
      <c r="K113" s="73"/>
      <c r="L113" s="71"/>
      <c r="M113" s="86"/>
      <c r="N113" s="74"/>
      <c r="O113" s="72">
        <v>45096</v>
      </c>
      <c r="P113" s="73" t="s">
        <v>162</v>
      </c>
      <c r="Q113" s="79" t="s">
        <v>198</v>
      </c>
      <c r="R113" s="93" t="s">
        <v>781</v>
      </c>
    </row>
    <row r="114" spans="1:18">
      <c r="A114" s="77">
        <f t="shared" si="1"/>
        <v>106</v>
      </c>
      <c r="B114" s="336"/>
      <c r="C114" s="372"/>
      <c r="D114" s="258" t="s">
        <v>854</v>
      </c>
      <c r="E114" s="239">
        <v>620</v>
      </c>
      <c r="F114" s="71"/>
      <c r="G114" s="72"/>
      <c r="H114" s="73"/>
      <c r="I114" s="71"/>
      <c r="J114" s="72"/>
      <c r="K114" s="73"/>
      <c r="L114" s="71"/>
      <c r="M114" s="86"/>
      <c r="N114" s="74"/>
      <c r="O114" s="72">
        <v>45096</v>
      </c>
      <c r="P114" s="73" t="s">
        <v>162</v>
      </c>
      <c r="Q114" s="79" t="s">
        <v>198</v>
      </c>
      <c r="R114" s="93" t="s">
        <v>781</v>
      </c>
    </row>
    <row r="115" spans="1:18">
      <c r="A115" s="77">
        <f t="shared" si="1"/>
        <v>107</v>
      </c>
      <c r="B115" s="336"/>
      <c r="C115" s="372"/>
      <c r="D115" s="258" t="s">
        <v>855</v>
      </c>
      <c r="E115" s="239">
        <v>640</v>
      </c>
      <c r="F115" s="71"/>
      <c r="G115" s="72"/>
      <c r="H115" s="73"/>
      <c r="I115" s="71"/>
      <c r="J115" s="72"/>
      <c r="K115" s="73"/>
      <c r="L115" s="71"/>
      <c r="M115" s="86"/>
      <c r="N115" s="74"/>
      <c r="O115" s="72">
        <v>45096</v>
      </c>
      <c r="P115" s="73" t="s">
        <v>162</v>
      </c>
      <c r="Q115" s="79" t="s">
        <v>198</v>
      </c>
      <c r="R115" s="93" t="s">
        <v>781</v>
      </c>
    </row>
    <row r="116" spans="1:18">
      <c r="A116" s="77">
        <f t="shared" si="1"/>
        <v>108</v>
      </c>
      <c r="B116" s="336"/>
      <c r="C116" s="372"/>
      <c r="D116" s="258" t="s">
        <v>856</v>
      </c>
      <c r="E116" s="239">
        <v>660</v>
      </c>
      <c r="F116" s="71"/>
      <c r="G116" s="72"/>
      <c r="H116" s="73"/>
      <c r="I116" s="71"/>
      <c r="J116" s="72"/>
      <c r="K116" s="73"/>
      <c r="L116" s="71"/>
      <c r="M116" s="86"/>
      <c r="N116" s="74"/>
      <c r="O116" s="72">
        <v>45096</v>
      </c>
      <c r="P116" s="73" t="s">
        <v>162</v>
      </c>
      <c r="Q116" s="79" t="s">
        <v>198</v>
      </c>
      <c r="R116" s="93" t="s">
        <v>781</v>
      </c>
    </row>
    <row r="117" spans="1:18">
      <c r="A117" s="77">
        <f t="shared" si="1"/>
        <v>109</v>
      </c>
      <c r="B117" s="336"/>
      <c r="C117" s="372"/>
      <c r="D117" s="258" t="s">
        <v>857</v>
      </c>
      <c r="E117" s="239">
        <v>680</v>
      </c>
      <c r="F117" s="71"/>
      <c r="G117" s="72"/>
      <c r="H117" s="73"/>
      <c r="I117" s="71"/>
      <c r="J117" s="72"/>
      <c r="K117" s="73"/>
      <c r="L117" s="71"/>
      <c r="M117" s="86"/>
      <c r="N117" s="74"/>
      <c r="O117" s="72">
        <v>45096</v>
      </c>
      <c r="P117" s="73" t="s">
        <v>162</v>
      </c>
      <c r="Q117" s="79" t="s">
        <v>198</v>
      </c>
      <c r="R117" s="93" t="s">
        <v>781</v>
      </c>
    </row>
    <row r="118" spans="1:18">
      <c r="A118" s="77">
        <f t="shared" si="1"/>
        <v>110</v>
      </c>
      <c r="B118" s="336"/>
      <c r="C118" s="372"/>
      <c r="D118" s="258" t="s">
        <v>858</v>
      </c>
      <c r="E118" s="239">
        <v>700</v>
      </c>
      <c r="F118" s="71"/>
      <c r="G118" s="72"/>
      <c r="H118" s="73"/>
      <c r="I118" s="71"/>
      <c r="J118" s="72"/>
      <c r="K118" s="73"/>
      <c r="L118" s="71"/>
      <c r="M118" s="86"/>
      <c r="N118" s="74"/>
      <c r="O118" s="72">
        <v>45096</v>
      </c>
      <c r="P118" s="73" t="s">
        <v>162</v>
      </c>
      <c r="Q118" s="79" t="s">
        <v>198</v>
      </c>
      <c r="R118" s="93" t="s">
        <v>781</v>
      </c>
    </row>
    <row r="119" spans="1:18">
      <c r="A119" s="77">
        <f t="shared" si="1"/>
        <v>111</v>
      </c>
      <c r="B119" s="336"/>
      <c r="C119" s="372"/>
      <c r="D119" s="258" t="s">
        <v>859</v>
      </c>
      <c r="E119" s="239">
        <v>720</v>
      </c>
      <c r="F119" s="71"/>
      <c r="G119" s="72"/>
      <c r="H119" s="73"/>
      <c r="I119" s="71"/>
      <c r="J119" s="72"/>
      <c r="K119" s="73"/>
      <c r="L119" s="71"/>
      <c r="M119" s="86"/>
      <c r="N119" s="74"/>
      <c r="O119" s="72">
        <v>45096</v>
      </c>
      <c r="P119" s="73" t="s">
        <v>162</v>
      </c>
      <c r="Q119" s="79" t="s">
        <v>198</v>
      </c>
      <c r="R119" s="93" t="s">
        <v>781</v>
      </c>
    </row>
    <row r="120" spans="1:18">
      <c r="A120" s="77">
        <f t="shared" si="1"/>
        <v>112</v>
      </c>
      <c r="B120" s="336"/>
      <c r="C120" s="372"/>
      <c r="D120" s="258" t="s">
        <v>860</v>
      </c>
      <c r="E120" s="239">
        <v>740</v>
      </c>
      <c r="F120" s="71"/>
      <c r="G120" s="72"/>
      <c r="H120" s="73"/>
      <c r="I120" s="71"/>
      <c r="J120" s="72"/>
      <c r="K120" s="73"/>
      <c r="L120" s="71"/>
      <c r="M120" s="86"/>
      <c r="N120" s="74"/>
      <c r="O120" s="72">
        <v>45096</v>
      </c>
      <c r="P120" s="73" t="s">
        <v>162</v>
      </c>
      <c r="Q120" s="79" t="s">
        <v>198</v>
      </c>
      <c r="R120" s="93" t="s">
        <v>781</v>
      </c>
    </row>
    <row r="121" spans="1:18">
      <c r="A121" s="77">
        <f t="shared" si="1"/>
        <v>113</v>
      </c>
      <c r="B121" s="336"/>
      <c r="C121" s="372"/>
      <c r="D121" s="258" t="s">
        <v>861</v>
      </c>
      <c r="E121" s="239">
        <v>760</v>
      </c>
      <c r="F121" s="71"/>
      <c r="G121" s="72"/>
      <c r="H121" s="73"/>
      <c r="I121" s="71"/>
      <c r="J121" s="72"/>
      <c r="K121" s="73"/>
      <c r="L121" s="71"/>
      <c r="M121" s="86"/>
      <c r="N121" s="74"/>
      <c r="O121" s="72">
        <v>45096</v>
      </c>
      <c r="P121" s="73" t="s">
        <v>162</v>
      </c>
      <c r="Q121" s="79" t="s">
        <v>198</v>
      </c>
      <c r="R121" s="93" t="s">
        <v>781</v>
      </c>
    </row>
    <row r="122" spans="1:18">
      <c r="A122" s="77">
        <f t="shared" si="1"/>
        <v>114</v>
      </c>
      <c r="B122" s="336"/>
      <c r="C122" s="372"/>
      <c r="D122" s="258" t="s">
        <v>862</v>
      </c>
      <c r="E122" s="239">
        <v>780</v>
      </c>
      <c r="F122" s="71"/>
      <c r="G122" s="72"/>
      <c r="H122" s="73"/>
      <c r="I122" s="71"/>
      <c r="J122" s="72"/>
      <c r="K122" s="73"/>
      <c r="L122" s="71"/>
      <c r="M122" s="86"/>
      <c r="N122" s="74"/>
      <c r="O122" s="72">
        <v>45096</v>
      </c>
      <c r="P122" s="73" t="s">
        <v>162</v>
      </c>
      <c r="Q122" s="79" t="s">
        <v>198</v>
      </c>
      <c r="R122" s="93" t="s">
        <v>781</v>
      </c>
    </row>
    <row r="123" spans="1:18">
      <c r="A123" s="77">
        <f t="shared" si="1"/>
        <v>115</v>
      </c>
      <c r="B123" s="336"/>
      <c r="C123" s="372"/>
      <c r="D123" s="257" t="s">
        <v>863</v>
      </c>
      <c r="E123" s="239"/>
      <c r="F123" s="71"/>
      <c r="G123" s="72"/>
      <c r="H123" s="73"/>
      <c r="I123" s="71"/>
      <c r="J123" s="72"/>
      <c r="K123" s="73"/>
      <c r="L123" s="71"/>
      <c r="M123" s="86"/>
      <c r="N123" s="74"/>
      <c r="O123" s="72">
        <v>45096</v>
      </c>
      <c r="P123" s="73" t="s">
        <v>162</v>
      </c>
      <c r="Q123" s="79" t="s">
        <v>198</v>
      </c>
      <c r="R123" s="93" t="s">
        <v>781</v>
      </c>
    </row>
    <row r="124" spans="1:18">
      <c r="A124" s="77">
        <f t="shared" si="1"/>
        <v>116</v>
      </c>
      <c r="B124" s="336"/>
      <c r="C124" s="372"/>
      <c r="D124" s="257" t="s">
        <v>864</v>
      </c>
      <c r="E124" s="238"/>
      <c r="F124" s="71"/>
      <c r="G124" s="72"/>
      <c r="H124" s="73"/>
      <c r="I124" s="71"/>
      <c r="J124" s="72"/>
      <c r="K124" s="73"/>
      <c r="L124" s="71"/>
      <c r="M124" s="86"/>
      <c r="N124" s="74"/>
      <c r="O124" s="72">
        <v>45096</v>
      </c>
      <c r="P124" s="73" t="s">
        <v>162</v>
      </c>
      <c r="Q124" s="79" t="s">
        <v>198</v>
      </c>
      <c r="R124" s="93" t="s">
        <v>781</v>
      </c>
    </row>
    <row r="125" spans="1:18">
      <c r="A125" s="77">
        <f t="shared" si="1"/>
        <v>117</v>
      </c>
      <c r="B125" s="336"/>
      <c r="C125" s="372"/>
      <c r="D125" s="257" t="s">
        <v>865</v>
      </c>
      <c r="E125" s="239"/>
      <c r="F125" s="71"/>
      <c r="G125" s="72"/>
      <c r="H125" s="73"/>
      <c r="I125" s="71"/>
      <c r="J125" s="72"/>
      <c r="K125" s="73"/>
      <c r="L125" s="71"/>
      <c r="M125" s="86"/>
      <c r="N125" s="74"/>
      <c r="O125" s="72">
        <v>45096</v>
      </c>
      <c r="P125" s="73" t="s">
        <v>162</v>
      </c>
      <c r="Q125" s="79" t="s">
        <v>198</v>
      </c>
      <c r="R125" s="93" t="s">
        <v>781</v>
      </c>
    </row>
    <row r="126" spans="1:18">
      <c r="A126" s="77">
        <f t="shared" si="1"/>
        <v>118</v>
      </c>
      <c r="B126" s="336"/>
      <c r="C126" s="372"/>
      <c r="D126" s="257" t="s">
        <v>866</v>
      </c>
      <c r="E126" s="239"/>
      <c r="F126" s="71"/>
      <c r="G126" s="72"/>
      <c r="H126" s="73"/>
      <c r="I126" s="71"/>
      <c r="J126" s="72"/>
      <c r="K126" s="73"/>
      <c r="L126" s="71"/>
      <c r="M126" s="86"/>
      <c r="N126" s="74"/>
      <c r="O126" s="72">
        <v>45096</v>
      </c>
      <c r="P126" s="73" t="s">
        <v>162</v>
      </c>
      <c r="Q126" s="79" t="s">
        <v>198</v>
      </c>
      <c r="R126" s="93" t="s">
        <v>781</v>
      </c>
    </row>
    <row r="127" spans="1:18">
      <c r="A127" s="77">
        <f t="shared" si="1"/>
        <v>119</v>
      </c>
      <c r="B127" s="336"/>
      <c r="C127" s="372"/>
      <c r="D127" s="257" t="s">
        <v>867</v>
      </c>
      <c r="E127" s="239"/>
      <c r="F127" s="71"/>
      <c r="G127" s="72"/>
      <c r="H127" s="73"/>
      <c r="I127" s="71"/>
      <c r="J127" s="72"/>
      <c r="K127" s="73"/>
      <c r="L127" s="71"/>
      <c r="M127" s="86"/>
      <c r="N127" s="74"/>
      <c r="O127" s="72">
        <v>45096</v>
      </c>
      <c r="P127" s="73" t="s">
        <v>162</v>
      </c>
      <c r="Q127" s="79" t="s">
        <v>198</v>
      </c>
      <c r="R127" s="93" t="s">
        <v>781</v>
      </c>
    </row>
    <row r="128" spans="1:18">
      <c r="A128" s="77">
        <f t="shared" si="1"/>
        <v>120</v>
      </c>
      <c r="B128" s="336"/>
      <c r="C128" s="372"/>
      <c r="D128" s="257" t="s">
        <v>868</v>
      </c>
      <c r="E128" s="239"/>
      <c r="F128" s="71"/>
      <c r="G128" s="72"/>
      <c r="H128" s="73"/>
      <c r="I128" s="71"/>
      <c r="J128" s="72"/>
      <c r="K128" s="73"/>
      <c r="L128" s="71"/>
      <c r="M128" s="86"/>
      <c r="N128" s="74"/>
      <c r="O128" s="72">
        <v>45096</v>
      </c>
      <c r="P128" s="73" t="s">
        <v>162</v>
      </c>
      <c r="Q128" s="79" t="s">
        <v>198</v>
      </c>
      <c r="R128" s="93" t="s">
        <v>781</v>
      </c>
    </row>
    <row r="129" spans="1:18">
      <c r="A129" s="77">
        <f t="shared" si="1"/>
        <v>121</v>
      </c>
      <c r="B129" s="336"/>
      <c r="C129" s="372"/>
      <c r="D129" s="257" t="s">
        <v>869</v>
      </c>
      <c r="E129" s="239"/>
      <c r="F129" s="71"/>
      <c r="G129" s="72"/>
      <c r="H129" s="73"/>
      <c r="I129" s="71"/>
      <c r="J129" s="72"/>
      <c r="K129" s="73"/>
      <c r="L129" s="71"/>
      <c r="M129" s="86"/>
      <c r="N129" s="74"/>
      <c r="O129" s="72">
        <v>45096</v>
      </c>
      <c r="P129" s="73" t="s">
        <v>162</v>
      </c>
      <c r="Q129" s="79" t="s">
        <v>198</v>
      </c>
      <c r="R129" s="93" t="s">
        <v>781</v>
      </c>
    </row>
    <row r="130" spans="1:18">
      <c r="A130" s="77">
        <f t="shared" si="1"/>
        <v>122</v>
      </c>
      <c r="B130" s="336"/>
      <c r="C130" s="372"/>
      <c r="D130" s="257" t="s">
        <v>870</v>
      </c>
      <c r="E130" s="239"/>
      <c r="F130" s="71"/>
      <c r="G130" s="72"/>
      <c r="H130" s="73"/>
      <c r="I130" s="71"/>
      <c r="J130" s="72"/>
      <c r="K130" s="73"/>
      <c r="L130" s="71"/>
      <c r="M130" s="86"/>
      <c r="N130" s="74"/>
      <c r="O130" s="72">
        <v>45096</v>
      </c>
      <c r="P130" s="73" t="s">
        <v>162</v>
      </c>
      <c r="Q130" s="79" t="s">
        <v>198</v>
      </c>
      <c r="R130" s="93" t="s">
        <v>781</v>
      </c>
    </row>
    <row r="131" spans="1:18">
      <c r="A131" s="77">
        <f t="shared" si="1"/>
        <v>123</v>
      </c>
      <c r="B131" s="336"/>
      <c r="C131" s="372"/>
      <c r="D131" s="257" t="s">
        <v>871</v>
      </c>
      <c r="E131" s="238"/>
      <c r="F131" s="71"/>
      <c r="G131" s="72"/>
      <c r="H131" s="73"/>
      <c r="I131" s="71"/>
      <c r="J131" s="72"/>
      <c r="K131" s="73"/>
      <c r="L131" s="71"/>
      <c r="M131" s="86"/>
      <c r="N131" s="74"/>
      <c r="O131" s="72">
        <v>45096</v>
      </c>
      <c r="P131" s="73" t="s">
        <v>162</v>
      </c>
      <c r="Q131" s="79" t="s">
        <v>198</v>
      </c>
      <c r="R131" s="93" t="s">
        <v>781</v>
      </c>
    </row>
    <row r="132" spans="1:18">
      <c r="A132" s="77">
        <f t="shared" si="1"/>
        <v>124</v>
      </c>
      <c r="B132" s="336"/>
      <c r="C132" s="372"/>
      <c r="D132" s="257" t="s">
        <v>872</v>
      </c>
      <c r="E132" s="239"/>
      <c r="F132" s="71"/>
      <c r="G132" s="72"/>
      <c r="H132" s="73"/>
      <c r="I132" s="71"/>
      <c r="J132" s="72"/>
      <c r="K132" s="73"/>
      <c r="L132" s="71"/>
      <c r="M132" s="86"/>
      <c r="N132" s="74"/>
      <c r="O132" s="72">
        <v>45096</v>
      </c>
      <c r="P132" s="73" t="s">
        <v>162</v>
      </c>
      <c r="Q132" s="79" t="s">
        <v>198</v>
      </c>
      <c r="R132" s="93" t="s">
        <v>781</v>
      </c>
    </row>
    <row r="133" spans="1:18">
      <c r="A133" s="77">
        <f t="shared" si="1"/>
        <v>125</v>
      </c>
      <c r="B133" s="336"/>
      <c r="C133" s="372"/>
      <c r="D133" s="258" t="s">
        <v>873</v>
      </c>
      <c r="E133" s="239"/>
      <c r="F133" s="71"/>
      <c r="G133" s="72"/>
      <c r="H133" s="73"/>
      <c r="I133" s="71"/>
      <c r="J133" s="72"/>
      <c r="K133" s="73"/>
      <c r="L133" s="71"/>
      <c r="M133" s="86"/>
      <c r="N133" s="74"/>
      <c r="O133" s="72">
        <v>45096</v>
      </c>
      <c r="P133" s="73" t="s">
        <v>162</v>
      </c>
      <c r="Q133" s="79" t="s">
        <v>198</v>
      </c>
      <c r="R133" s="93" t="s">
        <v>781</v>
      </c>
    </row>
    <row r="134" spans="1:18">
      <c r="A134" s="77">
        <f t="shared" si="1"/>
        <v>126</v>
      </c>
      <c r="B134" s="336"/>
      <c r="C134" s="372"/>
      <c r="D134" s="258" t="s">
        <v>874</v>
      </c>
      <c r="E134" s="239"/>
      <c r="F134" s="71"/>
      <c r="G134" s="72"/>
      <c r="H134" s="73"/>
      <c r="I134" s="71"/>
      <c r="J134" s="72"/>
      <c r="K134" s="73"/>
      <c r="L134" s="71"/>
      <c r="M134" s="86"/>
      <c r="N134" s="74"/>
      <c r="O134" s="72">
        <v>45096</v>
      </c>
      <c r="P134" s="73" t="s">
        <v>162</v>
      </c>
      <c r="Q134" s="79" t="s">
        <v>198</v>
      </c>
      <c r="R134" s="93" t="s">
        <v>781</v>
      </c>
    </row>
    <row r="135" spans="1:18">
      <c r="A135" s="77">
        <f t="shared" si="1"/>
        <v>127</v>
      </c>
      <c r="B135" s="336"/>
      <c r="C135" s="372"/>
      <c r="D135" s="258" t="s">
        <v>875</v>
      </c>
      <c r="E135" s="239"/>
      <c r="F135" s="71"/>
      <c r="G135" s="72"/>
      <c r="H135" s="73"/>
      <c r="I135" s="71"/>
      <c r="J135" s="72"/>
      <c r="K135" s="73"/>
      <c r="L135" s="71"/>
      <c r="M135" s="86"/>
      <c r="N135" s="74"/>
      <c r="O135" s="72">
        <v>45096</v>
      </c>
      <c r="P135" s="73" t="s">
        <v>162</v>
      </c>
      <c r="Q135" s="79" t="s">
        <v>198</v>
      </c>
      <c r="R135" s="93" t="s">
        <v>781</v>
      </c>
    </row>
    <row r="136" spans="1:18">
      <c r="A136" s="77">
        <f t="shared" si="1"/>
        <v>128</v>
      </c>
      <c r="B136" s="336"/>
      <c r="C136" s="372"/>
      <c r="D136" s="258" t="s">
        <v>876</v>
      </c>
      <c r="E136" s="239"/>
      <c r="F136" s="71"/>
      <c r="G136" s="72"/>
      <c r="H136" s="73"/>
      <c r="I136" s="71"/>
      <c r="J136" s="72"/>
      <c r="K136" s="73"/>
      <c r="L136" s="71"/>
      <c r="M136" s="86"/>
      <c r="N136" s="74"/>
      <c r="O136" s="72">
        <v>45096</v>
      </c>
      <c r="P136" s="73" t="s">
        <v>162</v>
      </c>
      <c r="Q136" s="79" t="s">
        <v>198</v>
      </c>
      <c r="R136" s="93" t="s">
        <v>781</v>
      </c>
    </row>
    <row r="137" spans="1:18">
      <c r="A137" s="77">
        <f t="shared" ref="A137:A200" si="2">ROW()-8</f>
        <v>129</v>
      </c>
      <c r="B137" s="336"/>
      <c r="C137" s="372"/>
      <c r="D137" s="258" t="s">
        <v>877</v>
      </c>
      <c r="E137" s="239"/>
      <c r="F137" s="71"/>
      <c r="G137" s="72"/>
      <c r="H137" s="73"/>
      <c r="I137" s="71"/>
      <c r="J137" s="72"/>
      <c r="K137" s="73"/>
      <c r="L137" s="71"/>
      <c r="M137" s="86"/>
      <c r="N137" s="74"/>
      <c r="O137" s="72">
        <v>45096</v>
      </c>
      <c r="P137" s="73" t="s">
        <v>162</v>
      </c>
      <c r="Q137" s="79" t="s">
        <v>198</v>
      </c>
      <c r="R137" s="93" t="s">
        <v>781</v>
      </c>
    </row>
    <row r="138" spans="1:18">
      <c r="A138" s="77">
        <f t="shared" si="2"/>
        <v>130</v>
      </c>
      <c r="B138" s="336"/>
      <c r="C138" s="372"/>
      <c r="D138" s="258" t="s">
        <v>878</v>
      </c>
      <c r="E138" s="238"/>
      <c r="F138" s="71"/>
      <c r="G138" s="72"/>
      <c r="H138" s="73"/>
      <c r="I138" s="71"/>
      <c r="J138" s="72"/>
      <c r="K138" s="73"/>
      <c r="L138" s="71"/>
      <c r="M138" s="86"/>
      <c r="N138" s="74"/>
      <c r="O138" s="72">
        <v>45096</v>
      </c>
      <c r="P138" s="73" t="s">
        <v>162</v>
      </c>
      <c r="Q138" s="79" t="s">
        <v>198</v>
      </c>
      <c r="R138" s="93" t="s">
        <v>781</v>
      </c>
    </row>
    <row r="139" spans="1:18">
      <c r="A139" s="77">
        <f t="shared" si="2"/>
        <v>131</v>
      </c>
      <c r="B139" s="336"/>
      <c r="C139" s="372"/>
      <c r="D139" s="258" t="s">
        <v>879</v>
      </c>
      <c r="E139" s="239"/>
      <c r="F139" s="71"/>
      <c r="G139" s="72"/>
      <c r="H139" s="73"/>
      <c r="I139" s="71"/>
      <c r="J139" s="72"/>
      <c r="K139" s="73"/>
      <c r="L139" s="71"/>
      <c r="M139" s="86"/>
      <c r="N139" s="74"/>
      <c r="O139" s="72">
        <v>45096</v>
      </c>
      <c r="P139" s="73" t="s">
        <v>162</v>
      </c>
      <c r="Q139" s="79" t="s">
        <v>198</v>
      </c>
      <c r="R139" s="93" t="s">
        <v>781</v>
      </c>
    </row>
    <row r="140" spans="1:18">
      <c r="A140" s="77">
        <f t="shared" si="2"/>
        <v>132</v>
      </c>
      <c r="B140" s="336"/>
      <c r="C140" s="372"/>
      <c r="D140" s="258" t="s">
        <v>880</v>
      </c>
      <c r="E140" s="239"/>
      <c r="F140" s="71"/>
      <c r="G140" s="72"/>
      <c r="H140" s="73"/>
      <c r="I140" s="71"/>
      <c r="J140" s="72"/>
      <c r="K140" s="73"/>
      <c r="L140" s="71"/>
      <c r="M140" s="86"/>
      <c r="N140" s="74"/>
      <c r="O140" s="72">
        <v>45096</v>
      </c>
      <c r="P140" s="73" t="s">
        <v>162</v>
      </c>
      <c r="Q140" s="79" t="s">
        <v>198</v>
      </c>
      <c r="R140" s="93" t="s">
        <v>781</v>
      </c>
    </row>
    <row r="141" spans="1:18">
      <c r="A141" s="77">
        <f t="shared" si="2"/>
        <v>133</v>
      </c>
      <c r="B141" s="336"/>
      <c r="C141" s="372"/>
      <c r="D141" s="258" t="s">
        <v>881</v>
      </c>
      <c r="E141" s="239"/>
      <c r="F141" s="71"/>
      <c r="G141" s="72"/>
      <c r="H141" s="73"/>
      <c r="I141" s="71"/>
      <c r="J141" s="72"/>
      <c r="K141" s="73"/>
      <c r="L141" s="71"/>
      <c r="M141" s="86"/>
      <c r="N141" s="74"/>
      <c r="O141" s="72">
        <v>45096</v>
      </c>
      <c r="P141" s="73" t="s">
        <v>162</v>
      </c>
      <c r="Q141" s="79" t="s">
        <v>198</v>
      </c>
      <c r="R141" s="93" t="s">
        <v>781</v>
      </c>
    </row>
    <row r="142" spans="1:18">
      <c r="A142" s="77">
        <f t="shared" si="2"/>
        <v>134</v>
      </c>
      <c r="B142" s="336"/>
      <c r="C142" s="372"/>
      <c r="D142" s="258" t="s">
        <v>882</v>
      </c>
      <c r="E142" s="239"/>
      <c r="F142" s="71"/>
      <c r="G142" s="72"/>
      <c r="H142" s="73"/>
      <c r="I142" s="71"/>
      <c r="J142" s="72"/>
      <c r="K142" s="73"/>
      <c r="L142" s="71"/>
      <c r="M142" s="86"/>
      <c r="N142" s="74"/>
      <c r="O142" s="72">
        <v>45096</v>
      </c>
      <c r="P142" s="73" t="s">
        <v>162</v>
      </c>
      <c r="Q142" s="79" t="s">
        <v>198</v>
      </c>
      <c r="R142" s="93" t="s">
        <v>781</v>
      </c>
    </row>
    <row r="143" spans="1:18">
      <c r="A143" s="77">
        <f t="shared" si="2"/>
        <v>135</v>
      </c>
      <c r="B143" s="336"/>
      <c r="C143" s="372"/>
      <c r="D143" s="257" t="s">
        <v>883</v>
      </c>
      <c r="E143" s="239"/>
      <c r="F143" s="71"/>
      <c r="G143" s="72"/>
      <c r="H143" s="73"/>
      <c r="I143" s="71"/>
      <c r="J143" s="72"/>
      <c r="K143" s="73"/>
      <c r="L143" s="71"/>
      <c r="M143" s="86"/>
      <c r="N143" s="74"/>
      <c r="O143" s="72">
        <v>45096</v>
      </c>
      <c r="P143" s="73" t="s">
        <v>162</v>
      </c>
      <c r="Q143" s="79" t="s">
        <v>198</v>
      </c>
      <c r="R143" s="93" t="s">
        <v>781</v>
      </c>
    </row>
    <row r="144" spans="1:18">
      <c r="A144" s="77">
        <f t="shared" si="2"/>
        <v>136</v>
      </c>
      <c r="B144" s="336"/>
      <c r="C144" s="372"/>
      <c r="D144" s="257" t="s">
        <v>884</v>
      </c>
      <c r="E144" s="239"/>
      <c r="F144" s="71"/>
      <c r="G144" s="72"/>
      <c r="H144" s="73"/>
      <c r="I144" s="71"/>
      <c r="J144" s="72"/>
      <c r="K144" s="73"/>
      <c r="L144" s="71"/>
      <c r="M144" s="86"/>
      <c r="N144" s="74"/>
      <c r="O144" s="72">
        <v>45096</v>
      </c>
      <c r="P144" s="73" t="s">
        <v>162</v>
      </c>
      <c r="Q144" s="79" t="s">
        <v>198</v>
      </c>
      <c r="R144" s="93" t="s">
        <v>781</v>
      </c>
    </row>
    <row r="145" spans="1:18">
      <c r="A145" s="77">
        <f t="shared" si="2"/>
        <v>137</v>
      </c>
      <c r="B145" s="336"/>
      <c r="C145" s="372"/>
      <c r="D145" s="257" t="s">
        <v>885</v>
      </c>
      <c r="E145" s="238"/>
      <c r="F145" s="71"/>
      <c r="G145" s="72"/>
      <c r="H145" s="73"/>
      <c r="I145" s="71"/>
      <c r="J145" s="72"/>
      <c r="K145" s="73"/>
      <c r="L145" s="71"/>
      <c r="M145" s="86"/>
      <c r="N145" s="74"/>
      <c r="O145" s="72">
        <v>45096</v>
      </c>
      <c r="P145" s="73" t="s">
        <v>162</v>
      </c>
      <c r="Q145" s="79" t="s">
        <v>198</v>
      </c>
      <c r="R145" s="93" t="s">
        <v>781</v>
      </c>
    </row>
    <row r="146" spans="1:18">
      <c r="A146" s="77">
        <f t="shared" si="2"/>
        <v>138</v>
      </c>
      <c r="B146" s="336"/>
      <c r="C146" s="372"/>
      <c r="D146" s="257" t="s">
        <v>886</v>
      </c>
      <c r="E146" s="239"/>
      <c r="F146" s="71"/>
      <c r="G146" s="72"/>
      <c r="H146" s="73"/>
      <c r="I146" s="71"/>
      <c r="J146" s="72"/>
      <c r="K146" s="73"/>
      <c r="L146" s="71"/>
      <c r="M146" s="86"/>
      <c r="N146" s="74"/>
      <c r="O146" s="72">
        <v>45096</v>
      </c>
      <c r="P146" s="73" t="s">
        <v>162</v>
      </c>
      <c r="Q146" s="79" t="s">
        <v>198</v>
      </c>
      <c r="R146" s="93" t="s">
        <v>781</v>
      </c>
    </row>
    <row r="147" spans="1:18">
      <c r="A147" s="77">
        <f t="shared" si="2"/>
        <v>139</v>
      </c>
      <c r="B147" s="336"/>
      <c r="C147" s="372"/>
      <c r="D147" s="257" t="s">
        <v>887</v>
      </c>
      <c r="E147" s="239"/>
      <c r="F147" s="71"/>
      <c r="G147" s="72"/>
      <c r="H147" s="73"/>
      <c r="I147" s="71"/>
      <c r="J147" s="72"/>
      <c r="K147" s="73"/>
      <c r="L147" s="71"/>
      <c r="M147" s="86"/>
      <c r="N147" s="74"/>
      <c r="O147" s="72">
        <v>45096</v>
      </c>
      <c r="P147" s="73" t="s">
        <v>162</v>
      </c>
      <c r="Q147" s="79" t="s">
        <v>198</v>
      </c>
      <c r="R147" s="93" t="s">
        <v>781</v>
      </c>
    </row>
    <row r="148" spans="1:18">
      <c r="A148" s="77">
        <f t="shared" si="2"/>
        <v>140</v>
      </c>
      <c r="B148" s="336"/>
      <c r="C148" s="372"/>
      <c r="D148" s="257" t="s">
        <v>888</v>
      </c>
      <c r="E148" s="239"/>
      <c r="F148" s="71"/>
      <c r="G148" s="72"/>
      <c r="H148" s="73"/>
      <c r="I148" s="71"/>
      <c r="J148" s="72"/>
      <c r="K148" s="73"/>
      <c r="L148" s="71"/>
      <c r="M148" s="86"/>
      <c r="N148" s="74"/>
      <c r="O148" s="72">
        <v>45096</v>
      </c>
      <c r="P148" s="73" t="s">
        <v>162</v>
      </c>
      <c r="Q148" s="79" t="s">
        <v>198</v>
      </c>
      <c r="R148" s="93" t="s">
        <v>781</v>
      </c>
    </row>
    <row r="149" spans="1:18">
      <c r="A149" s="77">
        <f t="shared" si="2"/>
        <v>141</v>
      </c>
      <c r="B149" s="336"/>
      <c r="C149" s="372"/>
      <c r="D149" s="257" t="s">
        <v>889</v>
      </c>
      <c r="E149" s="239"/>
      <c r="F149" s="71"/>
      <c r="G149" s="72"/>
      <c r="H149" s="73"/>
      <c r="I149" s="71"/>
      <c r="J149" s="72"/>
      <c r="K149" s="73"/>
      <c r="L149" s="71"/>
      <c r="M149" s="86"/>
      <c r="N149" s="74"/>
      <c r="O149" s="72">
        <v>45096</v>
      </c>
      <c r="P149" s="73" t="s">
        <v>162</v>
      </c>
      <c r="Q149" s="79" t="s">
        <v>198</v>
      </c>
      <c r="R149" s="93" t="s">
        <v>781</v>
      </c>
    </row>
    <row r="150" spans="1:18">
      <c r="A150" s="77">
        <f t="shared" si="2"/>
        <v>142</v>
      </c>
      <c r="B150" s="336"/>
      <c r="C150" s="372"/>
      <c r="D150" s="257" t="s">
        <v>890</v>
      </c>
      <c r="E150" s="239"/>
      <c r="F150" s="71"/>
      <c r="G150" s="72"/>
      <c r="H150" s="73"/>
      <c r="I150" s="71"/>
      <c r="J150" s="72"/>
      <c r="K150" s="73"/>
      <c r="L150" s="71"/>
      <c r="M150" s="86"/>
      <c r="N150" s="74"/>
      <c r="O150" s="72">
        <v>45096</v>
      </c>
      <c r="P150" s="73" t="s">
        <v>162</v>
      </c>
      <c r="Q150" s="79" t="s">
        <v>198</v>
      </c>
      <c r="R150" s="93" t="s">
        <v>781</v>
      </c>
    </row>
    <row r="151" spans="1:18">
      <c r="A151" s="77">
        <f t="shared" si="2"/>
        <v>143</v>
      </c>
      <c r="B151" s="336"/>
      <c r="C151" s="372"/>
      <c r="D151" s="257" t="s">
        <v>891</v>
      </c>
      <c r="E151" s="239"/>
      <c r="F151" s="71"/>
      <c r="G151" s="72"/>
      <c r="H151" s="73"/>
      <c r="I151" s="71"/>
      <c r="J151" s="72"/>
      <c r="K151" s="73"/>
      <c r="L151" s="71"/>
      <c r="M151" s="86"/>
      <c r="N151" s="74"/>
      <c r="O151" s="72">
        <v>45096</v>
      </c>
      <c r="P151" s="73" t="s">
        <v>162</v>
      </c>
      <c r="Q151" s="79" t="s">
        <v>198</v>
      </c>
      <c r="R151" s="93" t="s">
        <v>781</v>
      </c>
    </row>
    <row r="152" spans="1:18">
      <c r="A152" s="77">
        <f t="shared" si="2"/>
        <v>144</v>
      </c>
      <c r="B152" s="336"/>
      <c r="C152" s="369"/>
      <c r="D152" s="257" t="s">
        <v>892</v>
      </c>
      <c r="E152" s="238"/>
      <c r="F152" s="71"/>
      <c r="G152" s="72"/>
      <c r="H152" s="73"/>
      <c r="I152" s="71"/>
      <c r="J152" s="72"/>
      <c r="K152" s="73"/>
      <c r="L152" s="71"/>
      <c r="M152" s="86"/>
      <c r="N152" s="74"/>
      <c r="O152" s="72">
        <v>45096</v>
      </c>
      <c r="P152" s="73" t="s">
        <v>162</v>
      </c>
      <c r="Q152" s="79" t="s">
        <v>198</v>
      </c>
      <c r="R152" s="93" t="s">
        <v>781</v>
      </c>
    </row>
    <row r="153" spans="1:18">
      <c r="A153" s="77">
        <f t="shared" si="2"/>
        <v>145</v>
      </c>
      <c r="B153" s="336"/>
      <c r="C153" s="348" t="s">
        <v>894</v>
      </c>
      <c r="D153" s="257" t="s">
        <v>842</v>
      </c>
      <c r="E153" s="239"/>
      <c r="F153" s="71"/>
      <c r="G153" s="72"/>
      <c r="H153" s="73"/>
      <c r="I153" s="71"/>
      <c r="J153" s="72"/>
      <c r="K153" s="73"/>
      <c r="L153" s="71"/>
      <c r="M153" s="86"/>
      <c r="N153" s="74"/>
      <c r="O153" s="72">
        <v>45096</v>
      </c>
      <c r="P153" s="73" t="s">
        <v>162</v>
      </c>
      <c r="Q153" s="79" t="s">
        <v>198</v>
      </c>
      <c r="R153" s="93" t="s">
        <v>781</v>
      </c>
    </row>
    <row r="154" spans="1:18">
      <c r="A154" s="77">
        <f t="shared" si="2"/>
        <v>146</v>
      </c>
      <c r="B154" s="336"/>
      <c r="C154" s="372"/>
      <c r="D154" s="257" t="s">
        <v>844</v>
      </c>
      <c r="E154" s="239"/>
      <c r="F154" s="71"/>
      <c r="G154" s="72"/>
      <c r="H154" s="73"/>
      <c r="I154" s="71"/>
      <c r="J154" s="72"/>
      <c r="K154" s="73"/>
      <c r="L154" s="71"/>
      <c r="M154" s="86"/>
      <c r="N154" s="74"/>
      <c r="O154" s="72">
        <v>45096</v>
      </c>
      <c r="P154" s="73" t="s">
        <v>162</v>
      </c>
      <c r="Q154" s="79" t="s">
        <v>198</v>
      </c>
      <c r="R154" s="93" t="s">
        <v>781</v>
      </c>
    </row>
    <row r="155" spans="1:18">
      <c r="A155" s="77">
        <f t="shared" si="2"/>
        <v>147</v>
      </c>
      <c r="B155" s="336"/>
      <c r="C155" s="372"/>
      <c r="D155" s="257" t="s">
        <v>845</v>
      </c>
      <c r="E155" s="239"/>
      <c r="F155" s="71"/>
      <c r="G155" s="72"/>
      <c r="H155" s="73"/>
      <c r="I155" s="71"/>
      <c r="J155" s="72"/>
      <c r="K155" s="73"/>
      <c r="L155" s="71"/>
      <c r="M155" s="86"/>
      <c r="N155" s="74"/>
      <c r="O155" s="72">
        <v>45096</v>
      </c>
      <c r="P155" s="73" t="s">
        <v>162</v>
      </c>
      <c r="Q155" s="79" t="s">
        <v>198</v>
      </c>
      <c r="R155" s="93" t="s">
        <v>781</v>
      </c>
    </row>
    <row r="156" spans="1:18">
      <c r="A156" s="77">
        <f t="shared" si="2"/>
        <v>148</v>
      </c>
      <c r="B156" s="336"/>
      <c r="C156" s="372"/>
      <c r="D156" s="257" t="s">
        <v>846</v>
      </c>
      <c r="E156" s="239"/>
      <c r="F156" s="71"/>
      <c r="G156" s="72"/>
      <c r="H156" s="73"/>
      <c r="I156" s="71"/>
      <c r="J156" s="72"/>
      <c r="K156" s="73"/>
      <c r="L156" s="71"/>
      <c r="M156" s="86"/>
      <c r="N156" s="74"/>
      <c r="O156" s="72">
        <v>45096</v>
      </c>
      <c r="P156" s="73" t="s">
        <v>162</v>
      </c>
      <c r="Q156" s="79" t="s">
        <v>198</v>
      </c>
      <c r="R156" s="93" t="s">
        <v>781</v>
      </c>
    </row>
    <row r="157" spans="1:18">
      <c r="A157" s="77">
        <f t="shared" si="2"/>
        <v>149</v>
      </c>
      <c r="B157" s="336"/>
      <c r="C157" s="372"/>
      <c r="D157" s="257" t="s">
        <v>847</v>
      </c>
      <c r="E157" s="239"/>
      <c r="F157" s="71"/>
      <c r="G157" s="72"/>
      <c r="H157" s="73"/>
      <c r="I157" s="71"/>
      <c r="J157" s="72"/>
      <c r="K157" s="73"/>
      <c r="L157" s="71"/>
      <c r="M157" s="86"/>
      <c r="N157" s="74"/>
      <c r="O157" s="72">
        <v>45096</v>
      </c>
      <c r="P157" s="73" t="s">
        <v>162</v>
      </c>
      <c r="Q157" s="79" t="s">
        <v>198</v>
      </c>
      <c r="R157" s="93" t="s">
        <v>781</v>
      </c>
    </row>
    <row r="158" spans="1:18">
      <c r="A158" s="77">
        <f t="shared" si="2"/>
        <v>150</v>
      </c>
      <c r="B158" s="336"/>
      <c r="C158" s="372"/>
      <c r="D158" s="257" t="s">
        <v>848</v>
      </c>
      <c r="E158" s="239"/>
      <c r="F158" s="71"/>
      <c r="G158" s="72"/>
      <c r="H158" s="73"/>
      <c r="I158" s="71"/>
      <c r="J158" s="72"/>
      <c r="K158" s="73"/>
      <c r="L158" s="71"/>
      <c r="M158" s="86"/>
      <c r="N158" s="74"/>
      <c r="O158" s="72">
        <v>45096</v>
      </c>
      <c r="P158" s="73" t="s">
        <v>162</v>
      </c>
      <c r="Q158" s="79" t="s">
        <v>198</v>
      </c>
      <c r="R158" s="93" t="s">
        <v>781</v>
      </c>
    </row>
    <row r="159" spans="1:18">
      <c r="A159" s="77">
        <f t="shared" si="2"/>
        <v>151</v>
      </c>
      <c r="B159" s="336"/>
      <c r="C159" s="372"/>
      <c r="D159" s="257" t="s">
        <v>849</v>
      </c>
      <c r="E159" s="238"/>
      <c r="F159" s="71"/>
      <c r="G159" s="72"/>
      <c r="H159" s="73"/>
      <c r="I159" s="71"/>
      <c r="J159" s="72"/>
      <c r="K159" s="73"/>
      <c r="L159" s="71"/>
      <c r="M159" s="86"/>
      <c r="N159" s="74"/>
      <c r="O159" s="72">
        <v>45096</v>
      </c>
      <c r="P159" s="73" t="s">
        <v>162</v>
      </c>
      <c r="Q159" s="79" t="s">
        <v>198</v>
      </c>
      <c r="R159" s="93" t="s">
        <v>781</v>
      </c>
    </row>
    <row r="160" spans="1:18">
      <c r="A160" s="77">
        <f t="shared" si="2"/>
        <v>152</v>
      </c>
      <c r="B160" s="336"/>
      <c r="C160" s="372"/>
      <c r="D160" s="257" t="s">
        <v>850</v>
      </c>
      <c r="E160" s="239"/>
      <c r="F160" s="71"/>
      <c r="G160" s="72"/>
      <c r="H160" s="73"/>
      <c r="I160" s="71"/>
      <c r="J160" s="72"/>
      <c r="K160" s="73"/>
      <c r="L160" s="71"/>
      <c r="M160" s="86"/>
      <c r="N160" s="74"/>
      <c r="O160" s="72">
        <v>45096</v>
      </c>
      <c r="P160" s="73" t="s">
        <v>162</v>
      </c>
      <c r="Q160" s="79" t="s">
        <v>198</v>
      </c>
      <c r="R160" s="93" t="s">
        <v>781</v>
      </c>
    </row>
    <row r="161" spans="1:18">
      <c r="A161" s="77">
        <f t="shared" si="2"/>
        <v>153</v>
      </c>
      <c r="B161" s="336"/>
      <c r="C161" s="372"/>
      <c r="D161" s="257" t="s">
        <v>851</v>
      </c>
      <c r="E161" s="239"/>
      <c r="F161" s="71"/>
      <c r="G161" s="72"/>
      <c r="H161" s="73"/>
      <c r="I161" s="71"/>
      <c r="J161" s="72"/>
      <c r="K161" s="73"/>
      <c r="L161" s="71"/>
      <c r="M161" s="86"/>
      <c r="N161" s="74"/>
      <c r="O161" s="72">
        <v>45096</v>
      </c>
      <c r="P161" s="73" t="s">
        <v>162</v>
      </c>
      <c r="Q161" s="79" t="s">
        <v>198</v>
      </c>
      <c r="R161" s="93" t="s">
        <v>781</v>
      </c>
    </row>
    <row r="162" spans="1:18">
      <c r="A162" s="77">
        <f t="shared" si="2"/>
        <v>154</v>
      </c>
      <c r="B162" s="336"/>
      <c r="C162" s="372"/>
      <c r="D162" s="257" t="s">
        <v>852</v>
      </c>
      <c r="E162" s="239"/>
      <c r="F162" s="71"/>
      <c r="G162" s="72"/>
      <c r="H162" s="73"/>
      <c r="I162" s="71"/>
      <c r="J162" s="72"/>
      <c r="K162" s="73"/>
      <c r="L162" s="71"/>
      <c r="M162" s="86"/>
      <c r="N162" s="74"/>
      <c r="O162" s="72">
        <v>45096</v>
      </c>
      <c r="P162" s="73" t="s">
        <v>162</v>
      </c>
      <c r="Q162" s="79" t="s">
        <v>198</v>
      </c>
      <c r="R162" s="93" t="s">
        <v>781</v>
      </c>
    </row>
    <row r="163" spans="1:18">
      <c r="A163" s="77">
        <f t="shared" si="2"/>
        <v>155</v>
      </c>
      <c r="B163" s="336"/>
      <c r="C163" s="372"/>
      <c r="D163" s="258" t="s">
        <v>853</v>
      </c>
      <c r="E163" s="239"/>
      <c r="F163" s="71"/>
      <c r="G163" s="72"/>
      <c r="H163" s="73"/>
      <c r="I163" s="71"/>
      <c r="J163" s="72"/>
      <c r="K163" s="73"/>
      <c r="L163" s="71"/>
      <c r="M163" s="86"/>
      <c r="N163" s="74"/>
      <c r="O163" s="72">
        <v>45096</v>
      </c>
      <c r="P163" s="73" t="s">
        <v>162</v>
      </c>
      <c r="Q163" s="79" t="s">
        <v>198</v>
      </c>
      <c r="R163" s="93" t="s">
        <v>781</v>
      </c>
    </row>
    <row r="164" spans="1:18">
      <c r="A164" s="77">
        <f t="shared" si="2"/>
        <v>156</v>
      </c>
      <c r="B164" s="336"/>
      <c r="C164" s="372"/>
      <c r="D164" s="258" t="s">
        <v>854</v>
      </c>
      <c r="E164" s="239"/>
      <c r="F164" s="71"/>
      <c r="G164" s="72"/>
      <c r="H164" s="73"/>
      <c r="I164" s="71"/>
      <c r="J164" s="72"/>
      <c r="K164" s="73"/>
      <c r="L164" s="71"/>
      <c r="M164" s="86"/>
      <c r="N164" s="74"/>
      <c r="O164" s="72">
        <v>45096</v>
      </c>
      <c r="P164" s="73" t="s">
        <v>162</v>
      </c>
      <c r="Q164" s="79" t="s">
        <v>198</v>
      </c>
      <c r="R164" s="93" t="s">
        <v>781</v>
      </c>
    </row>
    <row r="165" spans="1:18">
      <c r="A165" s="77">
        <f t="shared" si="2"/>
        <v>157</v>
      </c>
      <c r="B165" s="336"/>
      <c r="C165" s="372"/>
      <c r="D165" s="258" t="s">
        <v>855</v>
      </c>
      <c r="E165" s="239"/>
      <c r="F165" s="71"/>
      <c r="G165" s="72"/>
      <c r="H165" s="73"/>
      <c r="I165" s="71"/>
      <c r="J165" s="72"/>
      <c r="K165" s="73"/>
      <c r="L165" s="71"/>
      <c r="M165" s="86"/>
      <c r="N165" s="74"/>
      <c r="O165" s="72">
        <v>45096</v>
      </c>
      <c r="P165" s="73" t="s">
        <v>162</v>
      </c>
      <c r="Q165" s="79" t="s">
        <v>198</v>
      </c>
      <c r="R165" s="93" t="s">
        <v>781</v>
      </c>
    </row>
    <row r="166" spans="1:18">
      <c r="A166" s="77">
        <f t="shared" si="2"/>
        <v>158</v>
      </c>
      <c r="B166" s="336"/>
      <c r="C166" s="372"/>
      <c r="D166" s="258" t="s">
        <v>856</v>
      </c>
      <c r="E166" s="238"/>
      <c r="F166" s="71"/>
      <c r="G166" s="72"/>
      <c r="H166" s="73"/>
      <c r="I166" s="71"/>
      <c r="J166" s="72"/>
      <c r="K166" s="73"/>
      <c r="L166" s="71"/>
      <c r="M166" s="86"/>
      <c r="N166" s="74"/>
      <c r="O166" s="72">
        <v>45096</v>
      </c>
      <c r="P166" s="73" t="s">
        <v>162</v>
      </c>
      <c r="Q166" s="79" t="s">
        <v>198</v>
      </c>
      <c r="R166" s="93" t="s">
        <v>781</v>
      </c>
    </row>
    <row r="167" spans="1:18">
      <c r="A167" s="77">
        <f t="shared" si="2"/>
        <v>159</v>
      </c>
      <c r="B167" s="336"/>
      <c r="C167" s="372"/>
      <c r="D167" s="258" t="s">
        <v>857</v>
      </c>
      <c r="E167" s="239"/>
      <c r="F167" s="71"/>
      <c r="G167" s="72"/>
      <c r="H167" s="73"/>
      <c r="I167" s="71"/>
      <c r="J167" s="72"/>
      <c r="K167" s="73"/>
      <c r="L167" s="71"/>
      <c r="M167" s="86"/>
      <c r="N167" s="74"/>
      <c r="O167" s="72">
        <v>45096</v>
      </c>
      <c r="P167" s="73" t="s">
        <v>162</v>
      </c>
      <c r="Q167" s="79" t="s">
        <v>198</v>
      </c>
      <c r="R167" s="93" t="s">
        <v>781</v>
      </c>
    </row>
    <row r="168" spans="1:18">
      <c r="A168" s="77">
        <f t="shared" si="2"/>
        <v>160</v>
      </c>
      <c r="B168" s="336"/>
      <c r="C168" s="372"/>
      <c r="D168" s="258" t="s">
        <v>858</v>
      </c>
      <c r="E168" s="239"/>
      <c r="F168" s="71"/>
      <c r="G168" s="72"/>
      <c r="H168" s="73"/>
      <c r="I168" s="71"/>
      <c r="J168" s="72"/>
      <c r="K168" s="73"/>
      <c r="L168" s="71"/>
      <c r="M168" s="86"/>
      <c r="N168" s="74"/>
      <c r="O168" s="72">
        <v>45096</v>
      </c>
      <c r="P168" s="73" t="s">
        <v>162</v>
      </c>
      <c r="Q168" s="79" t="s">
        <v>198</v>
      </c>
      <c r="R168" s="93" t="s">
        <v>781</v>
      </c>
    </row>
    <row r="169" spans="1:18">
      <c r="A169" s="77">
        <f t="shared" si="2"/>
        <v>161</v>
      </c>
      <c r="B169" s="336"/>
      <c r="C169" s="372"/>
      <c r="D169" s="258" t="s">
        <v>859</v>
      </c>
      <c r="E169" s="239"/>
      <c r="F169" s="71"/>
      <c r="G169" s="72"/>
      <c r="H169" s="73"/>
      <c r="I169" s="71"/>
      <c r="J169" s="72"/>
      <c r="K169" s="73"/>
      <c r="L169" s="71"/>
      <c r="M169" s="86"/>
      <c r="N169" s="74"/>
      <c r="O169" s="72">
        <v>45096</v>
      </c>
      <c r="P169" s="73" t="s">
        <v>162</v>
      </c>
      <c r="Q169" s="79" t="s">
        <v>198</v>
      </c>
      <c r="R169" s="93" t="s">
        <v>781</v>
      </c>
    </row>
    <row r="170" spans="1:18">
      <c r="A170" s="77">
        <f t="shared" si="2"/>
        <v>162</v>
      </c>
      <c r="B170" s="336"/>
      <c r="C170" s="372"/>
      <c r="D170" s="258" t="s">
        <v>860</v>
      </c>
      <c r="E170" s="239"/>
      <c r="F170" s="71"/>
      <c r="G170" s="72"/>
      <c r="H170" s="73"/>
      <c r="I170" s="71"/>
      <c r="J170" s="72"/>
      <c r="K170" s="73"/>
      <c r="L170" s="71"/>
      <c r="M170" s="86"/>
      <c r="N170" s="74"/>
      <c r="O170" s="72">
        <v>45096</v>
      </c>
      <c r="P170" s="73" t="s">
        <v>162</v>
      </c>
      <c r="Q170" s="79" t="s">
        <v>198</v>
      </c>
      <c r="R170" s="93" t="s">
        <v>781</v>
      </c>
    </row>
    <row r="171" spans="1:18">
      <c r="A171" s="77">
        <f t="shared" si="2"/>
        <v>163</v>
      </c>
      <c r="B171" s="336"/>
      <c r="C171" s="372"/>
      <c r="D171" s="258" t="s">
        <v>861</v>
      </c>
      <c r="E171" s="239"/>
      <c r="F171" s="71"/>
      <c r="G171" s="72"/>
      <c r="H171" s="73"/>
      <c r="I171" s="71"/>
      <c r="J171" s="72"/>
      <c r="K171" s="73"/>
      <c r="L171" s="71"/>
      <c r="M171" s="86"/>
      <c r="N171" s="74"/>
      <c r="O171" s="72">
        <v>45096</v>
      </c>
      <c r="P171" s="73" t="s">
        <v>162</v>
      </c>
      <c r="Q171" s="79" t="s">
        <v>198</v>
      </c>
      <c r="R171" s="93" t="s">
        <v>781</v>
      </c>
    </row>
    <row r="172" spans="1:18">
      <c r="A172" s="77">
        <f t="shared" si="2"/>
        <v>164</v>
      </c>
      <c r="B172" s="336"/>
      <c r="C172" s="372"/>
      <c r="D172" s="258" t="s">
        <v>862</v>
      </c>
      <c r="E172" s="239"/>
      <c r="F172" s="71"/>
      <c r="G172" s="72"/>
      <c r="H172" s="73"/>
      <c r="I172" s="71"/>
      <c r="J172" s="72"/>
      <c r="K172" s="73"/>
      <c r="L172" s="71"/>
      <c r="M172" s="86"/>
      <c r="N172" s="74"/>
      <c r="O172" s="72">
        <v>45096</v>
      </c>
      <c r="P172" s="73" t="s">
        <v>162</v>
      </c>
      <c r="Q172" s="79" t="s">
        <v>198</v>
      </c>
      <c r="R172" s="93" t="s">
        <v>781</v>
      </c>
    </row>
    <row r="173" spans="1:18">
      <c r="A173" s="77">
        <f t="shared" si="2"/>
        <v>165</v>
      </c>
      <c r="B173" s="336"/>
      <c r="C173" s="372"/>
      <c r="D173" s="257" t="s">
        <v>863</v>
      </c>
      <c r="E173" s="238"/>
      <c r="F173" s="71"/>
      <c r="G173" s="72"/>
      <c r="H173" s="73"/>
      <c r="I173" s="71"/>
      <c r="J173" s="72"/>
      <c r="K173" s="73"/>
      <c r="L173" s="71"/>
      <c r="M173" s="86"/>
      <c r="N173" s="74"/>
      <c r="O173" s="72">
        <v>45096</v>
      </c>
      <c r="P173" s="73" t="s">
        <v>162</v>
      </c>
      <c r="Q173" s="79" t="s">
        <v>198</v>
      </c>
      <c r="R173" s="93" t="s">
        <v>781</v>
      </c>
    </row>
    <row r="174" spans="1:18">
      <c r="A174" s="77">
        <f t="shared" si="2"/>
        <v>166</v>
      </c>
      <c r="B174" s="336"/>
      <c r="C174" s="372"/>
      <c r="D174" s="257" t="s">
        <v>864</v>
      </c>
      <c r="E174" s="239"/>
      <c r="F174" s="71"/>
      <c r="G174" s="72"/>
      <c r="H174" s="73"/>
      <c r="I174" s="71"/>
      <c r="J174" s="72"/>
      <c r="K174" s="73"/>
      <c r="L174" s="71"/>
      <c r="M174" s="86"/>
      <c r="N174" s="74"/>
      <c r="O174" s="72">
        <v>45096</v>
      </c>
      <c r="P174" s="73" t="s">
        <v>162</v>
      </c>
      <c r="Q174" s="79" t="s">
        <v>198</v>
      </c>
      <c r="R174" s="93" t="s">
        <v>781</v>
      </c>
    </row>
    <row r="175" spans="1:18">
      <c r="A175" s="77">
        <f t="shared" si="2"/>
        <v>167</v>
      </c>
      <c r="B175" s="336"/>
      <c r="C175" s="372"/>
      <c r="D175" s="257" t="s">
        <v>865</v>
      </c>
      <c r="E175" s="239"/>
      <c r="F175" s="71"/>
      <c r="G175" s="72"/>
      <c r="H175" s="73"/>
      <c r="I175" s="71"/>
      <c r="J175" s="72"/>
      <c r="K175" s="73"/>
      <c r="L175" s="71"/>
      <c r="M175" s="86"/>
      <c r="N175" s="74"/>
      <c r="O175" s="72">
        <v>45096</v>
      </c>
      <c r="P175" s="73" t="s">
        <v>162</v>
      </c>
      <c r="Q175" s="79" t="s">
        <v>198</v>
      </c>
      <c r="R175" s="93" t="s">
        <v>781</v>
      </c>
    </row>
    <row r="176" spans="1:18">
      <c r="A176" s="77">
        <f t="shared" si="2"/>
        <v>168</v>
      </c>
      <c r="B176" s="336"/>
      <c r="C176" s="372"/>
      <c r="D176" s="257" t="s">
        <v>866</v>
      </c>
      <c r="E176" s="239"/>
      <c r="F176" s="71"/>
      <c r="G176" s="72"/>
      <c r="H176" s="73"/>
      <c r="I176" s="71"/>
      <c r="J176" s="72"/>
      <c r="K176" s="73"/>
      <c r="L176" s="71"/>
      <c r="M176" s="86"/>
      <c r="N176" s="74"/>
      <c r="O176" s="72">
        <v>45096</v>
      </c>
      <c r="P176" s="73" t="s">
        <v>162</v>
      </c>
      <c r="Q176" s="79" t="s">
        <v>198</v>
      </c>
      <c r="R176" s="93" t="s">
        <v>781</v>
      </c>
    </row>
    <row r="177" spans="1:18">
      <c r="A177" s="77">
        <f t="shared" si="2"/>
        <v>169</v>
      </c>
      <c r="B177" s="336"/>
      <c r="C177" s="372"/>
      <c r="D177" s="257" t="s">
        <v>867</v>
      </c>
      <c r="E177" s="239"/>
      <c r="F177" s="71"/>
      <c r="G177" s="72"/>
      <c r="H177" s="73"/>
      <c r="I177" s="71"/>
      <c r="J177" s="72"/>
      <c r="K177" s="73"/>
      <c r="L177" s="71"/>
      <c r="M177" s="86"/>
      <c r="N177" s="74"/>
      <c r="O177" s="72">
        <v>45096</v>
      </c>
      <c r="P177" s="73" t="s">
        <v>162</v>
      </c>
      <c r="Q177" s="79" t="s">
        <v>198</v>
      </c>
      <c r="R177" s="93" t="s">
        <v>781</v>
      </c>
    </row>
    <row r="178" spans="1:18">
      <c r="A178" s="77">
        <f t="shared" si="2"/>
        <v>170</v>
      </c>
      <c r="B178" s="336"/>
      <c r="C178" s="372"/>
      <c r="D178" s="257" t="s">
        <v>868</v>
      </c>
      <c r="E178" s="239"/>
      <c r="F178" s="71"/>
      <c r="G178" s="72"/>
      <c r="H178" s="73"/>
      <c r="I178" s="71"/>
      <c r="J178" s="72"/>
      <c r="K178" s="73"/>
      <c r="L178" s="71"/>
      <c r="M178" s="86"/>
      <c r="N178" s="74"/>
      <c r="O178" s="72">
        <v>45096</v>
      </c>
      <c r="P178" s="73" t="s">
        <v>162</v>
      </c>
      <c r="Q178" s="79" t="s">
        <v>198</v>
      </c>
      <c r="R178" s="93" t="s">
        <v>781</v>
      </c>
    </row>
    <row r="179" spans="1:18">
      <c r="A179" s="77">
        <f t="shared" si="2"/>
        <v>171</v>
      </c>
      <c r="B179" s="336"/>
      <c r="C179" s="372"/>
      <c r="D179" s="257" t="s">
        <v>869</v>
      </c>
      <c r="E179" s="239"/>
      <c r="F179" s="71"/>
      <c r="G179" s="72"/>
      <c r="H179" s="73"/>
      <c r="I179" s="71"/>
      <c r="J179" s="72"/>
      <c r="K179" s="73"/>
      <c r="L179" s="71"/>
      <c r="M179" s="86"/>
      <c r="N179" s="74"/>
      <c r="O179" s="72">
        <v>45096</v>
      </c>
      <c r="P179" s="73" t="s">
        <v>162</v>
      </c>
      <c r="Q179" s="79" t="s">
        <v>198</v>
      </c>
      <c r="R179" s="93" t="s">
        <v>781</v>
      </c>
    </row>
    <row r="180" spans="1:18">
      <c r="A180" s="77">
        <f t="shared" si="2"/>
        <v>172</v>
      </c>
      <c r="B180" s="336"/>
      <c r="C180" s="372"/>
      <c r="D180" s="257" t="s">
        <v>870</v>
      </c>
      <c r="E180" s="238"/>
      <c r="F180" s="71"/>
      <c r="G180" s="72"/>
      <c r="H180" s="73"/>
      <c r="I180" s="71"/>
      <c r="J180" s="72"/>
      <c r="K180" s="73"/>
      <c r="L180" s="71"/>
      <c r="M180" s="86"/>
      <c r="N180" s="74"/>
      <c r="O180" s="72">
        <v>45096</v>
      </c>
      <c r="P180" s="73" t="s">
        <v>162</v>
      </c>
      <c r="Q180" s="79" t="s">
        <v>198</v>
      </c>
      <c r="R180" s="93" t="s">
        <v>781</v>
      </c>
    </row>
    <row r="181" spans="1:18">
      <c r="A181" s="77">
        <f t="shared" si="2"/>
        <v>173</v>
      </c>
      <c r="B181" s="336"/>
      <c r="C181" s="372"/>
      <c r="D181" s="257" t="s">
        <v>871</v>
      </c>
      <c r="E181" s="239"/>
      <c r="F181" s="71"/>
      <c r="G181" s="72"/>
      <c r="H181" s="73"/>
      <c r="I181" s="71"/>
      <c r="J181" s="72"/>
      <c r="K181" s="73"/>
      <c r="L181" s="71"/>
      <c r="M181" s="86"/>
      <c r="N181" s="74"/>
      <c r="O181" s="72">
        <v>45096</v>
      </c>
      <c r="P181" s="73" t="s">
        <v>162</v>
      </c>
      <c r="Q181" s="79" t="s">
        <v>198</v>
      </c>
      <c r="R181" s="93" t="s">
        <v>781</v>
      </c>
    </row>
    <row r="182" spans="1:18">
      <c r="A182" s="77">
        <f t="shared" si="2"/>
        <v>174</v>
      </c>
      <c r="B182" s="336"/>
      <c r="C182" s="372"/>
      <c r="D182" s="257" t="s">
        <v>872</v>
      </c>
      <c r="E182" s="239"/>
      <c r="F182" s="71"/>
      <c r="G182" s="72"/>
      <c r="H182" s="73"/>
      <c r="I182" s="71"/>
      <c r="J182" s="72"/>
      <c r="K182" s="73"/>
      <c r="L182" s="71"/>
      <c r="M182" s="86"/>
      <c r="N182" s="74"/>
      <c r="O182" s="72">
        <v>45096</v>
      </c>
      <c r="P182" s="73" t="s">
        <v>162</v>
      </c>
      <c r="Q182" s="79" t="s">
        <v>198</v>
      </c>
      <c r="R182" s="93" t="s">
        <v>781</v>
      </c>
    </row>
    <row r="183" spans="1:18">
      <c r="A183" s="77">
        <f t="shared" si="2"/>
        <v>175</v>
      </c>
      <c r="B183" s="336"/>
      <c r="C183" s="372"/>
      <c r="D183" s="258" t="s">
        <v>873</v>
      </c>
      <c r="E183" s="239"/>
      <c r="F183" s="71"/>
      <c r="G183" s="72"/>
      <c r="H183" s="73"/>
      <c r="I183" s="71"/>
      <c r="J183" s="72"/>
      <c r="K183" s="73"/>
      <c r="L183" s="71"/>
      <c r="M183" s="86"/>
      <c r="N183" s="74"/>
      <c r="O183" s="72">
        <v>45096</v>
      </c>
      <c r="P183" s="73" t="s">
        <v>162</v>
      </c>
      <c r="Q183" s="79" t="s">
        <v>198</v>
      </c>
      <c r="R183" s="93" t="s">
        <v>781</v>
      </c>
    </row>
    <row r="184" spans="1:18">
      <c r="A184" s="77">
        <f t="shared" si="2"/>
        <v>176</v>
      </c>
      <c r="B184" s="336"/>
      <c r="C184" s="372"/>
      <c r="D184" s="258" t="s">
        <v>874</v>
      </c>
      <c r="E184" s="239"/>
      <c r="F184" s="71"/>
      <c r="G184" s="72"/>
      <c r="H184" s="73"/>
      <c r="I184" s="71"/>
      <c r="J184" s="72"/>
      <c r="K184" s="73"/>
      <c r="L184" s="71"/>
      <c r="M184" s="86"/>
      <c r="N184" s="74"/>
      <c r="O184" s="72">
        <v>45096</v>
      </c>
      <c r="P184" s="73" t="s">
        <v>162</v>
      </c>
      <c r="Q184" s="79" t="s">
        <v>198</v>
      </c>
      <c r="R184" s="93" t="s">
        <v>781</v>
      </c>
    </row>
    <row r="185" spans="1:18">
      <c r="A185" s="77">
        <f t="shared" si="2"/>
        <v>177</v>
      </c>
      <c r="B185" s="336"/>
      <c r="C185" s="372"/>
      <c r="D185" s="258" t="s">
        <v>875</v>
      </c>
      <c r="E185" s="239"/>
      <c r="F185" s="71"/>
      <c r="G185" s="72"/>
      <c r="H185" s="73"/>
      <c r="I185" s="71"/>
      <c r="J185" s="72"/>
      <c r="K185" s="73"/>
      <c r="L185" s="71"/>
      <c r="M185" s="86"/>
      <c r="N185" s="74"/>
      <c r="O185" s="72">
        <v>45096</v>
      </c>
      <c r="P185" s="73" t="s">
        <v>162</v>
      </c>
      <c r="Q185" s="79" t="s">
        <v>198</v>
      </c>
      <c r="R185" s="93" t="s">
        <v>781</v>
      </c>
    </row>
    <row r="186" spans="1:18">
      <c r="A186" s="77">
        <f t="shared" si="2"/>
        <v>178</v>
      </c>
      <c r="B186" s="336"/>
      <c r="C186" s="372"/>
      <c r="D186" s="258" t="s">
        <v>876</v>
      </c>
      <c r="E186" s="239"/>
      <c r="F186" s="71"/>
      <c r="G186" s="72"/>
      <c r="H186" s="73"/>
      <c r="I186" s="71"/>
      <c r="J186" s="72"/>
      <c r="K186" s="73"/>
      <c r="L186" s="71"/>
      <c r="M186" s="86"/>
      <c r="N186" s="74"/>
      <c r="O186" s="72">
        <v>45096</v>
      </c>
      <c r="P186" s="73" t="s">
        <v>162</v>
      </c>
      <c r="Q186" s="79" t="s">
        <v>198</v>
      </c>
      <c r="R186" s="93" t="s">
        <v>781</v>
      </c>
    </row>
    <row r="187" spans="1:18">
      <c r="A187" s="77">
        <f t="shared" si="2"/>
        <v>179</v>
      </c>
      <c r="B187" s="336"/>
      <c r="C187" s="372"/>
      <c r="D187" s="258" t="s">
        <v>877</v>
      </c>
      <c r="E187" s="239"/>
      <c r="F187" s="71"/>
      <c r="G187" s="72"/>
      <c r="H187" s="73"/>
      <c r="I187" s="71"/>
      <c r="J187" s="72"/>
      <c r="K187" s="73"/>
      <c r="L187" s="71"/>
      <c r="M187" s="86"/>
      <c r="N187" s="74"/>
      <c r="O187" s="72">
        <v>45096</v>
      </c>
      <c r="P187" s="73" t="s">
        <v>162</v>
      </c>
      <c r="Q187" s="79" t="s">
        <v>198</v>
      </c>
      <c r="R187" s="93" t="s">
        <v>781</v>
      </c>
    </row>
    <row r="188" spans="1:18">
      <c r="A188" s="77">
        <f t="shared" si="2"/>
        <v>180</v>
      </c>
      <c r="B188" s="336"/>
      <c r="C188" s="372"/>
      <c r="D188" s="258" t="s">
        <v>878</v>
      </c>
      <c r="E188" s="238"/>
      <c r="F188" s="71"/>
      <c r="G188" s="72"/>
      <c r="H188" s="73"/>
      <c r="I188" s="71"/>
      <c r="J188" s="72"/>
      <c r="K188" s="73"/>
      <c r="L188" s="71"/>
      <c r="M188" s="86"/>
      <c r="N188" s="74"/>
      <c r="O188" s="72">
        <v>45096</v>
      </c>
      <c r="P188" s="73" t="s">
        <v>162</v>
      </c>
      <c r="Q188" s="79" t="s">
        <v>198</v>
      </c>
      <c r="R188" s="93" t="s">
        <v>781</v>
      </c>
    </row>
    <row r="189" spans="1:18">
      <c r="A189" s="77">
        <f t="shared" si="2"/>
        <v>181</v>
      </c>
      <c r="B189" s="336"/>
      <c r="C189" s="372"/>
      <c r="D189" s="258" t="s">
        <v>879</v>
      </c>
      <c r="E189" s="239"/>
      <c r="F189" s="71"/>
      <c r="G189" s="72"/>
      <c r="H189" s="73"/>
      <c r="I189" s="71"/>
      <c r="J189" s="72"/>
      <c r="K189" s="73"/>
      <c r="L189" s="71"/>
      <c r="M189" s="86"/>
      <c r="N189" s="74"/>
      <c r="O189" s="72">
        <v>45096</v>
      </c>
      <c r="P189" s="73" t="s">
        <v>162</v>
      </c>
      <c r="Q189" s="79" t="s">
        <v>198</v>
      </c>
      <c r="R189" s="93" t="s">
        <v>781</v>
      </c>
    </row>
    <row r="190" spans="1:18">
      <c r="A190" s="77">
        <f t="shared" si="2"/>
        <v>182</v>
      </c>
      <c r="B190" s="336"/>
      <c r="C190" s="372"/>
      <c r="D190" s="258" t="s">
        <v>880</v>
      </c>
      <c r="E190" s="239"/>
      <c r="F190" s="71"/>
      <c r="G190" s="72"/>
      <c r="H190" s="73"/>
      <c r="I190" s="71"/>
      <c r="J190" s="72"/>
      <c r="K190" s="73"/>
      <c r="L190" s="71"/>
      <c r="M190" s="86"/>
      <c r="N190" s="74"/>
      <c r="O190" s="72">
        <v>45096</v>
      </c>
      <c r="P190" s="73" t="s">
        <v>162</v>
      </c>
      <c r="Q190" s="79" t="s">
        <v>198</v>
      </c>
      <c r="R190" s="93" t="s">
        <v>781</v>
      </c>
    </row>
    <row r="191" spans="1:18">
      <c r="A191" s="77">
        <f t="shared" si="2"/>
        <v>183</v>
      </c>
      <c r="B191" s="336"/>
      <c r="C191" s="372"/>
      <c r="D191" s="258" t="s">
        <v>881</v>
      </c>
      <c r="E191" s="239"/>
      <c r="F191" s="71"/>
      <c r="G191" s="72"/>
      <c r="H191" s="73"/>
      <c r="I191" s="71"/>
      <c r="J191" s="72"/>
      <c r="K191" s="73"/>
      <c r="L191" s="71"/>
      <c r="M191" s="86"/>
      <c r="N191" s="74"/>
      <c r="O191" s="72">
        <v>45096</v>
      </c>
      <c r="P191" s="73" t="s">
        <v>162</v>
      </c>
      <c r="Q191" s="79" t="s">
        <v>198</v>
      </c>
      <c r="R191" s="93" t="s">
        <v>781</v>
      </c>
    </row>
    <row r="192" spans="1:18">
      <c r="A192" s="77">
        <f t="shared" si="2"/>
        <v>184</v>
      </c>
      <c r="B192" s="336"/>
      <c r="C192" s="372"/>
      <c r="D192" s="258" t="s">
        <v>882</v>
      </c>
      <c r="E192" s="239"/>
      <c r="F192" s="71"/>
      <c r="G192" s="72"/>
      <c r="H192" s="73"/>
      <c r="I192" s="71"/>
      <c r="J192" s="72"/>
      <c r="K192" s="73"/>
      <c r="L192" s="71"/>
      <c r="M192" s="86"/>
      <c r="N192" s="74"/>
      <c r="O192" s="72">
        <v>45096</v>
      </c>
      <c r="P192" s="73" t="s">
        <v>162</v>
      </c>
      <c r="Q192" s="79" t="s">
        <v>198</v>
      </c>
      <c r="R192" s="93" t="s">
        <v>781</v>
      </c>
    </row>
    <row r="193" spans="1:18">
      <c r="A193" s="77">
        <f t="shared" si="2"/>
        <v>185</v>
      </c>
      <c r="B193" s="336"/>
      <c r="C193" s="372"/>
      <c r="D193" s="257" t="s">
        <v>883</v>
      </c>
      <c r="E193" s="239"/>
      <c r="F193" s="71"/>
      <c r="G193" s="72"/>
      <c r="H193" s="73"/>
      <c r="I193" s="71"/>
      <c r="J193" s="72"/>
      <c r="K193" s="73"/>
      <c r="L193" s="71"/>
      <c r="M193" s="86"/>
      <c r="N193" s="74"/>
      <c r="O193" s="72">
        <v>45096</v>
      </c>
      <c r="P193" s="73" t="s">
        <v>162</v>
      </c>
      <c r="Q193" s="79" t="s">
        <v>198</v>
      </c>
      <c r="R193" s="93" t="s">
        <v>781</v>
      </c>
    </row>
    <row r="194" spans="1:18">
      <c r="A194" s="77">
        <f t="shared" si="2"/>
        <v>186</v>
      </c>
      <c r="B194" s="336"/>
      <c r="C194" s="372"/>
      <c r="D194" s="257" t="s">
        <v>884</v>
      </c>
      <c r="E194" s="239"/>
      <c r="F194" s="71"/>
      <c r="G194" s="72"/>
      <c r="H194" s="73"/>
      <c r="I194" s="71"/>
      <c r="J194" s="72"/>
      <c r="K194" s="73"/>
      <c r="L194" s="71"/>
      <c r="M194" s="86"/>
      <c r="N194" s="74"/>
      <c r="O194" s="72">
        <v>45096</v>
      </c>
      <c r="P194" s="73" t="s">
        <v>162</v>
      </c>
      <c r="Q194" s="79" t="s">
        <v>198</v>
      </c>
      <c r="R194" s="93" t="s">
        <v>781</v>
      </c>
    </row>
    <row r="195" spans="1:18">
      <c r="A195" s="77">
        <f t="shared" si="2"/>
        <v>187</v>
      </c>
      <c r="B195" s="336"/>
      <c r="C195" s="372"/>
      <c r="D195" s="257" t="s">
        <v>885</v>
      </c>
      <c r="E195" s="239"/>
      <c r="F195" s="71"/>
      <c r="G195" s="72"/>
      <c r="H195" s="73"/>
      <c r="I195" s="71"/>
      <c r="J195" s="72"/>
      <c r="K195" s="73"/>
      <c r="L195" s="71"/>
      <c r="M195" s="86"/>
      <c r="N195" s="74"/>
      <c r="O195" s="72">
        <v>45096</v>
      </c>
      <c r="P195" s="73" t="s">
        <v>162</v>
      </c>
      <c r="Q195" s="79" t="s">
        <v>198</v>
      </c>
      <c r="R195" s="93" t="s">
        <v>781</v>
      </c>
    </row>
    <row r="196" spans="1:18">
      <c r="A196" s="77">
        <f t="shared" si="2"/>
        <v>188</v>
      </c>
      <c r="B196" s="336"/>
      <c r="C196" s="372"/>
      <c r="D196" s="257" t="s">
        <v>886</v>
      </c>
      <c r="E196" s="238"/>
      <c r="F196" s="71"/>
      <c r="G196" s="72"/>
      <c r="H196" s="73"/>
      <c r="I196" s="71"/>
      <c r="J196" s="72"/>
      <c r="K196" s="73"/>
      <c r="L196" s="71"/>
      <c r="M196" s="86"/>
      <c r="N196" s="74"/>
      <c r="O196" s="72">
        <v>45096</v>
      </c>
      <c r="P196" s="73" t="s">
        <v>162</v>
      </c>
      <c r="Q196" s="79" t="s">
        <v>198</v>
      </c>
      <c r="R196" s="93" t="s">
        <v>781</v>
      </c>
    </row>
    <row r="197" spans="1:18">
      <c r="A197" s="77">
        <f t="shared" si="2"/>
        <v>189</v>
      </c>
      <c r="B197" s="336"/>
      <c r="C197" s="372"/>
      <c r="D197" s="257" t="s">
        <v>887</v>
      </c>
      <c r="E197" s="239"/>
      <c r="F197" s="71"/>
      <c r="G197" s="72"/>
      <c r="H197" s="73"/>
      <c r="I197" s="71"/>
      <c r="J197" s="72"/>
      <c r="K197" s="73"/>
      <c r="L197" s="71"/>
      <c r="M197" s="86"/>
      <c r="N197" s="74"/>
      <c r="O197" s="72">
        <v>45096</v>
      </c>
      <c r="P197" s="73" t="s">
        <v>162</v>
      </c>
      <c r="Q197" s="79" t="s">
        <v>198</v>
      </c>
      <c r="R197" s="93" t="s">
        <v>781</v>
      </c>
    </row>
    <row r="198" spans="1:18">
      <c r="A198" s="77">
        <f t="shared" si="2"/>
        <v>190</v>
      </c>
      <c r="B198" s="336"/>
      <c r="C198" s="372"/>
      <c r="D198" s="257" t="s">
        <v>888</v>
      </c>
      <c r="E198" s="239"/>
      <c r="F198" s="71"/>
      <c r="G198" s="72"/>
      <c r="H198" s="73"/>
      <c r="I198" s="71"/>
      <c r="J198" s="72"/>
      <c r="K198" s="73"/>
      <c r="L198" s="71"/>
      <c r="M198" s="86"/>
      <c r="N198" s="74"/>
      <c r="O198" s="72">
        <v>45096</v>
      </c>
      <c r="P198" s="73" t="s">
        <v>162</v>
      </c>
      <c r="Q198" s="79" t="s">
        <v>198</v>
      </c>
      <c r="R198" s="93" t="s">
        <v>781</v>
      </c>
    </row>
    <row r="199" spans="1:18">
      <c r="A199" s="77">
        <f t="shared" si="2"/>
        <v>191</v>
      </c>
      <c r="B199" s="336"/>
      <c r="C199" s="372"/>
      <c r="D199" s="257" t="s">
        <v>889</v>
      </c>
      <c r="E199" s="239"/>
      <c r="F199" s="71"/>
      <c r="G199" s="72"/>
      <c r="H199" s="73"/>
      <c r="I199" s="71"/>
      <c r="J199" s="72"/>
      <c r="K199" s="73"/>
      <c r="L199" s="71"/>
      <c r="M199" s="86"/>
      <c r="N199" s="74"/>
      <c r="O199" s="72">
        <v>45096</v>
      </c>
      <c r="P199" s="73" t="s">
        <v>162</v>
      </c>
      <c r="Q199" s="79" t="s">
        <v>198</v>
      </c>
      <c r="R199" s="93" t="s">
        <v>781</v>
      </c>
    </row>
    <row r="200" spans="1:18">
      <c r="A200" s="77">
        <f t="shared" si="2"/>
        <v>192</v>
      </c>
      <c r="B200" s="336"/>
      <c r="C200" s="372"/>
      <c r="D200" s="257" t="s">
        <v>890</v>
      </c>
      <c r="E200" s="239"/>
      <c r="F200" s="71"/>
      <c r="G200" s="72"/>
      <c r="H200" s="73"/>
      <c r="I200" s="71"/>
      <c r="J200" s="72"/>
      <c r="K200" s="73"/>
      <c r="L200" s="71"/>
      <c r="M200" s="86"/>
      <c r="N200" s="74"/>
      <c r="O200" s="72">
        <v>45096</v>
      </c>
      <c r="P200" s="73" t="s">
        <v>162</v>
      </c>
      <c r="Q200" s="79" t="s">
        <v>198</v>
      </c>
      <c r="R200" s="93" t="s">
        <v>781</v>
      </c>
    </row>
    <row r="201" spans="1:18">
      <c r="A201" s="77">
        <f t="shared" ref="A201:A264" si="3">ROW()-8</f>
        <v>193</v>
      </c>
      <c r="B201" s="336"/>
      <c r="C201" s="372"/>
      <c r="D201" s="257" t="s">
        <v>891</v>
      </c>
      <c r="E201" s="239"/>
      <c r="F201" s="71"/>
      <c r="G201" s="72"/>
      <c r="H201" s="73"/>
      <c r="I201" s="71"/>
      <c r="J201" s="72"/>
      <c r="K201" s="73"/>
      <c r="L201" s="71"/>
      <c r="M201" s="86"/>
      <c r="N201" s="74"/>
      <c r="O201" s="72">
        <v>45096</v>
      </c>
      <c r="P201" s="73" t="s">
        <v>162</v>
      </c>
      <c r="Q201" s="79" t="s">
        <v>198</v>
      </c>
      <c r="R201" s="93" t="s">
        <v>781</v>
      </c>
    </row>
    <row r="202" spans="1:18">
      <c r="A202" s="77">
        <f t="shared" si="3"/>
        <v>194</v>
      </c>
      <c r="B202" s="336"/>
      <c r="C202" s="369"/>
      <c r="D202" s="257" t="s">
        <v>892</v>
      </c>
      <c r="E202" s="239"/>
      <c r="F202" s="71"/>
      <c r="G202" s="72"/>
      <c r="H202" s="73"/>
      <c r="I202" s="71"/>
      <c r="J202" s="72"/>
      <c r="K202" s="73"/>
      <c r="L202" s="71"/>
      <c r="M202" s="86"/>
      <c r="N202" s="74"/>
      <c r="O202" s="72">
        <v>45096</v>
      </c>
      <c r="P202" s="73" t="s">
        <v>162</v>
      </c>
      <c r="Q202" s="79" t="s">
        <v>198</v>
      </c>
      <c r="R202" s="93" t="s">
        <v>781</v>
      </c>
    </row>
    <row r="203" spans="1:18">
      <c r="A203" s="77">
        <f t="shared" si="3"/>
        <v>195</v>
      </c>
      <c r="B203" s="336"/>
      <c r="C203" s="348" t="s">
        <v>894</v>
      </c>
      <c r="D203" s="257" t="s">
        <v>842</v>
      </c>
      <c r="E203" s="238"/>
      <c r="F203" s="71"/>
      <c r="G203" s="72"/>
      <c r="H203" s="73"/>
      <c r="I203" s="71"/>
      <c r="J203" s="72"/>
      <c r="K203" s="73"/>
      <c r="L203" s="71"/>
      <c r="M203" s="86"/>
      <c r="N203" s="74"/>
      <c r="O203" s="72">
        <v>45096</v>
      </c>
      <c r="P203" s="73" t="s">
        <v>162</v>
      </c>
      <c r="Q203" s="79" t="s">
        <v>198</v>
      </c>
      <c r="R203" s="93" t="s">
        <v>781</v>
      </c>
    </row>
    <row r="204" spans="1:18">
      <c r="A204" s="77">
        <f t="shared" si="3"/>
        <v>196</v>
      </c>
      <c r="B204" s="336"/>
      <c r="C204" s="372"/>
      <c r="D204" s="257" t="s">
        <v>844</v>
      </c>
      <c r="E204" s="239"/>
      <c r="F204" s="71"/>
      <c r="G204" s="72"/>
      <c r="H204" s="73"/>
      <c r="I204" s="71"/>
      <c r="J204" s="72"/>
      <c r="K204" s="73"/>
      <c r="L204" s="71"/>
      <c r="M204" s="86"/>
      <c r="N204" s="74"/>
      <c r="O204" s="72">
        <v>45096</v>
      </c>
      <c r="P204" s="73" t="s">
        <v>162</v>
      </c>
      <c r="Q204" s="79" t="s">
        <v>198</v>
      </c>
      <c r="R204" s="93" t="s">
        <v>781</v>
      </c>
    </row>
    <row r="205" spans="1:18">
      <c r="A205" s="77">
        <f t="shared" si="3"/>
        <v>197</v>
      </c>
      <c r="B205" s="336"/>
      <c r="C205" s="372"/>
      <c r="D205" s="257" t="s">
        <v>845</v>
      </c>
      <c r="E205" s="239"/>
      <c r="F205" s="71"/>
      <c r="G205" s="72"/>
      <c r="H205" s="73"/>
      <c r="I205" s="71"/>
      <c r="J205" s="72"/>
      <c r="K205" s="73"/>
      <c r="L205" s="71"/>
      <c r="M205" s="86"/>
      <c r="N205" s="74"/>
      <c r="O205" s="72">
        <v>45096</v>
      </c>
      <c r="P205" s="73" t="s">
        <v>162</v>
      </c>
      <c r="Q205" s="79" t="s">
        <v>198</v>
      </c>
      <c r="R205" s="93" t="s">
        <v>781</v>
      </c>
    </row>
    <row r="206" spans="1:18">
      <c r="A206" s="77">
        <f t="shared" si="3"/>
        <v>198</v>
      </c>
      <c r="B206" s="336"/>
      <c r="C206" s="372"/>
      <c r="D206" s="257" t="s">
        <v>846</v>
      </c>
      <c r="E206" s="239"/>
      <c r="F206" s="71"/>
      <c r="G206" s="72"/>
      <c r="H206" s="73"/>
      <c r="I206" s="71"/>
      <c r="J206" s="72"/>
      <c r="K206" s="73"/>
      <c r="L206" s="71"/>
      <c r="M206" s="86"/>
      <c r="N206" s="74"/>
      <c r="O206" s="72">
        <v>45096</v>
      </c>
      <c r="P206" s="73" t="s">
        <v>162</v>
      </c>
      <c r="Q206" s="79" t="s">
        <v>198</v>
      </c>
      <c r="R206" s="93" t="s">
        <v>781</v>
      </c>
    </row>
    <row r="207" spans="1:18">
      <c r="A207" s="77">
        <f t="shared" si="3"/>
        <v>199</v>
      </c>
      <c r="B207" s="336"/>
      <c r="C207" s="372"/>
      <c r="D207" s="257" t="s">
        <v>847</v>
      </c>
      <c r="E207" s="239"/>
      <c r="F207" s="71"/>
      <c r="G207" s="72"/>
      <c r="H207" s="73"/>
      <c r="I207" s="71"/>
      <c r="J207" s="72"/>
      <c r="K207" s="73"/>
      <c r="L207" s="71"/>
      <c r="M207" s="86"/>
      <c r="N207" s="74"/>
      <c r="O207" s="72">
        <v>45096</v>
      </c>
      <c r="P207" s="73" t="s">
        <v>162</v>
      </c>
      <c r="Q207" s="79" t="s">
        <v>198</v>
      </c>
      <c r="R207" s="93" t="s">
        <v>781</v>
      </c>
    </row>
    <row r="208" spans="1:18">
      <c r="A208" s="77">
        <f t="shared" si="3"/>
        <v>200</v>
      </c>
      <c r="B208" s="336"/>
      <c r="C208" s="372"/>
      <c r="D208" s="257" t="s">
        <v>848</v>
      </c>
      <c r="E208" s="239"/>
      <c r="F208" s="71"/>
      <c r="G208" s="72"/>
      <c r="H208" s="73"/>
      <c r="I208" s="71"/>
      <c r="J208" s="72"/>
      <c r="K208" s="73"/>
      <c r="L208" s="71"/>
      <c r="M208" s="86"/>
      <c r="N208" s="74"/>
      <c r="O208" s="72">
        <v>45096</v>
      </c>
      <c r="P208" s="73" t="s">
        <v>162</v>
      </c>
      <c r="Q208" s="79" t="s">
        <v>198</v>
      </c>
      <c r="R208" s="93" t="s">
        <v>781</v>
      </c>
    </row>
    <row r="209" spans="1:18">
      <c r="A209" s="77">
        <f t="shared" si="3"/>
        <v>201</v>
      </c>
      <c r="B209" s="336"/>
      <c r="C209" s="372"/>
      <c r="D209" s="257" t="s">
        <v>849</v>
      </c>
      <c r="E209" s="239"/>
      <c r="F209" s="71"/>
      <c r="G209" s="72"/>
      <c r="H209" s="73"/>
      <c r="I209" s="71"/>
      <c r="J209" s="72"/>
      <c r="K209" s="73"/>
      <c r="L209" s="71"/>
      <c r="M209" s="86"/>
      <c r="N209" s="74"/>
      <c r="O209" s="72">
        <v>45096</v>
      </c>
      <c r="P209" s="73" t="s">
        <v>162</v>
      </c>
      <c r="Q209" s="79" t="s">
        <v>198</v>
      </c>
      <c r="R209" s="93" t="s">
        <v>781</v>
      </c>
    </row>
    <row r="210" spans="1:18">
      <c r="A210" s="77">
        <f t="shared" si="3"/>
        <v>202</v>
      </c>
      <c r="B210" s="336"/>
      <c r="C210" s="372"/>
      <c r="D210" s="257" t="s">
        <v>850</v>
      </c>
      <c r="E210" s="238"/>
      <c r="F210" s="71"/>
      <c r="G210" s="72"/>
      <c r="H210" s="73"/>
      <c r="I210" s="71"/>
      <c r="J210" s="72"/>
      <c r="K210" s="73"/>
      <c r="L210" s="71"/>
      <c r="M210" s="86"/>
      <c r="N210" s="74"/>
      <c r="O210" s="72">
        <v>45096</v>
      </c>
      <c r="P210" s="73" t="s">
        <v>162</v>
      </c>
      <c r="Q210" s="79" t="s">
        <v>198</v>
      </c>
      <c r="R210" s="93" t="s">
        <v>781</v>
      </c>
    </row>
    <row r="211" spans="1:18">
      <c r="A211" s="77">
        <f t="shared" si="3"/>
        <v>203</v>
      </c>
      <c r="B211" s="336"/>
      <c r="C211" s="372"/>
      <c r="D211" s="257" t="s">
        <v>851</v>
      </c>
      <c r="E211" s="239"/>
      <c r="F211" s="71"/>
      <c r="G211" s="72"/>
      <c r="H211" s="73"/>
      <c r="I211" s="71"/>
      <c r="J211" s="72"/>
      <c r="K211" s="73"/>
      <c r="L211" s="71"/>
      <c r="M211" s="86"/>
      <c r="N211" s="74"/>
      <c r="O211" s="72">
        <v>45096</v>
      </c>
      <c r="P211" s="73" t="s">
        <v>162</v>
      </c>
      <c r="Q211" s="79" t="s">
        <v>198</v>
      </c>
      <c r="R211" s="93" t="s">
        <v>781</v>
      </c>
    </row>
    <row r="212" spans="1:18">
      <c r="A212" s="77">
        <f t="shared" si="3"/>
        <v>204</v>
      </c>
      <c r="B212" s="336"/>
      <c r="C212" s="372"/>
      <c r="D212" s="257" t="s">
        <v>852</v>
      </c>
      <c r="E212" s="239"/>
      <c r="F212" s="71"/>
      <c r="G212" s="72"/>
      <c r="H212" s="73"/>
      <c r="I212" s="71"/>
      <c r="J212" s="72"/>
      <c r="K212" s="73"/>
      <c r="L212" s="71"/>
      <c r="M212" s="86"/>
      <c r="N212" s="74"/>
      <c r="O212" s="72">
        <v>45096</v>
      </c>
      <c r="P212" s="73" t="s">
        <v>162</v>
      </c>
      <c r="Q212" s="79" t="s">
        <v>198</v>
      </c>
      <c r="R212" s="93" t="s">
        <v>781</v>
      </c>
    </row>
    <row r="213" spans="1:18">
      <c r="A213" s="77">
        <f t="shared" si="3"/>
        <v>205</v>
      </c>
      <c r="B213" s="336"/>
      <c r="C213" s="372"/>
      <c r="D213" s="258" t="s">
        <v>853</v>
      </c>
      <c r="E213" s="239"/>
      <c r="F213" s="71"/>
      <c r="G213" s="72"/>
      <c r="H213" s="73"/>
      <c r="I213" s="71"/>
      <c r="J213" s="72"/>
      <c r="K213" s="73"/>
      <c r="L213" s="71"/>
      <c r="M213" s="86"/>
      <c r="N213" s="74"/>
      <c r="O213" s="72">
        <v>45096</v>
      </c>
      <c r="P213" s="73" t="s">
        <v>162</v>
      </c>
      <c r="Q213" s="79" t="s">
        <v>198</v>
      </c>
      <c r="R213" s="93" t="s">
        <v>781</v>
      </c>
    </row>
    <row r="214" spans="1:18">
      <c r="A214" s="77">
        <f t="shared" si="3"/>
        <v>206</v>
      </c>
      <c r="B214" s="336"/>
      <c r="C214" s="372"/>
      <c r="D214" s="258" t="s">
        <v>854</v>
      </c>
      <c r="E214" s="239"/>
      <c r="F214" s="71"/>
      <c r="G214" s="72"/>
      <c r="H214" s="73"/>
      <c r="I214" s="71"/>
      <c r="J214" s="72"/>
      <c r="K214" s="73"/>
      <c r="L214" s="71"/>
      <c r="M214" s="86"/>
      <c r="N214" s="74"/>
      <c r="O214" s="72">
        <v>45096</v>
      </c>
      <c r="P214" s="73" t="s">
        <v>162</v>
      </c>
      <c r="Q214" s="79" t="s">
        <v>198</v>
      </c>
      <c r="R214" s="93" t="s">
        <v>781</v>
      </c>
    </row>
    <row r="215" spans="1:18">
      <c r="A215" s="77">
        <f t="shared" si="3"/>
        <v>207</v>
      </c>
      <c r="B215" s="336"/>
      <c r="C215" s="372"/>
      <c r="D215" s="258" t="s">
        <v>855</v>
      </c>
      <c r="E215" s="239"/>
      <c r="F215" s="71"/>
      <c r="G215" s="72"/>
      <c r="H215" s="73"/>
      <c r="I215" s="71"/>
      <c r="J215" s="72"/>
      <c r="K215" s="73"/>
      <c r="L215" s="71"/>
      <c r="M215" s="86"/>
      <c r="N215" s="74"/>
      <c r="O215" s="72">
        <v>45096</v>
      </c>
      <c r="P215" s="73" t="s">
        <v>162</v>
      </c>
      <c r="Q215" s="79" t="s">
        <v>198</v>
      </c>
      <c r="R215" s="93" t="s">
        <v>781</v>
      </c>
    </row>
    <row r="216" spans="1:18">
      <c r="A216" s="77">
        <f t="shared" si="3"/>
        <v>208</v>
      </c>
      <c r="B216" s="336"/>
      <c r="C216" s="372"/>
      <c r="D216" s="258" t="s">
        <v>856</v>
      </c>
      <c r="E216" s="239"/>
      <c r="F216" s="71"/>
      <c r="G216" s="72"/>
      <c r="H216" s="73"/>
      <c r="I216" s="71"/>
      <c r="J216" s="72"/>
      <c r="K216" s="73"/>
      <c r="L216" s="71"/>
      <c r="M216" s="86"/>
      <c r="N216" s="74"/>
      <c r="O216" s="72">
        <v>45096</v>
      </c>
      <c r="P216" s="73" t="s">
        <v>162</v>
      </c>
      <c r="Q216" s="79" t="s">
        <v>198</v>
      </c>
      <c r="R216" s="93" t="s">
        <v>781</v>
      </c>
    </row>
    <row r="217" spans="1:18">
      <c r="A217" s="77">
        <f t="shared" si="3"/>
        <v>209</v>
      </c>
      <c r="B217" s="336"/>
      <c r="C217" s="372"/>
      <c r="D217" s="258" t="s">
        <v>857</v>
      </c>
      <c r="E217" s="238"/>
      <c r="F217" s="71"/>
      <c r="G217" s="72"/>
      <c r="H217" s="73"/>
      <c r="I217" s="71"/>
      <c r="J217" s="72"/>
      <c r="K217" s="73"/>
      <c r="L217" s="71"/>
      <c r="M217" s="86"/>
      <c r="N217" s="74"/>
      <c r="O217" s="72">
        <v>45096</v>
      </c>
      <c r="P217" s="73" t="s">
        <v>162</v>
      </c>
      <c r="Q217" s="79" t="s">
        <v>198</v>
      </c>
      <c r="R217" s="93" t="s">
        <v>781</v>
      </c>
    </row>
    <row r="218" spans="1:18">
      <c r="A218" s="77">
        <f t="shared" si="3"/>
        <v>210</v>
      </c>
      <c r="B218" s="336"/>
      <c r="C218" s="372"/>
      <c r="D218" s="258" t="s">
        <v>858</v>
      </c>
      <c r="E218" s="239"/>
      <c r="F218" s="71"/>
      <c r="G218" s="72"/>
      <c r="H218" s="73"/>
      <c r="I218" s="71"/>
      <c r="J218" s="72"/>
      <c r="K218" s="73"/>
      <c r="L218" s="71"/>
      <c r="M218" s="86"/>
      <c r="N218" s="74"/>
      <c r="O218" s="72">
        <v>45096</v>
      </c>
      <c r="P218" s="73" t="s">
        <v>162</v>
      </c>
      <c r="Q218" s="79" t="s">
        <v>198</v>
      </c>
      <c r="R218" s="93" t="s">
        <v>781</v>
      </c>
    </row>
    <row r="219" spans="1:18">
      <c r="A219" s="77">
        <f t="shared" si="3"/>
        <v>211</v>
      </c>
      <c r="B219" s="336"/>
      <c r="C219" s="372"/>
      <c r="D219" s="258" t="s">
        <v>859</v>
      </c>
      <c r="E219" s="239"/>
      <c r="F219" s="71"/>
      <c r="G219" s="72"/>
      <c r="H219" s="73"/>
      <c r="I219" s="71"/>
      <c r="J219" s="72"/>
      <c r="K219" s="73"/>
      <c r="L219" s="71"/>
      <c r="M219" s="86"/>
      <c r="N219" s="74"/>
      <c r="O219" s="72">
        <v>45096</v>
      </c>
      <c r="P219" s="73" t="s">
        <v>162</v>
      </c>
      <c r="Q219" s="79" t="s">
        <v>198</v>
      </c>
      <c r="R219" s="93" t="s">
        <v>781</v>
      </c>
    </row>
    <row r="220" spans="1:18">
      <c r="A220" s="77">
        <f t="shared" si="3"/>
        <v>212</v>
      </c>
      <c r="B220" s="336"/>
      <c r="C220" s="372"/>
      <c r="D220" s="258" t="s">
        <v>860</v>
      </c>
      <c r="E220" s="239"/>
      <c r="F220" s="71"/>
      <c r="G220" s="72"/>
      <c r="H220" s="73"/>
      <c r="I220" s="71"/>
      <c r="J220" s="72"/>
      <c r="K220" s="73"/>
      <c r="L220" s="71"/>
      <c r="M220" s="86"/>
      <c r="N220" s="74"/>
      <c r="O220" s="72">
        <v>45096</v>
      </c>
      <c r="P220" s="73" t="s">
        <v>162</v>
      </c>
      <c r="Q220" s="79" t="s">
        <v>198</v>
      </c>
      <c r="R220" s="93" t="s">
        <v>781</v>
      </c>
    </row>
    <row r="221" spans="1:18">
      <c r="A221" s="77">
        <f t="shared" si="3"/>
        <v>213</v>
      </c>
      <c r="B221" s="336"/>
      <c r="C221" s="372"/>
      <c r="D221" s="258" t="s">
        <v>861</v>
      </c>
      <c r="E221" s="239"/>
      <c r="F221" s="71"/>
      <c r="G221" s="72"/>
      <c r="H221" s="73"/>
      <c r="I221" s="71"/>
      <c r="J221" s="72"/>
      <c r="K221" s="73"/>
      <c r="L221" s="71"/>
      <c r="M221" s="86"/>
      <c r="N221" s="74"/>
      <c r="O221" s="72">
        <v>45096</v>
      </c>
      <c r="P221" s="73" t="s">
        <v>162</v>
      </c>
      <c r="Q221" s="79" t="s">
        <v>198</v>
      </c>
      <c r="R221" s="93" t="s">
        <v>781</v>
      </c>
    </row>
    <row r="222" spans="1:18">
      <c r="A222" s="77">
        <f t="shared" si="3"/>
        <v>214</v>
      </c>
      <c r="B222" s="336"/>
      <c r="C222" s="372"/>
      <c r="D222" s="258" t="s">
        <v>862</v>
      </c>
      <c r="E222" s="239"/>
      <c r="F222" s="71"/>
      <c r="G222" s="72"/>
      <c r="H222" s="73"/>
      <c r="I222" s="71"/>
      <c r="J222" s="72"/>
      <c r="K222" s="73"/>
      <c r="L222" s="71"/>
      <c r="M222" s="86"/>
      <c r="N222" s="74"/>
      <c r="O222" s="72">
        <v>45096</v>
      </c>
      <c r="P222" s="73" t="s">
        <v>162</v>
      </c>
      <c r="Q222" s="79" t="s">
        <v>198</v>
      </c>
      <c r="R222" s="93" t="s">
        <v>781</v>
      </c>
    </row>
    <row r="223" spans="1:18">
      <c r="A223" s="77">
        <f t="shared" si="3"/>
        <v>215</v>
      </c>
      <c r="B223" s="336"/>
      <c r="C223" s="372"/>
      <c r="D223" s="257" t="s">
        <v>863</v>
      </c>
      <c r="E223" s="239"/>
      <c r="F223" s="71"/>
      <c r="G223" s="72"/>
      <c r="H223" s="73"/>
      <c r="I223" s="71"/>
      <c r="J223" s="72"/>
      <c r="K223" s="73"/>
      <c r="L223" s="71"/>
      <c r="M223" s="86"/>
      <c r="N223" s="74"/>
      <c r="O223" s="72">
        <v>45096</v>
      </c>
      <c r="P223" s="73" t="s">
        <v>162</v>
      </c>
      <c r="Q223" s="79" t="s">
        <v>198</v>
      </c>
      <c r="R223" s="93" t="s">
        <v>781</v>
      </c>
    </row>
    <row r="224" spans="1:18">
      <c r="A224" s="77">
        <f t="shared" si="3"/>
        <v>216</v>
      </c>
      <c r="B224" s="336"/>
      <c r="C224" s="372"/>
      <c r="D224" s="257" t="s">
        <v>864</v>
      </c>
      <c r="E224" s="238"/>
      <c r="F224" s="71"/>
      <c r="G224" s="72"/>
      <c r="H224" s="73"/>
      <c r="I224" s="71"/>
      <c r="J224" s="72"/>
      <c r="K224" s="73"/>
      <c r="L224" s="71"/>
      <c r="M224" s="86"/>
      <c r="N224" s="74"/>
      <c r="O224" s="72">
        <v>45096</v>
      </c>
      <c r="P224" s="73" t="s">
        <v>162</v>
      </c>
      <c r="Q224" s="79" t="s">
        <v>198</v>
      </c>
      <c r="R224" s="93" t="s">
        <v>781</v>
      </c>
    </row>
    <row r="225" spans="1:18">
      <c r="A225" s="77">
        <f t="shared" si="3"/>
        <v>217</v>
      </c>
      <c r="B225" s="336"/>
      <c r="C225" s="372"/>
      <c r="D225" s="257" t="s">
        <v>865</v>
      </c>
      <c r="E225" s="239"/>
      <c r="F225" s="71"/>
      <c r="G225" s="72"/>
      <c r="H225" s="73"/>
      <c r="I225" s="71"/>
      <c r="J225" s="72"/>
      <c r="K225" s="73"/>
      <c r="L225" s="71"/>
      <c r="M225" s="86"/>
      <c r="N225" s="74"/>
      <c r="O225" s="72">
        <v>45096</v>
      </c>
      <c r="P225" s="73" t="s">
        <v>162</v>
      </c>
      <c r="Q225" s="79" t="s">
        <v>198</v>
      </c>
      <c r="R225" s="93" t="s">
        <v>781</v>
      </c>
    </row>
    <row r="226" spans="1:18">
      <c r="A226" s="77">
        <f t="shared" si="3"/>
        <v>218</v>
      </c>
      <c r="B226" s="336"/>
      <c r="C226" s="372"/>
      <c r="D226" s="257" t="s">
        <v>866</v>
      </c>
      <c r="E226" s="239"/>
      <c r="F226" s="71"/>
      <c r="G226" s="72"/>
      <c r="H226" s="73"/>
      <c r="I226" s="71"/>
      <c r="J226" s="72"/>
      <c r="K226" s="73"/>
      <c r="L226" s="71"/>
      <c r="M226" s="86"/>
      <c r="N226" s="74"/>
      <c r="O226" s="72">
        <v>45096</v>
      </c>
      <c r="P226" s="73" t="s">
        <v>162</v>
      </c>
      <c r="Q226" s="79" t="s">
        <v>198</v>
      </c>
      <c r="R226" s="93" t="s">
        <v>781</v>
      </c>
    </row>
    <row r="227" spans="1:18">
      <c r="A227" s="77">
        <f t="shared" si="3"/>
        <v>219</v>
      </c>
      <c r="B227" s="336"/>
      <c r="C227" s="372"/>
      <c r="D227" s="257" t="s">
        <v>867</v>
      </c>
      <c r="E227" s="239"/>
      <c r="F227" s="71"/>
      <c r="G227" s="72"/>
      <c r="H227" s="73"/>
      <c r="I227" s="71"/>
      <c r="J227" s="72"/>
      <c r="K227" s="73"/>
      <c r="L227" s="71"/>
      <c r="M227" s="86"/>
      <c r="N227" s="74"/>
      <c r="O227" s="72">
        <v>45096</v>
      </c>
      <c r="P227" s="73" t="s">
        <v>162</v>
      </c>
      <c r="Q227" s="79" t="s">
        <v>198</v>
      </c>
      <c r="R227" s="93" t="s">
        <v>781</v>
      </c>
    </row>
    <row r="228" spans="1:18">
      <c r="A228" s="77">
        <f t="shared" si="3"/>
        <v>220</v>
      </c>
      <c r="B228" s="336"/>
      <c r="C228" s="372"/>
      <c r="D228" s="257" t="s">
        <v>868</v>
      </c>
      <c r="E228" s="239"/>
      <c r="F228" s="71"/>
      <c r="G228" s="72"/>
      <c r="H228" s="73"/>
      <c r="I228" s="71"/>
      <c r="J228" s="72"/>
      <c r="K228" s="73"/>
      <c r="L228" s="71"/>
      <c r="M228" s="86"/>
      <c r="N228" s="74"/>
      <c r="O228" s="72">
        <v>45096</v>
      </c>
      <c r="P228" s="73" t="s">
        <v>162</v>
      </c>
      <c r="Q228" s="79" t="s">
        <v>198</v>
      </c>
      <c r="R228" s="93" t="s">
        <v>781</v>
      </c>
    </row>
    <row r="229" spans="1:18">
      <c r="A229" s="77">
        <f t="shared" si="3"/>
        <v>221</v>
      </c>
      <c r="B229" s="336"/>
      <c r="C229" s="372"/>
      <c r="D229" s="257" t="s">
        <v>869</v>
      </c>
      <c r="E229" s="238"/>
      <c r="F229" s="71"/>
      <c r="G229" s="72"/>
      <c r="H229" s="73"/>
      <c r="I229" s="71"/>
      <c r="J229" s="72"/>
      <c r="K229" s="73"/>
      <c r="L229" s="71"/>
      <c r="M229" s="86"/>
      <c r="N229" s="74"/>
      <c r="O229" s="72">
        <v>45096</v>
      </c>
      <c r="P229" s="73" t="s">
        <v>162</v>
      </c>
      <c r="Q229" s="79" t="s">
        <v>198</v>
      </c>
      <c r="R229" s="93" t="s">
        <v>781</v>
      </c>
    </row>
    <row r="230" spans="1:18">
      <c r="A230" s="77">
        <f t="shared" si="3"/>
        <v>222</v>
      </c>
      <c r="B230" s="336"/>
      <c r="C230" s="372"/>
      <c r="D230" s="257" t="s">
        <v>870</v>
      </c>
      <c r="E230" s="239"/>
      <c r="F230" s="71"/>
      <c r="G230" s="72"/>
      <c r="H230" s="73"/>
      <c r="I230" s="71"/>
      <c r="J230" s="72"/>
      <c r="K230" s="73"/>
      <c r="L230" s="71"/>
      <c r="M230" s="86"/>
      <c r="N230" s="74"/>
      <c r="O230" s="72">
        <v>45096</v>
      </c>
      <c r="P230" s="73" t="s">
        <v>162</v>
      </c>
      <c r="Q230" s="79" t="s">
        <v>198</v>
      </c>
      <c r="R230" s="93" t="s">
        <v>781</v>
      </c>
    </row>
    <row r="231" spans="1:18">
      <c r="A231" s="77">
        <f t="shared" si="3"/>
        <v>223</v>
      </c>
      <c r="B231" s="336"/>
      <c r="C231" s="372"/>
      <c r="D231" s="257" t="s">
        <v>871</v>
      </c>
      <c r="E231" s="239"/>
      <c r="F231" s="71"/>
      <c r="G231" s="72"/>
      <c r="H231" s="73"/>
      <c r="I231" s="71"/>
      <c r="J231" s="72"/>
      <c r="K231" s="73"/>
      <c r="L231" s="71"/>
      <c r="M231" s="86"/>
      <c r="N231" s="74"/>
      <c r="O231" s="72">
        <v>45096</v>
      </c>
      <c r="P231" s="73" t="s">
        <v>162</v>
      </c>
      <c r="Q231" s="79" t="s">
        <v>198</v>
      </c>
      <c r="R231" s="93" t="s">
        <v>781</v>
      </c>
    </row>
    <row r="232" spans="1:18">
      <c r="A232" s="77">
        <f t="shared" si="3"/>
        <v>224</v>
      </c>
      <c r="B232" s="336"/>
      <c r="C232" s="372"/>
      <c r="D232" s="257" t="s">
        <v>872</v>
      </c>
      <c r="E232" s="239"/>
      <c r="F232" s="71"/>
      <c r="G232" s="72"/>
      <c r="H232" s="73"/>
      <c r="I232" s="71"/>
      <c r="J232" s="72"/>
      <c r="K232" s="73"/>
      <c r="L232" s="71"/>
      <c r="M232" s="86"/>
      <c r="N232" s="74"/>
      <c r="O232" s="72">
        <v>45096</v>
      </c>
      <c r="P232" s="73" t="s">
        <v>162</v>
      </c>
      <c r="Q232" s="79" t="s">
        <v>198</v>
      </c>
      <c r="R232" s="93" t="s">
        <v>781</v>
      </c>
    </row>
    <row r="233" spans="1:18">
      <c r="A233" s="77">
        <f t="shared" si="3"/>
        <v>225</v>
      </c>
      <c r="B233" s="336"/>
      <c r="C233" s="372"/>
      <c r="D233" s="258" t="s">
        <v>873</v>
      </c>
      <c r="E233" s="239"/>
      <c r="F233" s="71"/>
      <c r="G233" s="72"/>
      <c r="H233" s="73"/>
      <c r="I233" s="71"/>
      <c r="J233" s="72"/>
      <c r="K233" s="73"/>
      <c r="L233" s="71"/>
      <c r="M233" s="86"/>
      <c r="N233" s="74"/>
      <c r="O233" s="72">
        <v>45096</v>
      </c>
      <c r="P233" s="73" t="s">
        <v>162</v>
      </c>
      <c r="Q233" s="79" t="s">
        <v>198</v>
      </c>
      <c r="R233" s="93" t="s">
        <v>781</v>
      </c>
    </row>
    <row r="234" spans="1:18">
      <c r="A234" s="77">
        <f t="shared" si="3"/>
        <v>226</v>
      </c>
      <c r="B234" s="336"/>
      <c r="C234" s="372"/>
      <c r="D234" s="258" t="s">
        <v>874</v>
      </c>
      <c r="E234" s="239"/>
      <c r="F234" s="71"/>
      <c r="G234" s="72"/>
      <c r="H234" s="73"/>
      <c r="I234" s="71"/>
      <c r="J234" s="72"/>
      <c r="K234" s="73"/>
      <c r="L234" s="71"/>
      <c r="M234" s="86"/>
      <c r="N234" s="74"/>
      <c r="O234" s="72">
        <v>45096</v>
      </c>
      <c r="P234" s="73" t="s">
        <v>162</v>
      </c>
      <c r="Q234" s="79" t="s">
        <v>198</v>
      </c>
      <c r="R234" s="93" t="s">
        <v>781</v>
      </c>
    </row>
    <row r="235" spans="1:18">
      <c r="A235" s="77">
        <f t="shared" si="3"/>
        <v>227</v>
      </c>
      <c r="B235" s="336"/>
      <c r="C235" s="372"/>
      <c r="D235" s="258" t="s">
        <v>875</v>
      </c>
      <c r="E235" s="238"/>
      <c r="F235" s="71"/>
      <c r="G235" s="72"/>
      <c r="H235" s="73"/>
      <c r="I235" s="71"/>
      <c r="J235" s="72"/>
      <c r="K235" s="73"/>
      <c r="L235" s="71"/>
      <c r="M235" s="86"/>
      <c r="N235" s="74"/>
      <c r="O235" s="72">
        <v>45096</v>
      </c>
      <c r="P235" s="73" t="s">
        <v>162</v>
      </c>
      <c r="Q235" s="79" t="s">
        <v>198</v>
      </c>
      <c r="R235" s="93" t="s">
        <v>781</v>
      </c>
    </row>
    <row r="236" spans="1:18">
      <c r="A236" s="77">
        <f t="shared" si="3"/>
        <v>228</v>
      </c>
      <c r="B236" s="336"/>
      <c r="C236" s="372"/>
      <c r="D236" s="258" t="s">
        <v>876</v>
      </c>
      <c r="E236" s="239"/>
      <c r="F236" s="71"/>
      <c r="G236" s="72"/>
      <c r="H236" s="73"/>
      <c r="I236" s="71"/>
      <c r="J236" s="72"/>
      <c r="K236" s="73"/>
      <c r="L236" s="71"/>
      <c r="M236" s="86"/>
      <c r="N236" s="74"/>
      <c r="O236" s="72">
        <v>45096</v>
      </c>
      <c r="P236" s="73" t="s">
        <v>162</v>
      </c>
      <c r="Q236" s="79" t="s">
        <v>198</v>
      </c>
      <c r="R236" s="93" t="s">
        <v>781</v>
      </c>
    </row>
    <row r="237" spans="1:18">
      <c r="A237" s="77">
        <f t="shared" si="3"/>
        <v>229</v>
      </c>
      <c r="B237" s="336"/>
      <c r="C237" s="372"/>
      <c r="D237" s="258" t="s">
        <v>877</v>
      </c>
      <c r="E237" s="239"/>
      <c r="F237" s="71"/>
      <c r="G237" s="72"/>
      <c r="H237" s="73"/>
      <c r="I237" s="71"/>
      <c r="J237" s="72"/>
      <c r="K237" s="73"/>
      <c r="L237" s="71"/>
      <c r="M237" s="86"/>
      <c r="N237" s="74"/>
      <c r="O237" s="72">
        <v>45096</v>
      </c>
      <c r="P237" s="73" t="s">
        <v>162</v>
      </c>
      <c r="Q237" s="79" t="s">
        <v>198</v>
      </c>
      <c r="R237" s="93" t="s">
        <v>781</v>
      </c>
    </row>
    <row r="238" spans="1:18">
      <c r="A238" s="77">
        <f t="shared" si="3"/>
        <v>230</v>
      </c>
      <c r="B238" s="336"/>
      <c r="C238" s="372"/>
      <c r="D238" s="258" t="s">
        <v>878</v>
      </c>
      <c r="E238" s="239"/>
      <c r="F238" s="71"/>
      <c r="G238" s="72"/>
      <c r="H238" s="73"/>
      <c r="I238" s="71"/>
      <c r="J238" s="72"/>
      <c r="K238" s="73"/>
      <c r="L238" s="71"/>
      <c r="M238" s="86"/>
      <c r="N238" s="74"/>
      <c r="O238" s="72">
        <v>45096</v>
      </c>
      <c r="P238" s="73" t="s">
        <v>162</v>
      </c>
      <c r="Q238" s="79" t="s">
        <v>198</v>
      </c>
      <c r="R238" s="93" t="s">
        <v>781</v>
      </c>
    </row>
    <row r="239" spans="1:18">
      <c r="A239" s="77">
        <f t="shared" si="3"/>
        <v>231</v>
      </c>
      <c r="B239" s="336"/>
      <c r="C239" s="372"/>
      <c r="D239" s="258" t="s">
        <v>879</v>
      </c>
      <c r="E239" s="239"/>
      <c r="F239" s="71"/>
      <c r="G239" s="72"/>
      <c r="H239" s="73"/>
      <c r="I239" s="71"/>
      <c r="J239" s="72"/>
      <c r="K239" s="73"/>
      <c r="L239" s="71"/>
      <c r="M239" s="86"/>
      <c r="N239" s="74"/>
      <c r="O239" s="72">
        <v>45096</v>
      </c>
      <c r="P239" s="73" t="s">
        <v>162</v>
      </c>
      <c r="Q239" s="79" t="s">
        <v>198</v>
      </c>
      <c r="R239" s="93" t="s">
        <v>781</v>
      </c>
    </row>
    <row r="240" spans="1:18">
      <c r="A240" s="77">
        <f t="shared" si="3"/>
        <v>232</v>
      </c>
      <c r="B240" s="336"/>
      <c r="C240" s="372"/>
      <c r="D240" s="258" t="s">
        <v>880</v>
      </c>
      <c r="E240" s="239"/>
      <c r="F240" s="71"/>
      <c r="G240" s="72"/>
      <c r="H240" s="73"/>
      <c r="I240" s="71"/>
      <c r="J240" s="72"/>
      <c r="K240" s="73"/>
      <c r="L240" s="71"/>
      <c r="M240" s="86"/>
      <c r="N240" s="74"/>
      <c r="O240" s="72">
        <v>45096</v>
      </c>
      <c r="P240" s="73" t="s">
        <v>162</v>
      </c>
      <c r="Q240" s="79" t="s">
        <v>198</v>
      </c>
      <c r="R240" s="93" t="s">
        <v>781</v>
      </c>
    </row>
    <row r="241" spans="1:18">
      <c r="A241" s="77">
        <f t="shared" si="3"/>
        <v>233</v>
      </c>
      <c r="B241" s="336"/>
      <c r="C241" s="372"/>
      <c r="D241" s="258" t="s">
        <v>881</v>
      </c>
      <c r="E241" s="239"/>
      <c r="F241" s="71"/>
      <c r="G241" s="72"/>
      <c r="H241" s="73"/>
      <c r="I241" s="71"/>
      <c r="J241" s="72"/>
      <c r="K241" s="73"/>
      <c r="L241" s="71"/>
      <c r="M241" s="86"/>
      <c r="N241" s="74"/>
      <c r="O241" s="72">
        <v>45096</v>
      </c>
      <c r="P241" s="73" t="s">
        <v>162</v>
      </c>
      <c r="Q241" s="79" t="s">
        <v>198</v>
      </c>
      <c r="R241" s="93" t="s">
        <v>781</v>
      </c>
    </row>
    <row r="242" spans="1:18">
      <c r="A242" s="77">
        <f t="shared" si="3"/>
        <v>234</v>
      </c>
      <c r="B242" s="336"/>
      <c r="C242" s="372"/>
      <c r="D242" s="258" t="s">
        <v>882</v>
      </c>
      <c r="E242" s="239"/>
      <c r="F242" s="71"/>
      <c r="G242" s="72"/>
      <c r="H242" s="73"/>
      <c r="I242" s="71"/>
      <c r="J242" s="72"/>
      <c r="K242" s="73"/>
      <c r="L242" s="71"/>
      <c r="M242" s="86"/>
      <c r="N242" s="74"/>
      <c r="O242" s="72">
        <v>45096</v>
      </c>
      <c r="P242" s="73" t="s">
        <v>162</v>
      </c>
      <c r="Q242" s="79" t="s">
        <v>198</v>
      </c>
      <c r="R242" s="93" t="s">
        <v>781</v>
      </c>
    </row>
    <row r="243" spans="1:18">
      <c r="A243" s="77">
        <f t="shared" si="3"/>
        <v>235</v>
      </c>
      <c r="B243" s="336"/>
      <c r="C243" s="372"/>
      <c r="D243" s="257" t="s">
        <v>883</v>
      </c>
      <c r="E243" s="239"/>
      <c r="F243" s="71"/>
      <c r="G243" s="72"/>
      <c r="H243" s="73"/>
      <c r="I243" s="71"/>
      <c r="J243" s="72"/>
      <c r="K243" s="73"/>
      <c r="L243" s="71"/>
      <c r="M243" s="86"/>
      <c r="N243" s="74"/>
      <c r="O243" s="72">
        <v>45096</v>
      </c>
      <c r="P243" s="73" t="s">
        <v>162</v>
      </c>
      <c r="Q243" s="79" t="s">
        <v>198</v>
      </c>
      <c r="R243" s="93" t="s">
        <v>781</v>
      </c>
    </row>
    <row r="244" spans="1:18">
      <c r="A244" s="77">
        <f t="shared" si="3"/>
        <v>236</v>
      </c>
      <c r="B244" s="336"/>
      <c r="C244" s="372"/>
      <c r="D244" s="257" t="s">
        <v>884</v>
      </c>
      <c r="E244" s="238"/>
      <c r="F244" s="71"/>
      <c r="G244" s="72"/>
      <c r="H244" s="73"/>
      <c r="I244" s="71"/>
      <c r="J244" s="72"/>
      <c r="K244" s="73"/>
      <c r="L244" s="71"/>
      <c r="M244" s="86"/>
      <c r="N244" s="74"/>
      <c r="O244" s="72">
        <v>45096</v>
      </c>
      <c r="P244" s="73" t="s">
        <v>162</v>
      </c>
      <c r="Q244" s="79" t="s">
        <v>198</v>
      </c>
      <c r="R244" s="93" t="s">
        <v>781</v>
      </c>
    </row>
    <row r="245" spans="1:18">
      <c r="A245" s="77">
        <f t="shared" si="3"/>
        <v>237</v>
      </c>
      <c r="B245" s="336"/>
      <c r="C245" s="372"/>
      <c r="D245" s="257" t="s">
        <v>885</v>
      </c>
      <c r="E245" s="239"/>
      <c r="F245" s="71"/>
      <c r="G245" s="72"/>
      <c r="H245" s="73"/>
      <c r="I245" s="71"/>
      <c r="J245" s="72"/>
      <c r="K245" s="73"/>
      <c r="L245" s="71"/>
      <c r="M245" s="86"/>
      <c r="N245" s="74"/>
      <c r="O245" s="72">
        <v>45096</v>
      </c>
      <c r="P245" s="73" t="s">
        <v>162</v>
      </c>
      <c r="Q245" s="79" t="s">
        <v>198</v>
      </c>
      <c r="R245" s="93" t="s">
        <v>781</v>
      </c>
    </row>
    <row r="246" spans="1:18">
      <c r="A246" s="77">
        <f t="shared" si="3"/>
        <v>238</v>
      </c>
      <c r="B246" s="336"/>
      <c r="C246" s="372"/>
      <c r="D246" s="257" t="s">
        <v>886</v>
      </c>
      <c r="E246" s="239"/>
      <c r="F246" s="71"/>
      <c r="G246" s="72"/>
      <c r="H246" s="73"/>
      <c r="I246" s="71"/>
      <c r="J246" s="72"/>
      <c r="K246" s="73"/>
      <c r="L246" s="71"/>
      <c r="M246" s="86"/>
      <c r="N246" s="74"/>
      <c r="O246" s="72">
        <v>45096</v>
      </c>
      <c r="P246" s="73" t="s">
        <v>162</v>
      </c>
      <c r="Q246" s="79" t="s">
        <v>198</v>
      </c>
      <c r="R246" s="93" t="s">
        <v>781</v>
      </c>
    </row>
    <row r="247" spans="1:18">
      <c r="A247" s="77">
        <f t="shared" si="3"/>
        <v>239</v>
      </c>
      <c r="B247" s="336"/>
      <c r="C247" s="372"/>
      <c r="D247" s="257" t="s">
        <v>887</v>
      </c>
      <c r="E247" s="239"/>
      <c r="F247" s="71"/>
      <c r="G247" s="72"/>
      <c r="H247" s="73"/>
      <c r="I247" s="71"/>
      <c r="J247" s="72"/>
      <c r="K247" s="73"/>
      <c r="L247" s="71"/>
      <c r="M247" s="86"/>
      <c r="N247" s="74"/>
      <c r="O247" s="72">
        <v>45096</v>
      </c>
      <c r="P247" s="73" t="s">
        <v>162</v>
      </c>
      <c r="Q247" s="79" t="s">
        <v>198</v>
      </c>
      <c r="R247" s="93" t="s">
        <v>781</v>
      </c>
    </row>
    <row r="248" spans="1:18">
      <c r="A248" s="77">
        <f t="shared" si="3"/>
        <v>240</v>
      </c>
      <c r="B248" s="336"/>
      <c r="C248" s="372"/>
      <c r="D248" s="257" t="s">
        <v>888</v>
      </c>
      <c r="E248" s="239"/>
      <c r="F248" s="71"/>
      <c r="G248" s="72"/>
      <c r="H248" s="73"/>
      <c r="I248" s="71"/>
      <c r="J248" s="72"/>
      <c r="K248" s="73"/>
      <c r="L248" s="71"/>
      <c r="M248" s="86"/>
      <c r="N248" s="74"/>
      <c r="O248" s="72">
        <v>45096</v>
      </c>
      <c r="P248" s="73" t="s">
        <v>162</v>
      </c>
      <c r="Q248" s="79" t="s">
        <v>198</v>
      </c>
      <c r="R248" s="93" t="s">
        <v>781</v>
      </c>
    </row>
    <row r="249" spans="1:18">
      <c r="A249" s="77">
        <f t="shared" si="3"/>
        <v>241</v>
      </c>
      <c r="B249" s="336"/>
      <c r="C249" s="372"/>
      <c r="D249" s="257" t="s">
        <v>889</v>
      </c>
      <c r="E249" s="239"/>
      <c r="F249" s="71"/>
      <c r="G249" s="72"/>
      <c r="H249" s="73"/>
      <c r="I249" s="71"/>
      <c r="J249" s="72"/>
      <c r="K249" s="73"/>
      <c r="L249" s="71"/>
      <c r="M249" s="86"/>
      <c r="N249" s="74"/>
      <c r="O249" s="72">
        <v>45096</v>
      </c>
      <c r="P249" s="73" t="s">
        <v>162</v>
      </c>
      <c r="Q249" s="79" t="s">
        <v>198</v>
      </c>
      <c r="R249" s="93" t="s">
        <v>781</v>
      </c>
    </row>
    <row r="250" spans="1:18">
      <c r="A250" s="77">
        <f t="shared" si="3"/>
        <v>242</v>
      </c>
      <c r="B250" s="336"/>
      <c r="C250" s="372"/>
      <c r="D250" s="257" t="s">
        <v>890</v>
      </c>
      <c r="E250" s="239"/>
      <c r="F250" s="71"/>
      <c r="G250" s="72"/>
      <c r="H250" s="73"/>
      <c r="I250" s="71"/>
      <c r="J250" s="72"/>
      <c r="K250" s="73"/>
      <c r="L250" s="71"/>
      <c r="M250" s="86"/>
      <c r="N250" s="74"/>
      <c r="O250" s="72">
        <v>45096</v>
      </c>
      <c r="P250" s="73" t="s">
        <v>162</v>
      </c>
      <c r="Q250" s="79" t="s">
        <v>198</v>
      </c>
      <c r="R250" s="93" t="s">
        <v>781</v>
      </c>
    </row>
    <row r="251" spans="1:18">
      <c r="A251" s="77">
        <f t="shared" si="3"/>
        <v>243</v>
      </c>
      <c r="B251" s="336"/>
      <c r="C251" s="372"/>
      <c r="D251" s="257" t="s">
        <v>891</v>
      </c>
      <c r="E251" s="239"/>
      <c r="F251" s="71"/>
      <c r="G251" s="72"/>
      <c r="H251" s="73"/>
      <c r="I251" s="71"/>
      <c r="J251" s="72"/>
      <c r="K251" s="73"/>
      <c r="L251" s="71"/>
      <c r="M251" s="86"/>
      <c r="N251" s="74"/>
      <c r="O251" s="72">
        <v>45096</v>
      </c>
      <c r="P251" s="73" t="s">
        <v>162</v>
      </c>
      <c r="Q251" s="79" t="s">
        <v>198</v>
      </c>
      <c r="R251" s="93" t="s">
        <v>781</v>
      </c>
    </row>
    <row r="252" spans="1:18">
      <c r="A252" s="77">
        <f t="shared" si="3"/>
        <v>244</v>
      </c>
      <c r="B252" s="336"/>
      <c r="C252" s="369"/>
      <c r="D252" s="257" t="s">
        <v>892</v>
      </c>
      <c r="E252" s="239"/>
      <c r="F252" s="71"/>
      <c r="G252" s="72"/>
      <c r="H252" s="73"/>
      <c r="I252" s="71"/>
      <c r="J252" s="72"/>
      <c r="K252" s="73"/>
      <c r="L252" s="71"/>
      <c r="M252" s="86"/>
      <c r="N252" s="74"/>
      <c r="O252" s="72">
        <v>45096</v>
      </c>
      <c r="P252" s="73" t="s">
        <v>162</v>
      </c>
      <c r="Q252" s="79" t="s">
        <v>198</v>
      </c>
      <c r="R252" s="93" t="s">
        <v>781</v>
      </c>
    </row>
    <row r="253" spans="1:18">
      <c r="A253" s="77">
        <f t="shared" si="3"/>
        <v>245</v>
      </c>
      <c r="B253" s="336"/>
      <c r="C253" s="348" t="s">
        <v>895</v>
      </c>
      <c r="D253" s="257" t="s">
        <v>842</v>
      </c>
      <c r="E253" s="238"/>
      <c r="F253" s="71"/>
      <c r="G253" s="72"/>
      <c r="H253" s="73"/>
      <c r="I253" s="71"/>
      <c r="J253" s="72"/>
      <c r="K253" s="73"/>
      <c r="L253" s="71"/>
      <c r="M253" s="86"/>
      <c r="N253" s="74"/>
      <c r="O253" s="72">
        <v>45096</v>
      </c>
      <c r="P253" s="73" t="s">
        <v>162</v>
      </c>
      <c r="Q253" s="79" t="s">
        <v>198</v>
      </c>
      <c r="R253" s="93" t="s">
        <v>781</v>
      </c>
    </row>
    <row r="254" spans="1:18">
      <c r="A254" s="77">
        <f t="shared" si="3"/>
        <v>246</v>
      </c>
      <c r="B254" s="336"/>
      <c r="C254" s="372"/>
      <c r="D254" s="257" t="s">
        <v>844</v>
      </c>
      <c r="E254" s="239"/>
      <c r="F254" s="71"/>
      <c r="G254" s="72"/>
      <c r="H254" s="73"/>
      <c r="I254" s="71"/>
      <c r="J254" s="72"/>
      <c r="K254" s="73"/>
      <c r="L254" s="71"/>
      <c r="M254" s="86"/>
      <c r="N254" s="74"/>
      <c r="O254" s="72">
        <v>45096</v>
      </c>
      <c r="P254" s="73" t="s">
        <v>162</v>
      </c>
      <c r="Q254" s="79" t="s">
        <v>198</v>
      </c>
      <c r="R254" s="93" t="s">
        <v>781</v>
      </c>
    </row>
    <row r="255" spans="1:18">
      <c r="A255" s="77">
        <f t="shared" si="3"/>
        <v>247</v>
      </c>
      <c r="B255" s="336"/>
      <c r="C255" s="372"/>
      <c r="D255" s="257" t="s">
        <v>845</v>
      </c>
      <c r="E255" s="239"/>
      <c r="F255" s="71"/>
      <c r="G255" s="72"/>
      <c r="H255" s="73"/>
      <c r="I255" s="71"/>
      <c r="J255" s="72"/>
      <c r="K255" s="73"/>
      <c r="L255" s="71"/>
      <c r="M255" s="86"/>
      <c r="N255" s="74"/>
      <c r="O255" s="72">
        <v>45096</v>
      </c>
      <c r="P255" s="73" t="s">
        <v>162</v>
      </c>
      <c r="Q255" s="79" t="s">
        <v>198</v>
      </c>
      <c r="R255" s="93" t="s">
        <v>781</v>
      </c>
    </row>
    <row r="256" spans="1:18">
      <c r="A256" s="77">
        <f t="shared" si="3"/>
        <v>248</v>
      </c>
      <c r="B256" s="336"/>
      <c r="C256" s="373"/>
      <c r="D256" s="257" t="s">
        <v>846</v>
      </c>
      <c r="E256" s="239"/>
      <c r="F256" s="71"/>
      <c r="G256" s="72"/>
      <c r="H256" s="73"/>
      <c r="I256" s="71"/>
      <c r="J256" s="72"/>
      <c r="K256" s="73"/>
      <c r="L256" s="71"/>
      <c r="M256" s="86"/>
      <c r="N256" s="74"/>
      <c r="O256" s="72">
        <v>45096</v>
      </c>
      <c r="P256" s="73" t="s">
        <v>162</v>
      </c>
      <c r="Q256" s="79" t="s">
        <v>198</v>
      </c>
      <c r="R256" s="93" t="s">
        <v>781</v>
      </c>
    </row>
    <row r="257" spans="1:18">
      <c r="A257" s="77">
        <f t="shared" si="3"/>
        <v>249</v>
      </c>
      <c r="B257" s="336"/>
      <c r="C257" s="372"/>
      <c r="D257" s="257" t="s">
        <v>847</v>
      </c>
      <c r="E257" s="239"/>
      <c r="F257" s="71"/>
      <c r="G257" s="72"/>
      <c r="H257" s="73"/>
      <c r="I257" s="71"/>
      <c r="J257" s="72"/>
      <c r="K257" s="73"/>
      <c r="L257" s="71"/>
      <c r="M257" s="86"/>
      <c r="N257" s="74"/>
      <c r="O257" s="72">
        <v>45096</v>
      </c>
      <c r="P257" s="73" t="s">
        <v>162</v>
      </c>
      <c r="Q257" s="79" t="s">
        <v>198</v>
      </c>
      <c r="R257" s="93" t="s">
        <v>781</v>
      </c>
    </row>
    <row r="258" spans="1:18">
      <c r="A258" s="77">
        <f t="shared" si="3"/>
        <v>250</v>
      </c>
      <c r="B258" s="336"/>
      <c r="C258" s="372"/>
      <c r="D258" s="257" t="s">
        <v>848</v>
      </c>
      <c r="E258" s="239"/>
      <c r="F258" s="71"/>
      <c r="G258" s="72"/>
      <c r="H258" s="73"/>
      <c r="I258" s="71"/>
      <c r="J258" s="72"/>
      <c r="K258" s="73"/>
      <c r="L258" s="71"/>
      <c r="M258" s="86"/>
      <c r="N258" s="74"/>
      <c r="O258" s="72">
        <v>45096</v>
      </c>
      <c r="P258" s="73" t="s">
        <v>162</v>
      </c>
      <c r="Q258" s="79" t="s">
        <v>198</v>
      </c>
      <c r="R258" s="93" t="s">
        <v>781</v>
      </c>
    </row>
    <row r="259" spans="1:18">
      <c r="A259" s="77">
        <f t="shared" si="3"/>
        <v>251</v>
      </c>
      <c r="B259" s="336"/>
      <c r="C259" s="372"/>
      <c r="D259" s="257" t="s">
        <v>849</v>
      </c>
      <c r="E259" s="239"/>
      <c r="F259" s="71"/>
      <c r="G259" s="72"/>
      <c r="H259" s="73"/>
      <c r="I259" s="71"/>
      <c r="J259" s="72"/>
      <c r="K259" s="73"/>
      <c r="L259" s="71"/>
      <c r="M259" s="86"/>
      <c r="N259" s="74"/>
      <c r="O259" s="72">
        <v>45096</v>
      </c>
      <c r="P259" s="73" t="s">
        <v>162</v>
      </c>
      <c r="Q259" s="79" t="s">
        <v>198</v>
      </c>
      <c r="R259" s="93" t="s">
        <v>781</v>
      </c>
    </row>
    <row r="260" spans="1:18">
      <c r="A260" s="77">
        <f t="shared" si="3"/>
        <v>252</v>
      </c>
      <c r="B260" s="336"/>
      <c r="C260" s="372"/>
      <c r="D260" s="257" t="s">
        <v>850</v>
      </c>
      <c r="E260" s="239"/>
      <c r="F260" s="71"/>
      <c r="G260" s="72"/>
      <c r="H260" s="73"/>
      <c r="I260" s="71"/>
      <c r="J260" s="72"/>
      <c r="K260" s="73"/>
      <c r="L260" s="71"/>
      <c r="M260" s="86"/>
      <c r="N260" s="74"/>
      <c r="O260" s="72">
        <v>45096</v>
      </c>
      <c r="P260" s="73" t="s">
        <v>162</v>
      </c>
      <c r="Q260" s="79" t="s">
        <v>198</v>
      </c>
      <c r="R260" s="93" t="s">
        <v>781</v>
      </c>
    </row>
    <row r="261" spans="1:18">
      <c r="A261" s="77">
        <f t="shared" si="3"/>
        <v>253</v>
      </c>
      <c r="B261" s="336"/>
      <c r="C261" s="372"/>
      <c r="D261" s="257" t="s">
        <v>851</v>
      </c>
      <c r="E261" s="239"/>
      <c r="F261" s="71"/>
      <c r="G261" s="72"/>
      <c r="H261" s="73"/>
      <c r="I261" s="71"/>
      <c r="J261" s="72"/>
      <c r="K261" s="73"/>
      <c r="L261" s="71"/>
      <c r="M261" s="86"/>
      <c r="N261" s="74"/>
      <c r="O261" s="72">
        <v>45096</v>
      </c>
      <c r="P261" s="73" t="s">
        <v>162</v>
      </c>
      <c r="Q261" s="79" t="s">
        <v>198</v>
      </c>
      <c r="R261" s="93" t="s">
        <v>781</v>
      </c>
    </row>
    <row r="262" spans="1:18">
      <c r="A262" s="77">
        <f t="shared" si="3"/>
        <v>254</v>
      </c>
      <c r="B262" s="336"/>
      <c r="C262" s="372"/>
      <c r="D262" s="257" t="s">
        <v>852</v>
      </c>
      <c r="E262" s="238"/>
      <c r="F262" s="71"/>
      <c r="G262" s="72"/>
      <c r="H262" s="73"/>
      <c r="I262" s="71"/>
      <c r="J262" s="72"/>
      <c r="K262" s="73"/>
      <c r="L262" s="71"/>
      <c r="M262" s="86"/>
      <c r="N262" s="74"/>
      <c r="O262" s="72">
        <v>45096</v>
      </c>
      <c r="P262" s="73" t="s">
        <v>162</v>
      </c>
      <c r="Q262" s="79" t="s">
        <v>198</v>
      </c>
      <c r="R262" s="93" t="s">
        <v>781</v>
      </c>
    </row>
    <row r="263" spans="1:18">
      <c r="A263" s="77">
        <f t="shared" si="3"/>
        <v>255</v>
      </c>
      <c r="B263" s="336"/>
      <c r="C263" s="372"/>
      <c r="D263" s="258" t="s">
        <v>853</v>
      </c>
      <c r="E263" s="239"/>
      <c r="F263" s="71"/>
      <c r="G263" s="72"/>
      <c r="H263" s="73"/>
      <c r="I263" s="71"/>
      <c r="J263" s="72"/>
      <c r="K263" s="73"/>
      <c r="L263" s="71"/>
      <c r="M263" s="86"/>
      <c r="N263" s="74"/>
      <c r="O263" s="72">
        <v>45096</v>
      </c>
      <c r="P263" s="73" t="s">
        <v>162</v>
      </c>
      <c r="Q263" s="79" t="s">
        <v>198</v>
      </c>
      <c r="R263" s="93" t="s">
        <v>781</v>
      </c>
    </row>
    <row r="264" spans="1:18">
      <c r="A264" s="77">
        <f t="shared" si="3"/>
        <v>256</v>
      </c>
      <c r="B264" s="336"/>
      <c r="C264" s="372"/>
      <c r="D264" s="258" t="s">
        <v>854</v>
      </c>
      <c r="E264" s="239"/>
      <c r="F264" s="71"/>
      <c r="G264" s="72"/>
      <c r="H264" s="73"/>
      <c r="I264" s="71"/>
      <c r="J264" s="72"/>
      <c r="K264" s="73"/>
      <c r="L264" s="71"/>
      <c r="M264" s="86"/>
      <c r="N264" s="74"/>
      <c r="O264" s="72">
        <v>45096</v>
      </c>
      <c r="P264" s="73" t="s">
        <v>162</v>
      </c>
      <c r="Q264" s="79" t="s">
        <v>198</v>
      </c>
      <c r="R264" s="93" t="s">
        <v>781</v>
      </c>
    </row>
    <row r="265" spans="1:18">
      <c r="A265" s="77">
        <f t="shared" ref="A265:A328" si="4">ROW()-8</f>
        <v>257</v>
      </c>
      <c r="B265" s="336"/>
      <c r="C265" s="372"/>
      <c r="D265" s="258" t="s">
        <v>855</v>
      </c>
      <c r="E265" s="239"/>
      <c r="F265" s="71"/>
      <c r="G265" s="72"/>
      <c r="H265" s="73"/>
      <c r="I265" s="71"/>
      <c r="J265" s="72"/>
      <c r="K265" s="73"/>
      <c r="L265" s="71"/>
      <c r="M265" s="86"/>
      <c r="N265" s="74"/>
      <c r="O265" s="72">
        <v>45096</v>
      </c>
      <c r="P265" s="73" t="s">
        <v>162</v>
      </c>
      <c r="Q265" s="79" t="s">
        <v>198</v>
      </c>
      <c r="R265" s="93" t="s">
        <v>781</v>
      </c>
    </row>
    <row r="266" spans="1:18">
      <c r="A266" s="77">
        <f t="shared" si="4"/>
        <v>258</v>
      </c>
      <c r="B266" s="336"/>
      <c r="C266" s="372"/>
      <c r="D266" s="258" t="s">
        <v>856</v>
      </c>
      <c r="E266" s="239"/>
      <c r="F266" s="71"/>
      <c r="G266" s="72"/>
      <c r="H266" s="73"/>
      <c r="I266" s="71"/>
      <c r="J266" s="72"/>
      <c r="K266" s="73"/>
      <c r="L266" s="71"/>
      <c r="M266" s="86"/>
      <c r="N266" s="74"/>
      <c r="O266" s="72">
        <v>45096</v>
      </c>
      <c r="P266" s="73" t="s">
        <v>162</v>
      </c>
      <c r="Q266" s="79" t="s">
        <v>198</v>
      </c>
      <c r="R266" s="93" t="s">
        <v>781</v>
      </c>
    </row>
    <row r="267" spans="1:18">
      <c r="A267" s="77">
        <f t="shared" si="4"/>
        <v>259</v>
      </c>
      <c r="B267" s="336"/>
      <c r="C267" s="372"/>
      <c r="D267" s="258" t="s">
        <v>857</v>
      </c>
      <c r="E267" s="239"/>
      <c r="F267" s="71"/>
      <c r="G267" s="72"/>
      <c r="H267" s="73"/>
      <c r="I267" s="71"/>
      <c r="J267" s="72"/>
      <c r="K267" s="73"/>
      <c r="L267" s="71"/>
      <c r="M267" s="86"/>
      <c r="N267" s="74"/>
      <c r="O267" s="72">
        <v>45096</v>
      </c>
      <c r="P267" s="73" t="s">
        <v>162</v>
      </c>
      <c r="Q267" s="79" t="s">
        <v>198</v>
      </c>
      <c r="R267" s="93" t="s">
        <v>781</v>
      </c>
    </row>
    <row r="268" spans="1:18">
      <c r="A268" s="77">
        <f t="shared" si="4"/>
        <v>260</v>
      </c>
      <c r="B268" s="336"/>
      <c r="C268" s="372"/>
      <c r="D268" s="258" t="s">
        <v>858</v>
      </c>
      <c r="E268" s="238"/>
      <c r="F268" s="71"/>
      <c r="G268" s="72"/>
      <c r="H268" s="73"/>
      <c r="I268" s="71"/>
      <c r="J268" s="72"/>
      <c r="K268" s="73"/>
      <c r="L268" s="71"/>
      <c r="M268" s="86"/>
      <c r="N268" s="74"/>
      <c r="O268" s="72">
        <v>45096</v>
      </c>
      <c r="P268" s="73" t="s">
        <v>162</v>
      </c>
      <c r="Q268" s="79" t="s">
        <v>198</v>
      </c>
      <c r="R268" s="93" t="s">
        <v>781</v>
      </c>
    </row>
    <row r="269" spans="1:18">
      <c r="A269" s="77">
        <f t="shared" si="4"/>
        <v>261</v>
      </c>
      <c r="B269" s="336"/>
      <c r="C269" s="372"/>
      <c r="D269" s="258" t="s">
        <v>859</v>
      </c>
      <c r="E269" s="239"/>
      <c r="F269" s="71"/>
      <c r="G269" s="72"/>
      <c r="H269" s="73"/>
      <c r="I269" s="71"/>
      <c r="J269" s="72"/>
      <c r="K269" s="73"/>
      <c r="L269" s="71"/>
      <c r="M269" s="86"/>
      <c r="N269" s="74"/>
      <c r="O269" s="72">
        <v>45096</v>
      </c>
      <c r="P269" s="73" t="s">
        <v>162</v>
      </c>
      <c r="Q269" s="79" t="s">
        <v>198</v>
      </c>
      <c r="R269" s="93" t="s">
        <v>781</v>
      </c>
    </row>
    <row r="270" spans="1:18">
      <c r="A270" s="77">
        <f t="shared" si="4"/>
        <v>262</v>
      </c>
      <c r="B270" s="336"/>
      <c r="C270" s="372"/>
      <c r="D270" s="258" t="s">
        <v>860</v>
      </c>
      <c r="E270" s="239"/>
      <c r="F270" s="71"/>
      <c r="G270" s="72"/>
      <c r="H270" s="73"/>
      <c r="I270" s="71"/>
      <c r="J270" s="72"/>
      <c r="K270" s="73"/>
      <c r="L270" s="71"/>
      <c r="M270" s="86"/>
      <c r="N270" s="74"/>
      <c r="O270" s="72">
        <v>45096</v>
      </c>
      <c r="P270" s="73" t="s">
        <v>162</v>
      </c>
      <c r="Q270" s="79" t="s">
        <v>198</v>
      </c>
      <c r="R270" s="93" t="s">
        <v>781</v>
      </c>
    </row>
    <row r="271" spans="1:18">
      <c r="A271" s="77">
        <f t="shared" si="4"/>
        <v>263</v>
      </c>
      <c r="B271" s="336"/>
      <c r="C271" s="372"/>
      <c r="D271" s="258" t="s">
        <v>861</v>
      </c>
      <c r="E271" s="239"/>
      <c r="F271" s="71"/>
      <c r="G271" s="72"/>
      <c r="H271" s="73"/>
      <c r="I271" s="71"/>
      <c r="J271" s="72"/>
      <c r="K271" s="73"/>
      <c r="L271" s="71"/>
      <c r="M271" s="86"/>
      <c r="N271" s="74"/>
      <c r="O271" s="72">
        <v>45096</v>
      </c>
      <c r="P271" s="73" t="s">
        <v>162</v>
      </c>
      <c r="Q271" s="79" t="s">
        <v>198</v>
      </c>
      <c r="R271" s="93" t="s">
        <v>781</v>
      </c>
    </row>
    <row r="272" spans="1:18">
      <c r="A272" s="77">
        <f t="shared" si="4"/>
        <v>264</v>
      </c>
      <c r="B272" s="336"/>
      <c r="C272" s="372"/>
      <c r="D272" s="258" t="s">
        <v>862</v>
      </c>
      <c r="E272" s="239"/>
      <c r="F272" s="71"/>
      <c r="G272" s="72"/>
      <c r="H272" s="73"/>
      <c r="I272" s="71"/>
      <c r="J272" s="72"/>
      <c r="K272" s="73"/>
      <c r="L272" s="71"/>
      <c r="M272" s="86"/>
      <c r="N272" s="74"/>
      <c r="O272" s="72">
        <v>45096</v>
      </c>
      <c r="P272" s="73" t="s">
        <v>162</v>
      </c>
      <c r="Q272" s="79" t="s">
        <v>198</v>
      </c>
      <c r="R272" s="93" t="s">
        <v>781</v>
      </c>
    </row>
    <row r="273" spans="1:18">
      <c r="A273" s="77">
        <f t="shared" si="4"/>
        <v>265</v>
      </c>
      <c r="B273" s="336"/>
      <c r="C273" s="372"/>
      <c r="D273" s="257" t="s">
        <v>863</v>
      </c>
      <c r="E273" s="239"/>
      <c r="F273" s="71"/>
      <c r="G273" s="72"/>
      <c r="H273" s="73"/>
      <c r="I273" s="71"/>
      <c r="J273" s="72"/>
      <c r="K273" s="73"/>
      <c r="L273" s="71"/>
      <c r="M273" s="86"/>
      <c r="N273" s="74"/>
      <c r="O273" s="72">
        <v>45096</v>
      </c>
      <c r="P273" s="73" t="s">
        <v>162</v>
      </c>
      <c r="Q273" s="79" t="s">
        <v>198</v>
      </c>
      <c r="R273" s="93" t="s">
        <v>781</v>
      </c>
    </row>
    <row r="274" spans="1:18">
      <c r="A274" s="77">
        <f t="shared" si="4"/>
        <v>266</v>
      </c>
      <c r="B274" s="336"/>
      <c r="C274" s="372"/>
      <c r="D274" s="257" t="s">
        <v>864</v>
      </c>
      <c r="E274" s="238"/>
      <c r="F274" s="71"/>
      <c r="G274" s="72"/>
      <c r="H274" s="73"/>
      <c r="I274" s="71"/>
      <c r="J274" s="72"/>
      <c r="K274" s="73"/>
      <c r="L274" s="71"/>
      <c r="M274" s="86"/>
      <c r="N274" s="74"/>
      <c r="O274" s="72">
        <v>45096</v>
      </c>
      <c r="P274" s="73" t="s">
        <v>162</v>
      </c>
      <c r="Q274" s="79" t="s">
        <v>198</v>
      </c>
      <c r="R274" s="93" t="s">
        <v>781</v>
      </c>
    </row>
    <row r="275" spans="1:18">
      <c r="A275" s="77">
        <f t="shared" si="4"/>
        <v>267</v>
      </c>
      <c r="B275" s="336"/>
      <c r="C275" s="372"/>
      <c r="D275" s="257" t="s">
        <v>865</v>
      </c>
      <c r="E275" s="239"/>
      <c r="F275" s="71"/>
      <c r="G275" s="72"/>
      <c r="H275" s="73"/>
      <c r="I275" s="71"/>
      <c r="J275" s="72"/>
      <c r="K275" s="73"/>
      <c r="L275" s="71"/>
      <c r="M275" s="86"/>
      <c r="N275" s="74"/>
      <c r="O275" s="72">
        <v>45096</v>
      </c>
      <c r="P275" s="73" t="s">
        <v>162</v>
      </c>
      <c r="Q275" s="79" t="s">
        <v>198</v>
      </c>
      <c r="R275" s="93" t="s">
        <v>781</v>
      </c>
    </row>
    <row r="276" spans="1:18">
      <c r="A276" s="77">
        <f t="shared" si="4"/>
        <v>268</v>
      </c>
      <c r="B276" s="336"/>
      <c r="C276" s="372"/>
      <c r="D276" s="257" t="s">
        <v>866</v>
      </c>
      <c r="E276" s="239"/>
      <c r="F276" s="71"/>
      <c r="G276" s="72"/>
      <c r="H276" s="73"/>
      <c r="I276" s="71"/>
      <c r="J276" s="72"/>
      <c r="K276" s="73"/>
      <c r="L276" s="71"/>
      <c r="M276" s="86"/>
      <c r="N276" s="74"/>
      <c r="O276" s="72">
        <v>45096</v>
      </c>
      <c r="P276" s="73" t="s">
        <v>162</v>
      </c>
      <c r="Q276" s="79" t="s">
        <v>198</v>
      </c>
      <c r="R276" s="93" t="s">
        <v>781</v>
      </c>
    </row>
    <row r="277" spans="1:18">
      <c r="A277" s="77">
        <f t="shared" si="4"/>
        <v>269</v>
      </c>
      <c r="B277" s="336"/>
      <c r="C277" s="372"/>
      <c r="D277" s="257" t="s">
        <v>867</v>
      </c>
      <c r="E277" s="239"/>
      <c r="F277" s="71"/>
      <c r="G277" s="72"/>
      <c r="H277" s="73"/>
      <c r="I277" s="71"/>
      <c r="J277" s="72"/>
      <c r="K277" s="73"/>
      <c r="L277" s="71"/>
      <c r="M277" s="86"/>
      <c r="N277" s="74"/>
      <c r="O277" s="72">
        <v>45096</v>
      </c>
      <c r="P277" s="73" t="s">
        <v>162</v>
      </c>
      <c r="Q277" s="79" t="s">
        <v>198</v>
      </c>
      <c r="R277" s="93" t="s">
        <v>781</v>
      </c>
    </row>
    <row r="278" spans="1:18">
      <c r="A278" s="77">
        <f t="shared" si="4"/>
        <v>270</v>
      </c>
      <c r="B278" s="336"/>
      <c r="C278" s="372"/>
      <c r="D278" s="257" t="s">
        <v>868</v>
      </c>
      <c r="E278" s="239"/>
      <c r="F278" s="71"/>
      <c r="G278" s="72"/>
      <c r="H278" s="73"/>
      <c r="I278" s="71"/>
      <c r="J278" s="72"/>
      <c r="K278" s="73"/>
      <c r="L278" s="71"/>
      <c r="M278" s="86"/>
      <c r="N278" s="74"/>
      <c r="O278" s="72">
        <v>45096</v>
      </c>
      <c r="P278" s="73" t="s">
        <v>162</v>
      </c>
      <c r="Q278" s="79" t="s">
        <v>198</v>
      </c>
      <c r="R278" s="93" t="s">
        <v>781</v>
      </c>
    </row>
    <row r="279" spans="1:18">
      <c r="A279" s="77">
        <f t="shared" si="4"/>
        <v>271</v>
      </c>
      <c r="B279" s="336"/>
      <c r="C279" s="372"/>
      <c r="D279" s="257" t="s">
        <v>869</v>
      </c>
      <c r="E279" s="239"/>
      <c r="F279" s="71"/>
      <c r="G279" s="72"/>
      <c r="H279" s="73"/>
      <c r="I279" s="71"/>
      <c r="J279" s="72"/>
      <c r="K279" s="73"/>
      <c r="L279" s="71"/>
      <c r="M279" s="86"/>
      <c r="N279" s="74"/>
      <c r="O279" s="72">
        <v>45096</v>
      </c>
      <c r="P279" s="73" t="s">
        <v>162</v>
      </c>
      <c r="Q279" s="79" t="s">
        <v>198</v>
      </c>
      <c r="R279" s="93" t="s">
        <v>781</v>
      </c>
    </row>
    <row r="280" spans="1:18">
      <c r="A280" s="77">
        <f t="shared" si="4"/>
        <v>272</v>
      </c>
      <c r="B280" s="336"/>
      <c r="C280" s="372"/>
      <c r="D280" s="257" t="s">
        <v>870</v>
      </c>
      <c r="E280" s="239"/>
      <c r="F280" s="71"/>
      <c r="G280" s="72"/>
      <c r="H280" s="73"/>
      <c r="I280" s="71"/>
      <c r="J280" s="72"/>
      <c r="K280" s="73"/>
      <c r="L280" s="71"/>
      <c r="M280" s="86"/>
      <c r="N280" s="74"/>
      <c r="O280" s="72">
        <v>45096</v>
      </c>
      <c r="P280" s="73" t="s">
        <v>162</v>
      </c>
      <c r="Q280" s="79" t="s">
        <v>198</v>
      </c>
      <c r="R280" s="93" t="s">
        <v>781</v>
      </c>
    </row>
    <row r="281" spans="1:18">
      <c r="A281" s="77">
        <f t="shared" si="4"/>
        <v>273</v>
      </c>
      <c r="B281" s="336"/>
      <c r="C281" s="372"/>
      <c r="D281" s="257" t="s">
        <v>871</v>
      </c>
      <c r="E281" s="238"/>
      <c r="F281" s="71"/>
      <c r="G281" s="72"/>
      <c r="H281" s="73"/>
      <c r="I281" s="71"/>
      <c r="J281" s="72"/>
      <c r="K281" s="73"/>
      <c r="L281" s="71"/>
      <c r="M281" s="86"/>
      <c r="N281" s="74"/>
      <c r="O281" s="72">
        <v>45096</v>
      </c>
      <c r="P281" s="73" t="s">
        <v>162</v>
      </c>
      <c r="Q281" s="79" t="s">
        <v>198</v>
      </c>
      <c r="R281" s="93" t="s">
        <v>781</v>
      </c>
    </row>
    <row r="282" spans="1:18">
      <c r="A282" s="77">
        <f t="shared" si="4"/>
        <v>274</v>
      </c>
      <c r="B282" s="336"/>
      <c r="C282" s="372"/>
      <c r="D282" s="257" t="s">
        <v>872</v>
      </c>
      <c r="E282" s="239"/>
      <c r="F282" s="71"/>
      <c r="G282" s="72"/>
      <c r="H282" s="73"/>
      <c r="I282" s="71"/>
      <c r="J282" s="72"/>
      <c r="K282" s="73"/>
      <c r="L282" s="71"/>
      <c r="M282" s="86"/>
      <c r="N282" s="74"/>
      <c r="O282" s="72">
        <v>45096</v>
      </c>
      <c r="P282" s="73" t="s">
        <v>162</v>
      </c>
      <c r="Q282" s="79" t="s">
        <v>198</v>
      </c>
      <c r="R282" s="93" t="s">
        <v>781</v>
      </c>
    </row>
    <row r="283" spans="1:18">
      <c r="A283" s="77">
        <f t="shared" si="4"/>
        <v>275</v>
      </c>
      <c r="B283" s="336"/>
      <c r="C283" s="372"/>
      <c r="D283" s="258" t="s">
        <v>873</v>
      </c>
      <c r="E283" s="239"/>
      <c r="F283" s="71"/>
      <c r="G283" s="72"/>
      <c r="H283" s="73"/>
      <c r="I283" s="71"/>
      <c r="J283" s="72"/>
      <c r="K283" s="73"/>
      <c r="L283" s="71"/>
      <c r="M283" s="86"/>
      <c r="N283" s="74"/>
      <c r="O283" s="72">
        <v>45096</v>
      </c>
      <c r="P283" s="73" t="s">
        <v>162</v>
      </c>
      <c r="Q283" s="79" t="s">
        <v>198</v>
      </c>
      <c r="R283" s="93" t="s">
        <v>781</v>
      </c>
    </row>
    <row r="284" spans="1:18">
      <c r="A284" s="77">
        <f t="shared" si="4"/>
        <v>276</v>
      </c>
      <c r="B284" s="336"/>
      <c r="C284" s="372"/>
      <c r="D284" s="258" t="s">
        <v>874</v>
      </c>
      <c r="E284" s="239"/>
      <c r="F284" s="71"/>
      <c r="G284" s="72"/>
      <c r="H284" s="73"/>
      <c r="I284" s="71"/>
      <c r="J284" s="72"/>
      <c r="K284" s="73"/>
      <c r="L284" s="71"/>
      <c r="M284" s="86"/>
      <c r="N284" s="74"/>
      <c r="O284" s="72">
        <v>45096</v>
      </c>
      <c r="P284" s="73" t="s">
        <v>162</v>
      </c>
      <c r="Q284" s="79" t="s">
        <v>198</v>
      </c>
      <c r="R284" s="93" t="s">
        <v>781</v>
      </c>
    </row>
    <row r="285" spans="1:18">
      <c r="A285" s="77">
        <f t="shared" si="4"/>
        <v>277</v>
      </c>
      <c r="B285" s="336"/>
      <c r="C285" s="372"/>
      <c r="D285" s="258" t="s">
        <v>875</v>
      </c>
      <c r="E285" s="239"/>
      <c r="F285" s="71"/>
      <c r="G285" s="72"/>
      <c r="H285" s="73"/>
      <c r="I285" s="71"/>
      <c r="J285" s="72"/>
      <c r="K285" s="73"/>
      <c r="L285" s="71"/>
      <c r="M285" s="86"/>
      <c r="N285" s="74"/>
      <c r="O285" s="72">
        <v>45096</v>
      </c>
      <c r="P285" s="73" t="s">
        <v>162</v>
      </c>
      <c r="Q285" s="79" t="s">
        <v>198</v>
      </c>
      <c r="R285" s="93" t="s">
        <v>781</v>
      </c>
    </row>
    <row r="286" spans="1:18">
      <c r="A286" s="77">
        <f t="shared" si="4"/>
        <v>278</v>
      </c>
      <c r="B286" s="336"/>
      <c r="C286" s="372"/>
      <c r="D286" s="258" t="s">
        <v>876</v>
      </c>
      <c r="E286" s="239"/>
      <c r="F286" s="71"/>
      <c r="G286" s="72"/>
      <c r="H286" s="73"/>
      <c r="I286" s="71"/>
      <c r="J286" s="72"/>
      <c r="K286" s="73"/>
      <c r="L286" s="71"/>
      <c r="M286" s="86"/>
      <c r="N286" s="74"/>
      <c r="O286" s="72">
        <v>45096</v>
      </c>
      <c r="P286" s="73" t="s">
        <v>162</v>
      </c>
      <c r="Q286" s="79" t="s">
        <v>198</v>
      </c>
      <c r="R286" s="93" t="s">
        <v>781</v>
      </c>
    </row>
    <row r="287" spans="1:18">
      <c r="A287" s="77">
        <f t="shared" si="4"/>
        <v>279</v>
      </c>
      <c r="B287" s="336"/>
      <c r="C287" s="372"/>
      <c r="D287" s="258" t="s">
        <v>877</v>
      </c>
      <c r="E287" s="238"/>
      <c r="F287" s="71"/>
      <c r="G287" s="72"/>
      <c r="H287" s="73"/>
      <c r="I287" s="71"/>
      <c r="J287" s="72"/>
      <c r="K287" s="73"/>
      <c r="L287" s="71"/>
      <c r="M287" s="86"/>
      <c r="N287" s="74"/>
      <c r="O287" s="72">
        <v>45096</v>
      </c>
      <c r="P287" s="73" t="s">
        <v>162</v>
      </c>
      <c r="Q287" s="79" t="s">
        <v>198</v>
      </c>
      <c r="R287" s="93" t="s">
        <v>781</v>
      </c>
    </row>
    <row r="288" spans="1:18">
      <c r="A288" s="77">
        <f t="shared" si="4"/>
        <v>280</v>
      </c>
      <c r="B288" s="336"/>
      <c r="C288" s="372"/>
      <c r="D288" s="258" t="s">
        <v>878</v>
      </c>
      <c r="E288" s="239"/>
      <c r="F288" s="71"/>
      <c r="G288" s="72"/>
      <c r="H288" s="73"/>
      <c r="I288" s="71"/>
      <c r="J288" s="72"/>
      <c r="K288" s="73"/>
      <c r="L288" s="71"/>
      <c r="M288" s="86"/>
      <c r="N288" s="74"/>
      <c r="O288" s="72">
        <v>45096</v>
      </c>
      <c r="P288" s="73" t="s">
        <v>162</v>
      </c>
      <c r="Q288" s="79" t="s">
        <v>198</v>
      </c>
      <c r="R288" s="93" t="s">
        <v>781</v>
      </c>
    </row>
    <row r="289" spans="1:18">
      <c r="A289" s="77">
        <f t="shared" si="4"/>
        <v>281</v>
      </c>
      <c r="B289" s="336"/>
      <c r="C289" s="372"/>
      <c r="D289" s="258" t="s">
        <v>879</v>
      </c>
      <c r="E289" s="239"/>
      <c r="F289" s="71"/>
      <c r="G289" s="72"/>
      <c r="H289" s="73"/>
      <c r="I289" s="71"/>
      <c r="J289" s="72"/>
      <c r="K289" s="73"/>
      <c r="L289" s="71"/>
      <c r="M289" s="86"/>
      <c r="N289" s="74"/>
      <c r="O289" s="72">
        <v>45096</v>
      </c>
      <c r="P289" s="73" t="s">
        <v>162</v>
      </c>
      <c r="Q289" s="79" t="s">
        <v>198</v>
      </c>
      <c r="R289" s="93" t="s">
        <v>781</v>
      </c>
    </row>
    <row r="290" spans="1:18">
      <c r="A290" s="77">
        <f t="shared" si="4"/>
        <v>282</v>
      </c>
      <c r="B290" s="336"/>
      <c r="C290" s="372"/>
      <c r="D290" s="258" t="s">
        <v>880</v>
      </c>
      <c r="E290" s="239"/>
      <c r="F290" s="71"/>
      <c r="G290" s="72"/>
      <c r="H290" s="73"/>
      <c r="I290" s="71"/>
      <c r="J290" s="72"/>
      <c r="K290" s="73"/>
      <c r="L290" s="71"/>
      <c r="M290" s="86"/>
      <c r="N290" s="74"/>
      <c r="O290" s="72">
        <v>45096</v>
      </c>
      <c r="P290" s="73" t="s">
        <v>162</v>
      </c>
      <c r="Q290" s="79" t="s">
        <v>198</v>
      </c>
      <c r="R290" s="93" t="s">
        <v>781</v>
      </c>
    </row>
    <row r="291" spans="1:18">
      <c r="A291" s="77">
        <f t="shared" si="4"/>
        <v>283</v>
      </c>
      <c r="B291" s="336"/>
      <c r="C291" s="372"/>
      <c r="D291" s="258" t="s">
        <v>881</v>
      </c>
      <c r="E291" s="239"/>
      <c r="F291" s="71"/>
      <c r="G291" s="72"/>
      <c r="H291" s="73"/>
      <c r="I291" s="71"/>
      <c r="J291" s="72"/>
      <c r="K291" s="73"/>
      <c r="L291" s="71"/>
      <c r="M291" s="86"/>
      <c r="N291" s="74"/>
      <c r="O291" s="72">
        <v>45096</v>
      </c>
      <c r="P291" s="73" t="s">
        <v>162</v>
      </c>
      <c r="Q291" s="79" t="s">
        <v>198</v>
      </c>
      <c r="R291" s="93" t="s">
        <v>781</v>
      </c>
    </row>
    <row r="292" spans="1:18">
      <c r="A292" s="77">
        <f t="shared" si="4"/>
        <v>284</v>
      </c>
      <c r="B292" s="336"/>
      <c r="C292" s="372"/>
      <c r="D292" s="258" t="s">
        <v>882</v>
      </c>
      <c r="E292" s="239"/>
      <c r="F292" s="71"/>
      <c r="G292" s="72"/>
      <c r="H292" s="73"/>
      <c r="I292" s="71"/>
      <c r="J292" s="72"/>
      <c r="K292" s="73"/>
      <c r="L292" s="71"/>
      <c r="M292" s="86"/>
      <c r="N292" s="74"/>
      <c r="O292" s="72">
        <v>45096</v>
      </c>
      <c r="P292" s="73" t="s">
        <v>162</v>
      </c>
      <c r="Q292" s="79" t="s">
        <v>198</v>
      </c>
      <c r="R292" s="93" t="s">
        <v>781</v>
      </c>
    </row>
    <row r="293" spans="1:18">
      <c r="A293" s="77">
        <f t="shared" si="4"/>
        <v>285</v>
      </c>
      <c r="B293" s="336"/>
      <c r="C293" s="372"/>
      <c r="D293" s="257" t="s">
        <v>883</v>
      </c>
      <c r="E293" s="238"/>
      <c r="F293" s="71"/>
      <c r="G293" s="72"/>
      <c r="H293" s="73"/>
      <c r="I293" s="71"/>
      <c r="J293" s="72"/>
      <c r="K293" s="73"/>
      <c r="L293" s="71"/>
      <c r="M293" s="86"/>
      <c r="N293" s="74"/>
      <c r="O293" s="72">
        <v>45096</v>
      </c>
      <c r="P293" s="73" t="s">
        <v>162</v>
      </c>
      <c r="Q293" s="79" t="s">
        <v>198</v>
      </c>
      <c r="R293" s="93" t="s">
        <v>781</v>
      </c>
    </row>
    <row r="294" spans="1:18">
      <c r="A294" s="77">
        <f t="shared" si="4"/>
        <v>286</v>
      </c>
      <c r="B294" s="336"/>
      <c r="C294" s="372"/>
      <c r="D294" s="257" t="s">
        <v>884</v>
      </c>
      <c r="E294" s="239"/>
      <c r="F294" s="71"/>
      <c r="G294" s="72"/>
      <c r="H294" s="73"/>
      <c r="I294" s="71"/>
      <c r="J294" s="72"/>
      <c r="K294" s="73"/>
      <c r="L294" s="71"/>
      <c r="M294" s="86"/>
      <c r="N294" s="74"/>
      <c r="O294" s="72">
        <v>45096</v>
      </c>
      <c r="P294" s="73" t="s">
        <v>162</v>
      </c>
      <c r="Q294" s="79" t="s">
        <v>198</v>
      </c>
      <c r="R294" s="93" t="s">
        <v>781</v>
      </c>
    </row>
    <row r="295" spans="1:18">
      <c r="A295" s="77">
        <f t="shared" si="4"/>
        <v>287</v>
      </c>
      <c r="B295" s="336"/>
      <c r="C295" s="372"/>
      <c r="D295" s="257" t="s">
        <v>885</v>
      </c>
      <c r="E295" s="239"/>
      <c r="F295" s="71"/>
      <c r="G295" s="72"/>
      <c r="H295" s="73"/>
      <c r="I295" s="71"/>
      <c r="J295" s="72"/>
      <c r="K295" s="73"/>
      <c r="L295" s="71"/>
      <c r="M295" s="86"/>
      <c r="N295" s="74"/>
      <c r="O295" s="72">
        <v>45096</v>
      </c>
      <c r="P295" s="73" t="s">
        <v>162</v>
      </c>
      <c r="Q295" s="79" t="s">
        <v>198</v>
      </c>
      <c r="R295" s="93" t="s">
        <v>781</v>
      </c>
    </row>
    <row r="296" spans="1:18">
      <c r="A296" s="77">
        <f t="shared" si="4"/>
        <v>288</v>
      </c>
      <c r="B296" s="336"/>
      <c r="C296" s="372"/>
      <c r="D296" s="257" t="s">
        <v>886</v>
      </c>
      <c r="E296" s="239"/>
      <c r="F296" s="71"/>
      <c r="G296" s="72"/>
      <c r="H296" s="73"/>
      <c r="I296" s="71"/>
      <c r="J296" s="72"/>
      <c r="K296" s="73"/>
      <c r="L296" s="71"/>
      <c r="M296" s="86"/>
      <c r="N296" s="74"/>
      <c r="O296" s="72">
        <v>45096</v>
      </c>
      <c r="P296" s="73" t="s">
        <v>162</v>
      </c>
      <c r="Q296" s="79" t="s">
        <v>198</v>
      </c>
      <c r="R296" s="93" t="s">
        <v>781</v>
      </c>
    </row>
    <row r="297" spans="1:18">
      <c r="A297" s="77">
        <f t="shared" si="4"/>
        <v>289</v>
      </c>
      <c r="B297" s="336"/>
      <c r="C297" s="372"/>
      <c r="D297" s="257" t="s">
        <v>887</v>
      </c>
      <c r="E297" s="239"/>
      <c r="F297" s="71"/>
      <c r="G297" s="72"/>
      <c r="H297" s="73"/>
      <c r="I297" s="71"/>
      <c r="J297" s="72"/>
      <c r="K297" s="73"/>
      <c r="L297" s="71"/>
      <c r="M297" s="86"/>
      <c r="N297" s="74"/>
      <c r="O297" s="72">
        <v>45096</v>
      </c>
      <c r="P297" s="73" t="s">
        <v>162</v>
      </c>
      <c r="Q297" s="79" t="s">
        <v>198</v>
      </c>
      <c r="R297" s="93" t="s">
        <v>781</v>
      </c>
    </row>
    <row r="298" spans="1:18">
      <c r="A298" s="77">
        <f t="shared" si="4"/>
        <v>290</v>
      </c>
      <c r="B298" s="336"/>
      <c r="C298" s="372"/>
      <c r="D298" s="257" t="s">
        <v>888</v>
      </c>
      <c r="E298" s="239"/>
      <c r="F298" s="71"/>
      <c r="G298" s="72"/>
      <c r="H298" s="73"/>
      <c r="I298" s="71"/>
      <c r="J298" s="72"/>
      <c r="K298" s="73"/>
      <c r="L298" s="71"/>
      <c r="M298" s="86"/>
      <c r="N298" s="74"/>
      <c r="O298" s="72">
        <v>45096</v>
      </c>
      <c r="P298" s="73" t="s">
        <v>162</v>
      </c>
      <c r="Q298" s="79" t="s">
        <v>198</v>
      </c>
      <c r="R298" s="93" t="s">
        <v>781</v>
      </c>
    </row>
    <row r="299" spans="1:18">
      <c r="A299" s="77">
        <f t="shared" si="4"/>
        <v>291</v>
      </c>
      <c r="B299" s="336"/>
      <c r="C299" s="372"/>
      <c r="D299" s="257" t="s">
        <v>889</v>
      </c>
      <c r="E299" s="239"/>
      <c r="F299" s="71"/>
      <c r="G299" s="72"/>
      <c r="H299" s="73"/>
      <c r="I299" s="71"/>
      <c r="J299" s="72"/>
      <c r="K299" s="73"/>
      <c r="L299" s="71"/>
      <c r="M299" s="86"/>
      <c r="N299" s="74"/>
      <c r="O299" s="72">
        <v>45096</v>
      </c>
      <c r="P299" s="73" t="s">
        <v>162</v>
      </c>
      <c r="Q299" s="79" t="s">
        <v>198</v>
      </c>
      <c r="R299" s="93" t="s">
        <v>781</v>
      </c>
    </row>
    <row r="300" spans="1:18">
      <c r="A300" s="77">
        <f t="shared" si="4"/>
        <v>292</v>
      </c>
      <c r="B300" s="336"/>
      <c r="C300" s="372"/>
      <c r="D300" s="257" t="s">
        <v>890</v>
      </c>
      <c r="E300" s="238"/>
      <c r="F300" s="71"/>
      <c r="G300" s="72"/>
      <c r="H300" s="73"/>
      <c r="I300" s="71"/>
      <c r="J300" s="72"/>
      <c r="K300" s="73"/>
      <c r="L300" s="71"/>
      <c r="M300" s="86"/>
      <c r="N300" s="74"/>
      <c r="O300" s="72">
        <v>45096</v>
      </c>
      <c r="P300" s="73" t="s">
        <v>162</v>
      </c>
      <c r="Q300" s="79" t="s">
        <v>198</v>
      </c>
      <c r="R300" s="93" t="s">
        <v>781</v>
      </c>
    </row>
    <row r="301" spans="1:18">
      <c r="A301" s="77">
        <f t="shared" si="4"/>
        <v>293</v>
      </c>
      <c r="B301" s="336"/>
      <c r="C301" s="372"/>
      <c r="D301" s="257" t="s">
        <v>891</v>
      </c>
      <c r="E301" s="239"/>
      <c r="F301" s="71"/>
      <c r="G301" s="72"/>
      <c r="H301" s="73"/>
      <c r="I301" s="71"/>
      <c r="J301" s="72"/>
      <c r="K301" s="73"/>
      <c r="L301" s="71"/>
      <c r="M301" s="86"/>
      <c r="N301" s="74"/>
      <c r="O301" s="72">
        <v>45096</v>
      </c>
      <c r="P301" s="73" t="s">
        <v>162</v>
      </c>
      <c r="Q301" s="79" t="s">
        <v>198</v>
      </c>
      <c r="R301" s="93" t="s">
        <v>781</v>
      </c>
    </row>
    <row r="302" spans="1:18">
      <c r="A302" s="77">
        <f t="shared" si="4"/>
        <v>294</v>
      </c>
      <c r="B302" s="336"/>
      <c r="C302" s="369"/>
      <c r="D302" s="257" t="s">
        <v>892</v>
      </c>
      <c r="E302" s="239"/>
      <c r="F302" s="71"/>
      <c r="G302" s="72"/>
      <c r="H302" s="73"/>
      <c r="I302" s="71"/>
      <c r="J302" s="72"/>
      <c r="K302" s="73"/>
      <c r="L302" s="71"/>
      <c r="M302" s="86"/>
      <c r="N302" s="74"/>
      <c r="O302" s="72">
        <v>45096</v>
      </c>
      <c r="P302" s="73" t="s">
        <v>162</v>
      </c>
      <c r="Q302" s="79" t="s">
        <v>198</v>
      </c>
      <c r="R302" s="93" t="s">
        <v>781</v>
      </c>
    </row>
    <row r="303" spans="1:18">
      <c r="A303" s="77">
        <f t="shared" si="4"/>
        <v>295</v>
      </c>
      <c r="B303" s="336"/>
      <c r="C303" s="348" t="s">
        <v>896</v>
      </c>
      <c r="D303" s="257" t="s">
        <v>842</v>
      </c>
      <c r="E303" s="239"/>
      <c r="F303" s="71"/>
      <c r="G303" s="72"/>
      <c r="H303" s="73"/>
      <c r="I303" s="71"/>
      <c r="J303" s="72"/>
      <c r="K303" s="73"/>
      <c r="L303" s="71"/>
      <c r="M303" s="86"/>
      <c r="N303" s="74"/>
      <c r="O303" s="72">
        <v>45096</v>
      </c>
      <c r="P303" s="73" t="s">
        <v>162</v>
      </c>
      <c r="Q303" s="79" t="s">
        <v>198</v>
      </c>
      <c r="R303" s="93" t="s">
        <v>781</v>
      </c>
    </row>
    <row r="304" spans="1:18">
      <c r="A304" s="77">
        <f t="shared" si="4"/>
        <v>296</v>
      </c>
      <c r="B304" s="336"/>
      <c r="C304" s="372"/>
      <c r="D304" s="257" t="s">
        <v>844</v>
      </c>
      <c r="E304" s="239"/>
      <c r="F304" s="71"/>
      <c r="G304" s="72"/>
      <c r="H304" s="73"/>
      <c r="I304" s="71"/>
      <c r="J304" s="72"/>
      <c r="K304" s="73"/>
      <c r="L304" s="71"/>
      <c r="M304" s="86"/>
      <c r="N304" s="74"/>
      <c r="O304" s="72">
        <v>45096</v>
      </c>
      <c r="P304" s="73" t="s">
        <v>162</v>
      </c>
      <c r="Q304" s="79" t="s">
        <v>198</v>
      </c>
      <c r="R304" s="93" t="s">
        <v>781</v>
      </c>
    </row>
    <row r="305" spans="1:18">
      <c r="A305" s="77">
        <f t="shared" si="4"/>
        <v>297</v>
      </c>
      <c r="B305" s="336"/>
      <c r="C305" s="372"/>
      <c r="D305" s="257" t="s">
        <v>845</v>
      </c>
      <c r="E305" s="239"/>
      <c r="F305" s="71"/>
      <c r="G305" s="72"/>
      <c r="H305" s="73"/>
      <c r="I305" s="71"/>
      <c r="J305" s="72"/>
      <c r="K305" s="73"/>
      <c r="L305" s="71"/>
      <c r="M305" s="86"/>
      <c r="N305" s="74"/>
      <c r="O305" s="72">
        <v>45096</v>
      </c>
      <c r="P305" s="73" t="s">
        <v>162</v>
      </c>
      <c r="Q305" s="79" t="s">
        <v>198</v>
      </c>
      <c r="R305" s="93" t="s">
        <v>781</v>
      </c>
    </row>
    <row r="306" spans="1:18">
      <c r="A306" s="77">
        <f t="shared" si="4"/>
        <v>298</v>
      </c>
      <c r="B306" s="336"/>
      <c r="C306" s="372"/>
      <c r="D306" s="257" t="s">
        <v>846</v>
      </c>
      <c r="E306" s="238"/>
      <c r="F306" s="71"/>
      <c r="G306" s="72"/>
      <c r="H306" s="73"/>
      <c r="I306" s="71"/>
      <c r="J306" s="72"/>
      <c r="K306" s="73"/>
      <c r="L306" s="71"/>
      <c r="M306" s="86"/>
      <c r="N306" s="74"/>
      <c r="O306" s="72">
        <v>45096</v>
      </c>
      <c r="P306" s="73" t="s">
        <v>162</v>
      </c>
      <c r="Q306" s="79" t="s">
        <v>198</v>
      </c>
      <c r="R306" s="93" t="s">
        <v>781</v>
      </c>
    </row>
    <row r="307" spans="1:18">
      <c r="A307" s="77">
        <f t="shared" si="4"/>
        <v>299</v>
      </c>
      <c r="B307" s="336"/>
      <c r="C307" s="372"/>
      <c r="D307" s="257" t="s">
        <v>847</v>
      </c>
      <c r="E307" s="239"/>
      <c r="F307" s="71"/>
      <c r="G307" s="72"/>
      <c r="H307" s="73"/>
      <c r="I307" s="71"/>
      <c r="J307" s="72"/>
      <c r="K307" s="73"/>
      <c r="L307" s="71"/>
      <c r="M307" s="86"/>
      <c r="N307" s="74"/>
      <c r="O307" s="72">
        <v>45096</v>
      </c>
      <c r="P307" s="73" t="s">
        <v>162</v>
      </c>
      <c r="Q307" s="79" t="s">
        <v>198</v>
      </c>
      <c r="R307" s="93" t="s">
        <v>781</v>
      </c>
    </row>
    <row r="308" spans="1:18">
      <c r="A308" s="77">
        <f t="shared" si="4"/>
        <v>300</v>
      </c>
      <c r="B308" s="336"/>
      <c r="C308" s="372"/>
      <c r="D308" s="257" t="s">
        <v>848</v>
      </c>
      <c r="E308" s="239"/>
      <c r="F308" s="71"/>
      <c r="G308" s="72"/>
      <c r="H308" s="73"/>
      <c r="I308" s="71"/>
      <c r="J308" s="72"/>
      <c r="K308" s="73"/>
      <c r="L308" s="71"/>
      <c r="M308" s="86"/>
      <c r="N308" s="74"/>
      <c r="O308" s="72">
        <v>45096</v>
      </c>
      <c r="P308" s="73" t="s">
        <v>162</v>
      </c>
      <c r="Q308" s="79" t="s">
        <v>198</v>
      </c>
      <c r="R308" s="93" t="s">
        <v>781</v>
      </c>
    </row>
    <row r="309" spans="1:18">
      <c r="A309" s="77">
        <f t="shared" si="4"/>
        <v>301</v>
      </c>
      <c r="B309" s="336"/>
      <c r="C309" s="372"/>
      <c r="D309" s="257" t="s">
        <v>849</v>
      </c>
      <c r="E309" s="239"/>
      <c r="F309" s="71"/>
      <c r="G309" s="72"/>
      <c r="H309" s="73"/>
      <c r="I309" s="71"/>
      <c r="J309" s="72"/>
      <c r="K309" s="73"/>
      <c r="L309" s="71"/>
      <c r="M309" s="86"/>
      <c r="N309" s="74"/>
      <c r="O309" s="72">
        <v>45096</v>
      </c>
      <c r="P309" s="73" t="s">
        <v>162</v>
      </c>
      <c r="Q309" s="79" t="s">
        <v>198</v>
      </c>
      <c r="R309" s="93" t="s">
        <v>781</v>
      </c>
    </row>
    <row r="310" spans="1:18">
      <c r="A310" s="77">
        <f t="shared" si="4"/>
        <v>302</v>
      </c>
      <c r="B310" s="336"/>
      <c r="C310" s="372"/>
      <c r="D310" s="257" t="s">
        <v>850</v>
      </c>
      <c r="E310" s="239"/>
      <c r="F310" s="71"/>
      <c r="G310" s="72"/>
      <c r="H310" s="73"/>
      <c r="I310" s="71"/>
      <c r="J310" s="72"/>
      <c r="K310" s="73"/>
      <c r="L310" s="71"/>
      <c r="M310" s="86"/>
      <c r="N310" s="74"/>
      <c r="O310" s="72">
        <v>45096</v>
      </c>
      <c r="P310" s="73" t="s">
        <v>162</v>
      </c>
      <c r="Q310" s="79" t="s">
        <v>198</v>
      </c>
      <c r="R310" s="93" t="s">
        <v>781</v>
      </c>
    </row>
    <row r="311" spans="1:18">
      <c r="A311" s="77">
        <f t="shared" si="4"/>
        <v>303</v>
      </c>
      <c r="B311" s="336"/>
      <c r="C311" s="372"/>
      <c r="D311" s="257" t="s">
        <v>851</v>
      </c>
      <c r="E311" s="239"/>
      <c r="F311" s="71"/>
      <c r="G311" s="72"/>
      <c r="H311" s="73"/>
      <c r="I311" s="71"/>
      <c r="J311" s="72"/>
      <c r="K311" s="73"/>
      <c r="L311" s="71"/>
      <c r="M311" s="86"/>
      <c r="N311" s="74"/>
      <c r="O311" s="72">
        <v>45096</v>
      </c>
      <c r="P311" s="73" t="s">
        <v>162</v>
      </c>
      <c r="Q311" s="79" t="s">
        <v>198</v>
      </c>
      <c r="R311" s="93" t="s">
        <v>781</v>
      </c>
    </row>
    <row r="312" spans="1:18">
      <c r="A312" s="77">
        <f t="shared" si="4"/>
        <v>304</v>
      </c>
      <c r="B312" s="336"/>
      <c r="C312" s="372"/>
      <c r="D312" s="257" t="s">
        <v>852</v>
      </c>
      <c r="E312" s="238"/>
      <c r="F312" s="71"/>
      <c r="G312" s="72"/>
      <c r="H312" s="73"/>
      <c r="I312" s="71"/>
      <c r="J312" s="72"/>
      <c r="K312" s="73"/>
      <c r="L312" s="71"/>
      <c r="M312" s="86"/>
      <c r="N312" s="74"/>
      <c r="O312" s="72">
        <v>45096</v>
      </c>
      <c r="P312" s="73" t="s">
        <v>162</v>
      </c>
      <c r="Q312" s="79" t="s">
        <v>198</v>
      </c>
      <c r="R312" s="93" t="s">
        <v>781</v>
      </c>
    </row>
    <row r="313" spans="1:18">
      <c r="A313" s="77">
        <f t="shared" si="4"/>
        <v>305</v>
      </c>
      <c r="B313" s="336"/>
      <c r="C313" s="372"/>
      <c r="D313" s="258" t="s">
        <v>853</v>
      </c>
      <c r="E313" s="239"/>
      <c r="F313" s="71"/>
      <c r="G313" s="72"/>
      <c r="H313" s="73"/>
      <c r="I313" s="71"/>
      <c r="J313" s="72"/>
      <c r="K313" s="73"/>
      <c r="L313" s="71"/>
      <c r="M313" s="86"/>
      <c r="N313" s="74"/>
      <c r="O313" s="72">
        <v>45096</v>
      </c>
      <c r="P313" s="73" t="s">
        <v>162</v>
      </c>
      <c r="Q313" s="79" t="s">
        <v>198</v>
      </c>
      <c r="R313" s="93" t="s">
        <v>781</v>
      </c>
    </row>
    <row r="314" spans="1:18">
      <c r="A314" s="77">
        <f t="shared" si="4"/>
        <v>306</v>
      </c>
      <c r="B314" s="336"/>
      <c r="C314" s="372"/>
      <c r="D314" s="258" t="s">
        <v>854</v>
      </c>
      <c r="E314" s="239"/>
      <c r="F314" s="71"/>
      <c r="G314" s="72"/>
      <c r="H314" s="73"/>
      <c r="I314" s="71"/>
      <c r="J314" s="72"/>
      <c r="K314" s="73"/>
      <c r="L314" s="71"/>
      <c r="M314" s="86"/>
      <c r="N314" s="74"/>
      <c r="O314" s="72">
        <v>45096</v>
      </c>
      <c r="P314" s="73" t="s">
        <v>162</v>
      </c>
      <c r="Q314" s="79" t="s">
        <v>198</v>
      </c>
      <c r="R314" s="93" t="s">
        <v>781</v>
      </c>
    </row>
    <row r="315" spans="1:18">
      <c r="A315" s="77">
        <f t="shared" si="4"/>
        <v>307</v>
      </c>
      <c r="B315" s="336"/>
      <c r="C315" s="372"/>
      <c r="D315" s="258" t="s">
        <v>855</v>
      </c>
      <c r="E315" s="239"/>
      <c r="F315" s="71"/>
      <c r="G315" s="72"/>
      <c r="H315" s="73"/>
      <c r="I315" s="71"/>
      <c r="J315" s="72"/>
      <c r="K315" s="73"/>
      <c r="L315" s="71"/>
      <c r="M315" s="86"/>
      <c r="N315" s="74"/>
      <c r="O315" s="72">
        <v>45096</v>
      </c>
      <c r="P315" s="73" t="s">
        <v>162</v>
      </c>
      <c r="Q315" s="79" t="s">
        <v>198</v>
      </c>
      <c r="R315" s="93" t="s">
        <v>781</v>
      </c>
    </row>
    <row r="316" spans="1:18">
      <c r="A316" s="77">
        <f t="shared" si="4"/>
        <v>308</v>
      </c>
      <c r="B316" s="336"/>
      <c r="C316" s="372"/>
      <c r="D316" s="258" t="s">
        <v>856</v>
      </c>
      <c r="E316" s="239"/>
      <c r="F316" s="71"/>
      <c r="G316" s="72"/>
      <c r="H316" s="73"/>
      <c r="I316" s="71"/>
      <c r="J316" s="72"/>
      <c r="K316" s="73"/>
      <c r="L316" s="71"/>
      <c r="M316" s="86"/>
      <c r="N316" s="74"/>
      <c r="O316" s="72">
        <v>45096</v>
      </c>
      <c r="P316" s="73" t="s">
        <v>162</v>
      </c>
      <c r="Q316" s="79" t="s">
        <v>198</v>
      </c>
      <c r="R316" s="93" t="s">
        <v>781</v>
      </c>
    </row>
    <row r="317" spans="1:18">
      <c r="A317" s="77">
        <f t="shared" si="4"/>
        <v>309</v>
      </c>
      <c r="B317" s="336"/>
      <c r="C317" s="372"/>
      <c r="D317" s="258" t="s">
        <v>857</v>
      </c>
      <c r="E317" s="239"/>
      <c r="F317" s="71"/>
      <c r="G317" s="72"/>
      <c r="H317" s="73"/>
      <c r="I317" s="71"/>
      <c r="J317" s="72"/>
      <c r="K317" s="73"/>
      <c r="L317" s="71"/>
      <c r="M317" s="86"/>
      <c r="N317" s="74"/>
      <c r="O317" s="72">
        <v>45096</v>
      </c>
      <c r="P317" s="73" t="s">
        <v>162</v>
      </c>
      <c r="Q317" s="79" t="s">
        <v>198</v>
      </c>
      <c r="R317" s="93" t="s">
        <v>781</v>
      </c>
    </row>
    <row r="318" spans="1:18">
      <c r="A318" s="77">
        <f t="shared" si="4"/>
        <v>310</v>
      </c>
      <c r="B318" s="336"/>
      <c r="C318" s="372"/>
      <c r="D318" s="258" t="s">
        <v>858</v>
      </c>
      <c r="E318" s="239"/>
      <c r="F318" s="71"/>
      <c r="G318" s="72"/>
      <c r="H318" s="73"/>
      <c r="I318" s="71"/>
      <c r="J318" s="72"/>
      <c r="K318" s="73"/>
      <c r="L318" s="71"/>
      <c r="M318" s="86"/>
      <c r="N318" s="74"/>
      <c r="O318" s="72">
        <v>45096</v>
      </c>
      <c r="P318" s="73" t="s">
        <v>162</v>
      </c>
      <c r="Q318" s="79" t="s">
        <v>198</v>
      </c>
      <c r="R318" s="93" t="s">
        <v>781</v>
      </c>
    </row>
    <row r="319" spans="1:18">
      <c r="A319" s="77">
        <f t="shared" si="4"/>
        <v>311</v>
      </c>
      <c r="B319" s="336"/>
      <c r="C319" s="372"/>
      <c r="D319" s="258" t="s">
        <v>859</v>
      </c>
      <c r="E319" s="238"/>
      <c r="F319" s="71"/>
      <c r="G319" s="72"/>
      <c r="H319" s="73"/>
      <c r="I319" s="71"/>
      <c r="J319" s="72"/>
      <c r="K319" s="73"/>
      <c r="L319" s="71"/>
      <c r="M319" s="86"/>
      <c r="N319" s="74"/>
      <c r="O319" s="72">
        <v>45096</v>
      </c>
      <c r="P319" s="73" t="s">
        <v>162</v>
      </c>
      <c r="Q319" s="79" t="s">
        <v>198</v>
      </c>
      <c r="R319" s="93" t="s">
        <v>781</v>
      </c>
    </row>
    <row r="320" spans="1:18">
      <c r="A320" s="77">
        <f t="shared" si="4"/>
        <v>312</v>
      </c>
      <c r="B320" s="336"/>
      <c r="C320" s="372"/>
      <c r="D320" s="258" t="s">
        <v>860</v>
      </c>
      <c r="E320" s="239"/>
      <c r="F320" s="71"/>
      <c r="G320" s="72"/>
      <c r="H320" s="73"/>
      <c r="I320" s="71"/>
      <c r="J320" s="72"/>
      <c r="K320" s="73"/>
      <c r="L320" s="71"/>
      <c r="M320" s="86"/>
      <c r="N320" s="74"/>
      <c r="O320" s="72">
        <v>45096</v>
      </c>
      <c r="P320" s="73" t="s">
        <v>162</v>
      </c>
      <c r="Q320" s="79" t="s">
        <v>198</v>
      </c>
      <c r="R320" s="93" t="s">
        <v>781</v>
      </c>
    </row>
    <row r="321" spans="1:18">
      <c r="A321" s="77">
        <f t="shared" si="4"/>
        <v>313</v>
      </c>
      <c r="B321" s="336"/>
      <c r="C321" s="372"/>
      <c r="D321" s="258" t="s">
        <v>861</v>
      </c>
      <c r="E321" s="239"/>
      <c r="F321" s="71"/>
      <c r="G321" s="72"/>
      <c r="H321" s="73"/>
      <c r="I321" s="71"/>
      <c r="J321" s="72"/>
      <c r="K321" s="73"/>
      <c r="L321" s="71"/>
      <c r="M321" s="86"/>
      <c r="N321" s="74"/>
      <c r="O321" s="72">
        <v>45096</v>
      </c>
      <c r="P321" s="73" t="s">
        <v>162</v>
      </c>
      <c r="Q321" s="79" t="s">
        <v>198</v>
      </c>
      <c r="R321" s="93" t="s">
        <v>781</v>
      </c>
    </row>
    <row r="322" spans="1:18">
      <c r="A322" s="77">
        <f t="shared" si="4"/>
        <v>314</v>
      </c>
      <c r="B322" s="336"/>
      <c r="C322" s="372"/>
      <c r="D322" s="258" t="s">
        <v>862</v>
      </c>
      <c r="E322" s="239"/>
      <c r="F322" s="71"/>
      <c r="G322" s="72"/>
      <c r="H322" s="73"/>
      <c r="I322" s="71"/>
      <c r="J322" s="72"/>
      <c r="K322" s="73"/>
      <c r="L322" s="71"/>
      <c r="M322" s="86"/>
      <c r="N322" s="74"/>
      <c r="O322" s="72">
        <v>45096</v>
      </c>
      <c r="P322" s="73" t="s">
        <v>162</v>
      </c>
      <c r="Q322" s="79" t="s">
        <v>198</v>
      </c>
      <c r="R322" s="93" t="s">
        <v>781</v>
      </c>
    </row>
    <row r="323" spans="1:18">
      <c r="A323" s="77">
        <f t="shared" si="4"/>
        <v>315</v>
      </c>
      <c r="B323" s="336"/>
      <c r="C323" s="372"/>
      <c r="D323" s="257" t="s">
        <v>863</v>
      </c>
      <c r="E323" s="239"/>
      <c r="F323" s="71"/>
      <c r="G323" s="72"/>
      <c r="H323" s="73"/>
      <c r="I323" s="71"/>
      <c r="J323" s="72"/>
      <c r="K323" s="73"/>
      <c r="L323" s="71"/>
      <c r="M323" s="86"/>
      <c r="N323" s="74"/>
      <c r="O323" s="72">
        <v>45096</v>
      </c>
      <c r="P323" s="73" t="s">
        <v>162</v>
      </c>
      <c r="Q323" s="79" t="s">
        <v>198</v>
      </c>
      <c r="R323" s="93" t="s">
        <v>781</v>
      </c>
    </row>
    <row r="324" spans="1:18">
      <c r="A324" s="77">
        <f t="shared" si="4"/>
        <v>316</v>
      </c>
      <c r="B324" s="336"/>
      <c r="C324" s="372"/>
      <c r="D324" s="257" t="s">
        <v>864</v>
      </c>
      <c r="E324" s="239"/>
      <c r="F324" s="71"/>
      <c r="G324" s="72"/>
      <c r="H324" s="73"/>
      <c r="I324" s="71"/>
      <c r="J324" s="72"/>
      <c r="K324" s="73"/>
      <c r="L324" s="71"/>
      <c r="M324" s="86"/>
      <c r="N324" s="74"/>
      <c r="O324" s="72">
        <v>45096</v>
      </c>
      <c r="P324" s="73" t="s">
        <v>162</v>
      </c>
      <c r="Q324" s="79" t="s">
        <v>198</v>
      </c>
      <c r="R324" s="93" t="s">
        <v>781</v>
      </c>
    </row>
    <row r="325" spans="1:18">
      <c r="A325" s="77">
        <f t="shared" si="4"/>
        <v>317</v>
      </c>
      <c r="B325" s="336"/>
      <c r="C325" s="372"/>
      <c r="D325" s="257" t="s">
        <v>865</v>
      </c>
      <c r="E325" s="238"/>
      <c r="F325" s="71"/>
      <c r="G325" s="72"/>
      <c r="H325" s="73"/>
      <c r="I325" s="71"/>
      <c r="J325" s="72"/>
      <c r="K325" s="73"/>
      <c r="L325" s="71"/>
      <c r="M325" s="86"/>
      <c r="N325" s="74"/>
      <c r="O325" s="72">
        <v>45096</v>
      </c>
      <c r="P325" s="73" t="s">
        <v>162</v>
      </c>
      <c r="Q325" s="79" t="s">
        <v>198</v>
      </c>
      <c r="R325" s="93" t="s">
        <v>781</v>
      </c>
    </row>
    <row r="326" spans="1:18">
      <c r="A326" s="77">
        <f t="shared" si="4"/>
        <v>318</v>
      </c>
      <c r="B326" s="336"/>
      <c r="C326" s="372"/>
      <c r="D326" s="257" t="s">
        <v>866</v>
      </c>
      <c r="E326" s="239"/>
      <c r="F326" s="71"/>
      <c r="G326" s="72"/>
      <c r="H326" s="73"/>
      <c r="I326" s="71"/>
      <c r="J326" s="72"/>
      <c r="K326" s="73"/>
      <c r="L326" s="71"/>
      <c r="M326" s="86"/>
      <c r="N326" s="74"/>
      <c r="O326" s="72">
        <v>45096</v>
      </c>
      <c r="P326" s="73" t="s">
        <v>162</v>
      </c>
      <c r="Q326" s="79" t="s">
        <v>198</v>
      </c>
      <c r="R326" s="93" t="s">
        <v>781</v>
      </c>
    </row>
    <row r="327" spans="1:18">
      <c r="A327" s="77">
        <f t="shared" si="4"/>
        <v>319</v>
      </c>
      <c r="B327" s="336"/>
      <c r="C327" s="372"/>
      <c r="D327" s="257" t="s">
        <v>867</v>
      </c>
      <c r="E327" s="239"/>
      <c r="F327" s="71"/>
      <c r="G327" s="72"/>
      <c r="H327" s="73"/>
      <c r="I327" s="71"/>
      <c r="J327" s="72"/>
      <c r="K327" s="73"/>
      <c r="L327" s="71"/>
      <c r="M327" s="86"/>
      <c r="N327" s="74"/>
      <c r="O327" s="72">
        <v>45096</v>
      </c>
      <c r="P327" s="73" t="s">
        <v>162</v>
      </c>
      <c r="Q327" s="79" t="s">
        <v>198</v>
      </c>
      <c r="R327" s="93" t="s">
        <v>781</v>
      </c>
    </row>
    <row r="328" spans="1:18">
      <c r="A328" s="77">
        <f t="shared" si="4"/>
        <v>320</v>
      </c>
      <c r="B328" s="336"/>
      <c r="C328" s="372"/>
      <c r="D328" s="257" t="s">
        <v>868</v>
      </c>
      <c r="E328" s="239"/>
      <c r="F328" s="71"/>
      <c r="G328" s="72"/>
      <c r="H328" s="73"/>
      <c r="I328" s="71"/>
      <c r="J328" s="72"/>
      <c r="K328" s="73"/>
      <c r="L328" s="71"/>
      <c r="M328" s="86"/>
      <c r="N328" s="74"/>
      <c r="O328" s="72">
        <v>45096</v>
      </c>
      <c r="P328" s="73" t="s">
        <v>162</v>
      </c>
      <c r="Q328" s="79" t="s">
        <v>198</v>
      </c>
      <c r="R328" s="93" t="s">
        <v>781</v>
      </c>
    </row>
    <row r="329" spans="1:18">
      <c r="A329" s="77">
        <f t="shared" ref="A329:A392" si="5">ROW()-8</f>
        <v>321</v>
      </c>
      <c r="B329" s="336"/>
      <c r="C329" s="372"/>
      <c r="D329" s="257" t="s">
        <v>869</v>
      </c>
      <c r="E329" s="239"/>
      <c r="F329" s="71"/>
      <c r="G329" s="72"/>
      <c r="H329" s="73"/>
      <c r="I329" s="71"/>
      <c r="J329" s="72"/>
      <c r="K329" s="73"/>
      <c r="L329" s="71"/>
      <c r="M329" s="86"/>
      <c r="N329" s="74"/>
      <c r="O329" s="72">
        <v>45096</v>
      </c>
      <c r="P329" s="73" t="s">
        <v>162</v>
      </c>
      <c r="Q329" s="79" t="s">
        <v>198</v>
      </c>
      <c r="R329" s="93" t="s">
        <v>781</v>
      </c>
    </row>
    <row r="330" spans="1:18">
      <c r="A330" s="77">
        <f t="shared" si="5"/>
        <v>322</v>
      </c>
      <c r="B330" s="336"/>
      <c r="C330" s="372"/>
      <c r="D330" s="257" t="s">
        <v>870</v>
      </c>
      <c r="E330" s="239"/>
      <c r="F330" s="71"/>
      <c r="G330" s="72"/>
      <c r="H330" s="73"/>
      <c r="I330" s="71"/>
      <c r="J330" s="72"/>
      <c r="K330" s="73"/>
      <c r="L330" s="71"/>
      <c r="M330" s="86"/>
      <c r="N330" s="74"/>
      <c r="O330" s="72">
        <v>45096</v>
      </c>
      <c r="P330" s="73" t="s">
        <v>162</v>
      </c>
      <c r="Q330" s="79" t="s">
        <v>198</v>
      </c>
      <c r="R330" s="93" t="s">
        <v>781</v>
      </c>
    </row>
    <row r="331" spans="1:18">
      <c r="A331" s="77">
        <f t="shared" si="5"/>
        <v>323</v>
      </c>
      <c r="B331" s="336"/>
      <c r="C331" s="372"/>
      <c r="D331" s="257" t="s">
        <v>871</v>
      </c>
      <c r="E331" s="238"/>
      <c r="F331" s="71"/>
      <c r="G331" s="72"/>
      <c r="H331" s="73"/>
      <c r="I331" s="71"/>
      <c r="J331" s="72"/>
      <c r="K331" s="73"/>
      <c r="L331" s="71"/>
      <c r="M331" s="86"/>
      <c r="N331" s="74"/>
      <c r="O331" s="72">
        <v>45096</v>
      </c>
      <c r="P331" s="73" t="s">
        <v>162</v>
      </c>
      <c r="Q331" s="79" t="s">
        <v>198</v>
      </c>
      <c r="R331" s="93" t="s">
        <v>781</v>
      </c>
    </row>
    <row r="332" spans="1:18">
      <c r="A332" s="77">
        <f t="shared" si="5"/>
        <v>324</v>
      </c>
      <c r="B332" s="336"/>
      <c r="C332" s="372"/>
      <c r="D332" s="257" t="s">
        <v>872</v>
      </c>
      <c r="E332" s="239"/>
      <c r="F332" s="71"/>
      <c r="G332" s="72"/>
      <c r="H332" s="73"/>
      <c r="I332" s="71"/>
      <c r="J332" s="72"/>
      <c r="K332" s="73"/>
      <c r="L332" s="71"/>
      <c r="M332" s="86"/>
      <c r="N332" s="74"/>
      <c r="O332" s="72">
        <v>45096</v>
      </c>
      <c r="P332" s="73" t="s">
        <v>162</v>
      </c>
      <c r="Q332" s="79" t="s">
        <v>198</v>
      </c>
      <c r="R332" s="93" t="s">
        <v>781</v>
      </c>
    </row>
    <row r="333" spans="1:18">
      <c r="A333" s="77">
        <f t="shared" si="5"/>
        <v>325</v>
      </c>
      <c r="B333" s="336"/>
      <c r="C333" s="372"/>
      <c r="D333" s="258" t="s">
        <v>873</v>
      </c>
      <c r="E333" s="239"/>
      <c r="F333" s="71"/>
      <c r="G333" s="72"/>
      <c r="H333" s="73"/>
      <c r="I333" s="71"/>
      <c r="J333" s="72"/>
      <c r="K333" s="73"/>
      <c r="L333" s="71"/>
      <c r="M333" s="86"/>
      <c r="N333" s="74"/>
      <c r="O333" s="72">
        <v>45096</v>
      </c>
      <c r="P333" s="73" t="s">
        <v>162</v>
      </c>
      <c r="Q333" s="79" t="s">
        <v>198</v>
      </c>
      <c r="R333" s="93" t="s">
        <v>781</v>
      </c>
    </row>
    <row r="334" spans="1:18">
      <c r="A334" s="77">
        <f t="shared" si="5"/>
        <v>326</v>
      </c>
      <c r="B334" s="336"/>
      <c r="C334" s="372"/>
      <c r="D334" s="258" t="s">
        <v>874</v>
      </c>
      <c r="E334" s="239"/>
      <c r="F334" s="71"/>
      <c r="G334" s="72"/>
      <c r="H334" s="73"/>
      <c r="I334" s="71"/>
      <c r="J334" s="72"/>
      <c r="K334" s="73"/>
      <c r="L334" s="71"/>
      <c r="M334" s="86"/>
      <c r="N334" s="74"/>
      <c r="O334" s="72">
        <v>45096</v>
      </c>
      <c r="P334" s="73" t="s">
        <v>162</v>
      </c>
      <c r="Q334" s="79" t="s">
        <v>198</v>
      </c>
      <c r="R334" s="93" t="s">
        <v>781</v>
      </c>
    </row>
    <row r="335" spans="1:18">
      <c r="A335" s="77">
        <f t="shared" si="5"/>
        <v>327</v>
      </c>
      <c r="B335" s="336"/>
      <c r="C335" s="372"/>
      <c r="D335" s="258" t="s">
        <v>875</v>
      </c>
      <c r="E335" s="239"/>
      <c r="F335" s="71"/>
      <c r="G335" s="72"/>
      <c r="H335" s="73"/>
      <c r="I335" s="71"/>
      <c r="J335" s="72"/>
      <c r="K335" s="73"/>
      <c r="L335" s="71"/>
      <c r="M335" s="86"/>
      <c r="N335" s="74"/>
      <c r="O335" s="72">
        <v>45096</v>
      </c>
      <c r="P335" s="73" t="s">
        <v>162</v>
      </c>
      <c r="Q335" s="79" t="s">
        <v>198</v>
      </c>
      <c r="R335" s="93" t="s">
        <v>781</v>
      </c>
    </row>
    <row r="336" spans="1:18">
      <c r="A336" s="77">
        <f t="shared" si="5"/>
        <v>328</v>
      </c>
      <c r="B336" s="336"/>
      <c r="C336" s="372"/>
      <c r="D336" s="258" t="s">
        <v>876</v>
      </c>
      <c r="E336" s="239"/>
      <c r="F336" s="71"/>
      <c r="G336" s="72"/>
      <c r="H336" s="73"/>
      <c r="I336" s="71"/>
      <c r="J336" s="72"/>
      <c r="K336" s="73"/>
      <c r="L336" s="71"/>
      <c r="M336" s="86"/>
      <c r="N336" s="74"/>
      <c r="O336" s="72">
        <v>45096</v>
      </c>
      <c r="P336" s="73" t="s">
        <v>162</v>
      </c>
      <c r="Q336" s="79" t="s">
        <v>198</v>
      </c>
      <c r="R336" s="93" t="s">
        <v>781</v>
      </c>
    </row>
    <row r="337" spans="1:18">
      <c r="A337" s="77">
        <f t="shared" si="5"/>
        <v>329</v>
      </c>
      <c r="B337" s="336"/>
      <c r="C337" s="372"/>
      <c r="D337" s="258" t="s">
        <v>877</v>
      </c>
      <c r="E337" s="238"/>
      <c r="F337" s="71"/>
      <c r="G337" s="72"/>
      <c r="H337" s="73"/>
      <c r="I337" s="71"/>
      <c r="J337" s="72"/>
      <c r="K337" s="73"/>
      <c r="L337" s="71"/>
      <c r="M337" s="86"/>
      <c r="N337" s="74"/>
      <c r="O337" s="72">
        <v>45096</v>
      </c>
      <c r="P337" s="73" t="s">
        <v>162</v>
      </c>
      <c r="Q337" s="79" t="s">
        <v>198</v>
      </c>
      <c r="R337" s="93" t="s">
        <v>781</v>
      </c>
    </row>
    <row r="338" spans="1:18">
      <c r="A338" s="77">
        <f t="shared" si="5"/>
        <v>330</v>
      </c>
      <c r="B338" s="336"/>
      <c r="C338" s="372"/>
      <c r="D338" s="258" t="s">
        <v>878</v>
      </c>
      <c r="E338" s="239"/>
      <c r="F338" s="71"/>
      <c r="G338" s="72"/>
      <c r="H338" s="73"/>
      <c r="I338" s="71"/>
      <c r="J338" s="72"/>
      <c r="K338" s="73"/>
      <c r="L338" s="71"/>
      <c r="M338" s="86"/>
      <c r="N338" s="74"/>
      <c r="O338" s="72">
        <v>45096</v>
      </c>
      <c r="P338" s="73" t="s">
        <v>162</v>
      </c>
      <c r="Q338" s="79" t="s">
        <v>198</v>
      </c>
      <c r="R338" s="93" t="s">
        <v>781</v>
      </c>
    </row>
    <row r="339" spans="1:18">
      <c r="A339" s="77">
        <f t="shared" si="5"/>
        <v>331</v>
      </c>
      <c r="B339" s="336"/>
      <c r="C339" s="372"/>
      <c r="D339" s="258" t="s">
        <v>879</v>
      </c>
      <c r="E339" s="239"/>
      <c r="F339" s="71"/>
      <c r="G339" s="72"/>
      <c r="H339" s="73"/>
      <c r="I339" s="71"/>
      <c r="J339" s="72"/>
      <c r="K339" s="73"/>
      <c r="L339" s="71"/>
      <c r="M339" s="86"/>
      <c r="N339" s="74"/>
      <c r="O339" s="72">
        <v>45096</v>
      </c>
      <c r="P339" s="73" t="s">
        <v>162</v>
      </c>
      <c r="Q339" s="79" t="s">
        <v>198</v>
      </c>
      <c r="R339" s="93" t="s">
        <v>781</v>
      </c>
    </row>
    <row r="340" spans="1:18">
      <c r="A340" s="77">
        <f t="shared" si="5"/>
        <v>332</v>
      </c>
      <c r="B340" s="336"/>
      <c r="C340" s="372"/>
      <c r="D340" s="258" t="s">
        <v>880</v>
      </c>
      <c r="E340" s="239"/>
      <c r="F340" s="71"/>
      <c r="G340" s="72"/>
      <c r="H340" s="73"/>
      <c r="I340" s="71"/>
      <c r="J340" s="72"/>
      <c r="K340" s="73"/>
      <c r="L340" s="71"/>
      <c r="M340" s="86"/>
      <c r="N340" s="74"/>
      <c r="O340" s="72">
        <v>45096</v>
      </c>
      <c r="P340" s="73" t="s">
        <v>162</v>
      </c>
      <c r="Q340" s="79" t="s">
        <v>198</v>
      </c>
      <c r="R340" s="93" t="s">
        <v>781</v>
      </c>
    </row>
    <row r="341" spans="1:18">
      <c r="A341" s="77">
        <f t="shared" si="5"/>
        <v>333</v>
      </c>
      <c r="B341" s="336"/>
      <c r="C341" s="372"/>
      <c r="D341" s="258" t="s">
        <v>881</v>
      </c>
      <c r="E341" s="239"/>
      <c r="F341" s="71"/>
      <c r="G341" s="72"/>
      <c r="H341" s="73"/>
      <c r="I341" s="71"/>
      <c r="J341" s="72"/>
      <c r="K341" s="73"/>
      <c r="L341" s="71"/>
      <c r="M341" s="86"/>
      <c r="N341" s="74"/>
      <c r="O341" s="72">
        <v>45096</v>
      </c>
      <c r="P341" s="73" t="s">
        <v>162</v>
      </c>
      <c r="Q341" s="79" t="s">
        <v>198</v>
      </c>
      <c r="R341" s="93" t="s">
        <v>781</v>
      </c>
    </row>
    <row r="342" spans="1:18">
      <c r="A342" s="77">
        <f t="shared" si="5"/>
        <v>334</v>
      </c>
      <c r="B342" s="336"/>
      <c r="C342" s="372"/>
      <c r="D342" s="258" t="s">
        <v>882</v>
      </c>
      <c r="E342" s="239"/>
      <c r="F342" s="71"/>
      <c r="G342" s="72"/>
      <c r="H342" s="73"/>
      <c r="I342" s="71"/>
      <c r="J342" s="72"/>
      <c r="K342" s="73"/>
      <c r="L342" s="71"/>
      <c r="M342" s="86"/>
      <c r="N342" s="74"/>
      <c r="O342" s="72">
        <v>45096</v>
      </c>
      <c r="P342" s="73" t="s">
        <v>162</v>
      </c>
      <c r="Q342" s="79" t="s">
        <v>198</v>
      </c>
      <c r="R342" s="93" t="s">
        <v>781</v>
      </c>
    </row>
    <row r="343" spans="1:18">
      <c r="A343" s="77">
        <f t="shared" si="5"/>
        <v>335</v>
      </c>
      <c r="B343" s="336"/>
      <c r="C343" s="372"/>
      <c r="D343" s="257" t="s">
        <v>883</v>
      </c>
      <c r="E343" s="238"/>
      <c r="F343" s="71"/>
      <c r="G343" s="72"/>
      <c r="H343" s="73"/>
      <c r="I343" s="71"/>
      <c r="J343" s="72"/>
      <c r="K343" s="73"/>
      <c r="L343" s="71"/>
      <c r="M343" s="86"/>
      <c r="N343" s="74"/>
      <c r="O343" s="72">
        <v>45096</v>
      </c>
      <c r="P343" s="73" t="s">
        <v>162</v>
      </c>
      <c r="Q343" s="79" t="s">
        <v>198</v>
      </c>
      <c r="R343" s="93" t="s">
        <v>781</v>
      </c>
    </row>
    <row r="344" spans="1:18">
      <c r="A344" s="77">
        <f t="shared" si="5"/>
        <v>336</v>
      </c>
      <c r="B344" s="336"/>
      <c r="C344" s="372"/>
      <c r="D344" s="257" t="s">
        <v>884</v>
      </c>
      <c r="E344" s="239"/>
      <c r="F344" s="71"/>
      <c r="G344" s="72"/>
      <c r="H344" s="73"/>
      <c r="I344" s="71"/>
      <c r="J344" s="72"/>
      <c r="K344" s="73"/>
      <c r="L344" s="71"/>
      <c r="M344" s="86"/>
      <c r="N344" s="74"/>
      <c r="O344" s="72">
        <v>45096</v>
      </c>
      <c r="P344" s="73" t="s">
        <v>162</v>
      </c>
      <c r="Q344" s="79" t="s">
        <v>198</v>
      </c>
      <c r="R344" s="93" t="s">
        <v>781</v>
      </c>
    </row>
    <row r="345" spans="1:18">
      <c r="A345" s="77">
        <f t="shared" si="5"/>
        <v>337</v>
      </c>
      <c r="B345" s="336"/>
      <c r="C345" s="372"/>
      <c r="D345" s="257" t="s">
        <v>885</v>
      </c>
      <c r="E345" s="239"/>
      <c r="F345" s="71"/>
      <c r="G345" s="72"/>
      <c r="H345" s="73"/>
      <c r="I345" s="71"/>
      <c r="J345" s="72"/>
      <c r="K345" s="73"/>
      <c r="L345" s="71"/>
      <c r="M345" s="86"/>
      <c r="N345" s="74"/>
      <c r="O345" s="72">
        <v>45096</v>
      </c>
      <c r="P345" s="73" t="s">
        <v>162</v>
      </c>
      <c r="Q345" s="79" t="s">
        <v>198</v>
      </c>
      <c r="R345" s="93" t="s">
        <v>781</v>
      </c>
    </row>
    <row r="346" spans="1:18">
      <c r="A346" s="77">
        <f t="shared" si="5"/>
        <v>338</v>
      </c>
      <c r="B346" s="336"/>
      <c r="C346" s="372"/>
      <c r="D346" s="257" t="s">
        <v>886</v>
      </c>
      <c r="E346" s="239"/>
      <c r="F346" s="71"/>
      <c r="G346" s="72"/>
      <c r="H346" s="73"/>
      <c r="I346" s="71"/>
      <c r="J346" s="72"/>
      <c r="K346" s="73"/>
      <c r="L346" s="71"/>
      <c r="M346" s="86"/>
      <c r="N346" s="74"/>
      <c r="O346" s="72">
        <v>45096</v>
      </c>
      <c r="P346" s="73" t="s">
        <v>162</v>
      </c>
      <c r="Q346" s="79" t="s">
        <v>198</v>
      </c>
      <c r="R346" s="93" t="s">
        <v>781</v>
      </c>
    </row>
    <row r="347" spans="1:18">
      <c r="A347" s="77">
        <f t="shared" si="5"/>
        <v>339</v>
      </c>
      <c r="B347" s="336"/>
      <c r="C347" s="372"/>
      <c r="D347" s="257" t="s">
        <v>887</v>
      </c>
      <c r="E347" s="239"/>
      <c r="F347" s="71"/>
      <c r="G347" s="72"/>
      <c r="H347" s="73"/>
      <c r="I347" s="71"/>
      <c r="J347" s="72"/>
      <c r="K347" s="73"/>
      <c r="L347" s="71"/>
      <c r="M347" s="86"/>
      <c r="N347" s="74"/>
      <c r="O347" s="72">
        <v>45096</v>
      </c>
      <c r="P347" s="73" t="s">
        <v>162</v>
      </c>
      <c r="Q347" s="79" t="s">
        <v>198</v>
      </c>
      <c r="R347" s="93" t="s">
        <v>781</v>
      </c>
    </row>
    <row r="348" spans="1:18">
      <c r="A348" s="77">
        <f t="shared" si="5"/>
        <v>340</v>
      </c>
      <c r="B348" s="336"/>
      <c r="C348" s="372"/>
      <c r="D348" s="257" t="s">
        <v>888</v>
      </c>
      <c r="E348" s="239"/>
      <c r="F348" s="71"/>
      <c r="G348" s="72"/>
      <c r="H348" s="73"/>
      <c r="I348" s="71"/>
      <c r="J348" s="72"/>
      <c r="K348" s="73"/>
      <c r="L348" s="71"/>
      <c r="M348" s="86"/>
      <c r="N348" s="74"/>
      <c r="O348" s="72">
        <v>45096</v>
      </c>
      <c r="P348" s="73" t="s">
        <v>162</v>
      </c>
      <c r="Q348" s="79" t="s">
        <v>198</v>
      </c>
      <c r="R348" s="93" t="s">
        <v>781</v>
      </c>
    </row>
    <row r="349" spans="1:18">
      <c r="A349" s="77">
        <f t="shared" si="5"/>
        <v>341</v>
      </c>
      <c r="B349" s="336"/>
      <c r="C349" s="372"/>
      <c r="D349" s="257" t="s">
        <v>889</v>
      </c>
      <c r="E349" s="238"/>
      <c r="F349" s="71"/>
      <c r="G349" s="72"/>
      <c r="H349" s="73"/>
      <c r="I349" s="71"/>
      <c r="J349" s="72"/>
      <c r="K349" s="73"/>
      <c r="L349" s="71"/>
      <c r="M349" s="86"/>
      <c r="N349" s="74"/>
      <c r="O349" s="72">
        <v>45096</v>
      </c>
      <c r="P349" s="73" t="s">
        <v>162</v>
      </c>
      <c r="Q349" s="79" t="s">
        <v>198</v>
      </c>
      <c r="R349" s="93" t="s">
        <v>781</v>
      </c>
    </row>
    <row r="350" spans="1:18">
      <c r="A350" s="77">
        <f t="shared" si="5"/>
        <v>342</v>
      </c>
      <c r="B350" s="336"/>
      <c r="C350" s="372"/>
      <c r="D350" s="257" t="s">
        <v>890</v>
      </c>
      <c r="E350" s="239"/>
      <c r="F350" s="71"/>
      <c r="G350" s="72"/>
      <c r="H350" s="73"/>
      <c r="I350" s="71"/>
      <c r="J350" s="72"/>
      <c r="K350" s="73"/>
      <c r="L350" s="71"/>
      <c r="M350" s="86"/>
      <c r="N350" s="74"/>
      <c r="O350" s="72">
        <v>45096</v>
      </c>
      <c r="P350" s="73" t="s">
        <v>162</v>
      </c>
      <c r="Q350" s="79" t="s">
        <v>198</v>
      </c>
      <c r="R350" s="93" t="s">
        <v>781</v>
      </c>
    </row>
    <row r="351" spans="1:18">
      <c r="A351" s="77">
        <f t="shared" si="5"/>
        <v>343</v>
      </c>
      <c r="B351" s="336"/>
      <c r="C351" s="372"/>
      <c r="D351" s="257" t="s">
        <v>891</v>
      </c>
      <c r="E351" s="239"/>
      <c r="F351" s="71"/>
      <c r="G351" s="72"/>
      <c r="H351" s="73"/>
      <c r="I351" s="71"/>
      <c r="J351" s="72"/>
      <c r="K351" s="73"/>
      <c r="L351" s="71"/>
      <c r="M351" s="86"/>
      <c r="N351" s="74"/>
      <c r="O351" s="72">
        <v>45096</v>
      </c>
      <c r="P351" s="73" t="s">
        <v>162</v>
      </c>
      <c r="Q351" s="79" t="s">
        <v>198</v>
      </c>
      <c r="R351" s="93" t="s">
        <v>781</v>
      </c>
    </row>
    <row r="352" spans="1:18">
      <c r="A352" s="77">
        <f t="shared" si="5"/>
        <v>344</v>
      </c>
      <c r="B352" s="338"/>
      <c r="C352" s="369"/>
      <c r="D352" s="257" t="s">
        <v>892</v>
      </c>
      <c r="E352" s="239"/>
      <c r="F352" s="71"/>
      <c r="G352" s="72"/>
      <c r="H352" s="73"/>
      <c r="I352" s="71"/>
      <c r="J352" s="72"/>
      <c r="K352" s="73"/>
      <c r="L352" s="71"/>
      <c r="M352" s="86"/>
      <c r="N352" s="74"/>
      <c r="O352" s="72">
        <v>45096</v>
      </c>
      <c r="P352" s="73" t="s">
        <v>162</v>
      </c>
      <c r="Q352" s="79" t="s">
        <v>198</v>
      </c>
      <c r="R352" s="93" t="s">
        <v>781</v>
      </c>
    </row>
    <row r="353" spans="1:18">
      <c r="A353" s="77">
        <f t="shared" si="5"/>
        <v>345</v>
      </c>
      <c r="B353" s="335" t="s">
        <v>897</v>
      </c>
      <c r="C353" s="348" t="s">
        <v>898</v>
      </c>
      <c r="D353" s="257" t="s">
        <v>842</v>
      </c>
      <c r="E353" s="239"/>
      <c r="F353" s="71"/>
      <c r="G353" s="72"/>
      <c r="H353" s="73"/>
      <c r="I353" s="71"/>
      <c r="J353" s="72"/>
      <c r="K353" s="73"/>
      <c r="L353" s="71"/>
      <c r="M353" s="86"/>
      <c r="N353" s="74"/>
      <c r="O353" s="72"/>
      <c r="P353" s="73"/>
      <c r="Q353" s="79"/>
      <c r="R353" s="93"/>
    </row>
    <row r="354" spans="1:18">
      <c r="A354" s="77">
        <f t="shared" si="5"/>
        <v>346</v>
      </c>
      <c r="B354" s="336"/>
      <c r="C354" s="372"/>
      <c r="D354" s="257" t="s">
        <v>844</v>
      </c>
      <c r="E354" s="239"/>
      <c r="F354" s="71"/>
      <c r="G354" s="72"/>
      <c r="H354" s="73"/>
      <c r="I354" s="71"/>
      <c r="J354" s="72"/>
      <c r="K354" s="73"/>
      <c r="L354" s="71"/>
      <c r="M354" s="86"/>
      <c r="N354" s="74"/>
      <c r="O354" s="72"/>
      <c r="P354" s="73"/>
      <c r="Q354" s="79"/>
      <c r="R354" s="93"/>
    </row>
    <row r="355" spans="1:18">
      <c r="A355" s="77">
        <f t="shared" si="5"/>
        <v>347</v>
      </c>
      <c r="B355" s="336"/>
      <c r="C355" s="372"/>
      <c r="D355" s="257" t="s">
        <v>845</v>
      </c>
      <c r="E355" s="239"/>
      <c r="F355" s="71"/>
      <c r="G355" s="72"/>
      <c r="H355" s="73"/>
      <c r="I355" s="71"/>
      <c r="J355" s="72"/>
      <c r="K355" s="73"/>
      <c r="L355" s="71"/>
      <c r="M355" s="86"/>
      <c r="N355" s="74"/>
      <c r="O355" s="72"/>
      <c r="P355" s="73"/>
      <c r="Q355" s="79"/>
      <c r="R355" s="93"/>
    </row>
    <row r="356" spans="1:18">
      <c r="A356" s="77">
        <f t="shared" si="5"/>
        <v>348</v>
      </c>
      <c r="B356" s="336"/>
      <c r="C356" s="372"/>
      <c r="D356" s="257" t="s">
        <v>846</v>
      </c>
      <c r="E356" s="239"/>
      <c r="F356" s="71"/>
      <c r="G356" s="72"/>
      <c r="H356" s="73"/>
      <c r="I356" s="71"/>
      <c r="J356" s="72"/>
      <c r="K356" s="73"/>
      <c r="L356" s="71"/>
      <c r="M356" s="86"/>
      <c r="N356" s="74"/>
      <c r="O356" s="72"/>
      <c r="P356" s="73"/>
      <c r="Q356" s="79"/>
      <c r="R356" s="93"/>
    </row>
    <row r="357" spans="1:18">
      <c r="A357" s="77">
        <f t="shared" si="5"/>
        <v>349</v>
      </c>
      <c r="B357" s="336"/>
      <c r="C357" s="372"/>
      <c r="D357" s="257" t="s">
        <v>847</v>
      </c>
      <c r="E357" s="239"/>
      <c r="F357" s="71"/>
      <c r="G357" s="72"/>
      <c r="H357" s="73"/>
      <c r="I357" s="71"/>
      <c r="J357" s="72"/>
      <c r="K357" s="73"/>
      <c r="L357" s="71"/>
      <c r="M357" s="86"/>
      <c r="N357" s="74"/>
      <c r="O357" s="72"/>
      <c r="P357" s="73"/>
      <c r="Q357" s="79"/>
      <c r="R357" s="93"/>
    </row>
    <row r="358" spans="1:18">
      <c r="A358" s="77">
        <f t="shared" si="5"/>
        <v>350</v>
      </c>
      <c r="B358" s="336"/>
      <c r="C358" s="372"/>
      <c r="D358" s="257" t="s">
        <v>848</v>
      </c>
      <c r="E358" s="239"/>
      <c r="F358" s="71"/>
      <c r="G358" s="72"/>
      <c r="H358" s="73"/>
      <c r="I358" s="71"/>
      <c r="J358" s="72"/>
      <c r="K358" s="73"/>
      <c r="L358" s="71"/>
      <c r="M358" s="86"/>
      <c r="N358" s="74"/>
      <c r="O358" s="72"/>
      <c r="P358" s="73"/>
      <c r="Q358" s="79"/>
      <c r="R358" s="93"/>
    </row>
    <row r="359" spans="1:18">
      <c r="A359" s="77">
        <f t="shared" si="5"/>
        <v>351</v>
      </c>
      <c r="B359" s="336"/>
      <c r="C359" s="372"/>
      <c r="D359" s="257" t="s">
        <v>849</v>
      </c>
      <c r="E359" s="239"/>
      <c r="F359" s="71"/>
      <c r="G359" s="72"/>
      <c r="H359" s="73"/>
      <c r="I359" s="71"/>
      <c r="J359" s="72"/>
      <c r="K359" s="73"/>
      <c r="L359" s="71"/>
      <c r="M359" s="86"/>
      <c r="N359" s="74"/>
      <c r="O359" s="72"/>
      <c r="P359" s="73"/>
      <c r="Q359" s="79"/>
      <c r="R359" s="93"/>
    </row>
    <row r="360" spans="1:18">
      <c r="A360" s="77">
        <f t="shared" si="5"/>
        <v>352</v>
      </c>
      <c r="B360" s="336"/>
      <c r="C360" s="372"/>
      <c r="D360" s="257" t="s">
        <v>850</v>
      </c>
      <c r="E360" s="239"/>
      <c r="F360" s="71"/>
      <c r="G360" s="72"/>
      <c r="H360" s="73"/>
      <c r="I360" s="71"/>
      <c r="J360" s="72"/>
      <c r="K360" s="73"/>
      <c r="L360" s="71"/>
      <c r="M360" s="86"/>
      <c r="N360" s="74"/>
      <c r="O360" s="72"/>
      <c r="P360" s="73"/>
      <c r="Q360" s="79"/>
      <c r="R360" s="93"/>
    </row>
    <row r="361" spans="1:18">
      <c r="A361" s="77">
        <f t="shared" si="5"/>
        <v>353</v>
      </c>
      <c r="B361" s="336"/>
      <c r="C361" s="372"/>
      <c r="D361" s="257" t="s">
        <v>851</v>
      </c>
      <c r="E361" s="239"/>
      <c r="F361" s="71"/>
      <c r="G361" s="72"/>
      <c r="H361" s="73"/>
      <c r="I361" s="71"/>
      <c r="J361" s="72"/>
      <c r="K361" s="73"/>
      <c r="L361" s="71"/>
      <c r="M361" s="86"/>
      <c r="N361" s="74"/>
      <c r="O361" s="72"/>
      <c r="P361" s="73"/>
      <c r="Q361" s="79"/>
      <c r="R361" s="93"/>
    </row>
    <row r="362" spans="1:18">
      <c r="A362" s="77">
        <f t="shared" si="5"/>
        <v>354</v>
      </c>
      <c r="B362" s="336"/>
      <c r="C362" s="372"/>
      <c r="D362" s="257" t="s">
        <v>852</v>
      </c>
      <c r="E362" s="239"/>
      <c r="F362" s="71"/>
      <c r="G362" s="72"/>
      <c r="H362" s="73"/>
      <c r="I362" s="71"/>
      <c r="J362" s="72"/>
      <c r="K362" s="73"/>
      <c r="L362" s="71"/>
      <c r="M362" s="86"/>
      <c r="N362" s="74"/>
      <c r="O362" s="72"/>
      <c r="P362" s="73"/>
      <c r="Q362" s="79"/>
      <c r="R362" s="93"/>
    </row>
    <row r="363" spans="1:18">
      <c r="A363" s="77">
        <f t="shared" si="5"/>
        <v>355</v>
      </c>
      <c r="B363" s="336"/>
      <c r="C363" s="372"/>
      <c r="D363" s="258" t="s">
        <v>853</v>
      </c>
      <c r="E363" s="239"/>
      <c r="F363" s="71"/>
      <c r="G363" s="72"/>
      <c r="H363" s="73"/>
      <c r="I363" s="71"/>
      <c r="J363" s="72"/>
      <c r="K363" s="73"/>
      <c r="L363" s="71"/>
      <c r="M363" s="86"/>
      <c r="N363" s="74"/>
      <c r="O363" s="72"/>
      <c r="P363" s="73"/>
      <c r="Q363" s="79"/>
      <c r="R363" s="93"/>
    </row>
    <row r="364" spans="1:18">
      <c r="A364" s="77">
        <f t="shared" si="5"/>
        <v>356</v>
      </c>
      <c r="B364" s="336"/>
      <c r="C364" s="372"/>
      <c r="D364" s="258" t="s">
        <v>854</v>
      </c>
      <c r="E364" s="239"/>
      <c r="F364" s="71"/>
      <c r="G364" s="72"/>
      <c r="H364" s="73"/>
      <c r="I364" s="71"/>
      <c r="J364" s="72"/>
      <c r="K364" s="73"/>
      <c r="L364" s="71"/>
      <c r="M364" s="86"/>
      <c r="N364" s="74"/>
      <c r="O364" s="72"/>
      <c r="P364" s="73"/>
      <c r="Q364" s="79"/>
      <c r="R364" s="93"/>
    </row>
    <row r="365" spans="1:18">
      <c r="A365" s="77">
        <f t="shared" si="5"/>
        <v>357</v>
      </c>
      <c r="B365" s="336"/>
      <c r="C365" s="372"/>
      <c r="D365" s="258" t="s">
        <v>855</v>
      </c>
      <c r="E365" s="239"/>
      <c r="F365" s="71"/>
      <c r="G365" s="72"/>
      <c r="H365" s="73"/>
      <c r="I365" s="71"/>
      <c r="J365" s="72"/>
      <c r="K365" s="73"/>
      <c r="L365" s="71"/>
      <c r="M365" s="86"/>
      <c r="N365" s="74"/>
      <c r="O365" s="72"/>
      <c r="P365" s="73"/>
      <c r="Q365" s="79"/>
      <c r="R365" s="93"/>
    </row>
    <row r="366" spans="1:18">
      <c r="A366" s="77">
        <f t="shared" si="5"/>
        <v>358</v>
      </c>
      <c r="B366" s="336"/>
      <c r="C366" s="372"/>
      <c r="D366" s="258" t="s">
        <v>856</v>
      </c>
      <c r="E366" s="239"/>
      <c r="F366" s="71"/>
      <c r="G366" s="72"/>
      <c r="H366" s="73"/>
      <c r="I366" s="71"/>
      <c r="J366" s="72"/>
      <c r="K366" s="73"/>
      <c r="L366" s="71"/>
      <c r="M366" s="86"/>
      <c r="N366" s="74"/>
      <c r="O366" s="72"/>
      <c r="P366" s="73"/>
      <c r="Q366" s="79"/>
      <c r="R366" s="93"/>
    </row>
    <row r="367" spans="1:18">
      <c r="A367" s="77">
        <f t="shared" si="5"/>
        <v>359</v>
      </c>
      <c r="B367" s="336"/>
      <c r="C367" s="372"/>
      <c r="D367" s="258" t="s">
        <v>857</v>
      </c>
      <c r="E367" s="239"/>
      <c r="F367" s="71"/>
      <c r="G367" s="72"/>
      <c r="H367" s="73"/>
      <c r="I367" s="71"/>
      <c r="J367" s="72"/>
      <c r="K367" s="73"/>
      <c r="L367" s="71"/>
      <c r="M367" s="86"/>
      <c r="N367" s="74"/>
      <c r="O367" s="72"/>
      <c r="P367" s="73"/>
      <c r="Q367" s="79"/>
      <c r="R367" s="93"/>
    </row>
    <row r="368" spans="1:18">
      <c r="A368" s="77">
        <f t="shared" si="5"/>
        <v>360</v>
      </c>
      <c r="B368" s="336"/>
      <c r="C368" s="372"/>
      <c r="D368" s="258" t="s">
        <v>858</v>
      </c>
      <c r="E368" s="239"/>
      <c r="F368" s="71"/>
      <c r="G368" s="72"/>
      <c r="H368" s="73"/>
      <c r="I368" s="71"/>
      <c r="J368" s="72"/>
      <c r="K368" s="73"/>
      <c r="L368" s="71"/>
      <c r="M368" s="86"/>
      <c r="N368" s="74"/>
      <c r="O368" s="72"/>
      <c r="P368" s="73"/>
      <c r="Q368" s="79"/>
      <c r="R368" s="93"/>
    </row>
    <row r="369" spans="1:18">
      <c r="A369" s="77">
        <f t="shared" si="5"/>
        <v>361</v>
      </c>
      <c r="B369" s="336"/>
      <c r="C369" s="372"/>
      <c r="D369" s="258" t="s">
        <v>859</v>
      </c>
      <c r="E369" s="239"/>
      <c r="F369" s="71"/>
      <c r="G369" s="72"/>
      <c r="H369" s="73"/>
      <c r="I369" s="71"/>
      <c r="J369" s="72"/>
      <c r="K369" s="73"/>
      <c r="L369" s="71"/>
      <c r="M369" s="86"/>
      <c r="N369" s="74"/>
      <c r="O369" s="72"/>
      <c r="P369" s="73"/>
      <c r="Q369" s="79"/>
      <c r="R369" s="93"/>
    </row>
    <row r="370" spans="1:18">
      <c r="A370" s="77">
        <f t="shared" si="5"/>
        <v>362</v>
      </c>
      <c r="B370" s="336"/>
      <c r="C370" s="372"/>
      <c r="D370" s="258" t="s">
        <v>860</v>
      </c>
      <c r="E370" s="239"/>
      <c r="F370" s="71"/>
      <c r="G370" s="72"/>
      <c r="H370" s="73"/>
      <c r="I370" s="71"/>
      <c r="J370" s="72"/>
      <c r="K370" s="73"/>
      <c r="L370" s="71"/>
      <c r="M370" s="86"/>
      <c r="N370" s="74"/>
      <c r="O370" s="72"/>
      <c r="P370" s="73"/>
      <c r="Q370" s="79"/>
      <c r="R370" s="93"/>
    </row>
    <row r="371" spans="1:18">
      <c r="A371" s="77">
        <f t="shared" si="5"/>
        <v>363</v>
      </c>
      <c r="B371" s="336"/>
      <c r="C371" s="372"/>
      <c r="D371" s="258" t="s">
        <v>861</v>
      </c>
      <c r="E371" s="239"/>
      <c r="F371" s="71"/>
      <c r="G371" s="72"/>
      <c r="H371" s="73"/>
      <c r="I371" s="71"/>
      <c r="J371" s="72"/>
      <c r="K371" s="73"/>
      <c r="L371" s="71"/>
      <c r="M371" s="86"/>
      <c r="N371" s="74"/>
      <c r="O371" s="72"/>
      <c r="P371" s="73"/>
      <c r="Q371" s="79"/>
      <c r="R371" s="93"/>
    </row>
    <row r="372" spans="1:18">
      <c r="A372" s="77">
        <f t="shared" si="5"/>
        <v>364</v>
      </c>
      <c r="B372" s="336"/>
      <c r="C372" s="372"/>
      <c r="D372" s="258" t="s">
        <v>862</v>
      </c>
      <c r="E372" s="239"/>
      <c r="F372" s="71"/>
      <c r="G372" s="72"/>
      <c r="H372" s="73"/>
      <c r="I372" s="71"/>
      <c r="J372" s="72"/>
      <c r="K372" s="73"/>
      <c r="L372" s="71"/>
      <c r="M372" s="86"/>
      <c r="N372" s="74"/>
      <c r="O372" s="72"/>
      <c r="P372" s="73"/>
      <c r="Q372" s="79"/>
      <c r="R372" s="93"/>
    </row>
    <row r="373" spans="1:18">
      <c r="A373" s="77">
        <f t="shared" si="5"/>
        <v>365</v>
      </c>
      <c r="B373" s="336"/>
      <c r="C373" s="372"/>
      <c r="D373" s="257" t="s">
        <v>863</v>
      </c>
      <c r="E373" s="239"/>
      <c r="F373" s="71"/>
      <c r="G373" s="72"/>
      <c r="H373" s="73"/>
      <c r="I373" s="71"/>
      <c r="J373" s="72"/>
      <c r="K373" s="73"/>
      <c r="L373" s="71"/>
      <c r="M373" s="86"/>
      <c r="N373" s="74"/>
      <c r="O373" s="72"/>
      <c r="P373" s="73"/>
      <c r="Q373" s="79"/>
      <c r="R373" s="93"/>
    </row>
    <row r="374" spans="1:18">
      <c r="A374" s="77">
        <f t="shared" si="5"/>
        <v>366</v>
      </c>
      <c r="B374" s="336"/>
      <c r="C374" s="372"/>
      <c r="D374" s="257" t="s">
        <v>864</v>
      </c>
      <c r="E374" s="239"/>
      <c r="F374" s="71"/>
      <c r="G374" s="72"/>
      <c r="H374" s="73"/>
      <c r="I374" s="71"/>
      <c r="J374" s="72"/>
      <c r="K374" s="73"/>
      <c r="L374" s="71"/>
      <c r="M374" s="86"/>
      <c r="N374" s="74"/>
      <c r="O374" s="72"/>
      <c r="P374" s="73"/>
      <c r="Q374" s="79"/>
      <c r="R374" s="93"/>
    </row>
    <row r="375" spans="1:18">
      <c r="A375" s="77">
        <f t="shared" si="5"/>
        <v>367</v>
      </c>
      <c r="B375" s="336"/>
      <c r="C375" s="372"/>
      <c r="D375" s="257" t="s">
        <v>865</v>
      </c>
      <c r="E375" s="239"/>
      <c r="F375" s="71"/>
      <c r="G375" s="72"/>
      <c r="H375" s="73"/>
      <c r="I375" s="71"/>
      <c r="J375" s="72"/>
      <c r="K375" s="73"/>
      <c r="L375" s="71"/>
      <c r="M375" s="86"/>
      <c r="N375" s="74"/>
      <c r="O375" s="72"/>
      <c r="P375" s="73"/>
      <c r="Q375" s="79"/>
      <c r="R375" s="93"/>
    </row>
    <row r="376" spans="1:18">
      <c r="A376" s="77">
        <f t="shared" si="5"/>
        <v>368</v>
      </c>
      <c r="B376" s="336"/>
      <c r="C376" s="372"/>
      <c r="D376" s="257" t="s">
        <v>866</v>
      </c>
      <c r="E376" s="239"/>
      <c r="F376" s="71"/>
      <c r="G376" s="72"/>
      <c r="H376" s="73"/>
      <c r="I376" s="71"/>
      <c r="J376" s="72"/>
      <c r="K376" s="73"/>
      <c r="L376" s="71"/>
      <c r="M376" s="86"/>
      <c r="N376" s="74"/>
      <c r="O376" s="72"/>
      <c r="P376" s="73"/>
      <c r="Q376" s="79"/>
      <c r="R376" s="93"/>
    </row>
    <row r="377" spans="1:18">
      <c r="A377" s="77">
        <f t="shared" si="5"/>
        <v>369</v>
      </c>
      <c r="B377" s="336"/>
      <c r="C377" s="372"/>
      <c r="D377" s="257" t="s">
        <v>867</v>
      </c>
      <c r="E377" s="239"/>
      <c r="F377" s="71"/>
      <c r="G377" s="72"/>
      <c r="H377" s="73"/>
      <c r="I377" s="71"/>
      <c r="J377" s="72"/>
      <c r="K377" s="73"/>
      <c r="L377" s="71"/>
      <c r="M377" s="86"/>
      <c r="N377" s="74"/>
      <c r="O377" s="72"/>
      <c r="P377" s="73"/>
      <c r="Q377" s="79"/>
      <c r="R377" s="93"/>
    </row>
    <row r="378" spans="1:18">
      <c r="A378" s="77">
        <f t="shared" si="5"/>
        <v>370</v>
      </c>
      <c r="B378" s="336"/>
      <c r="C378" s="372"/>
      <c r="D378" s="257" t="s">
        <v>868</v>
      </c>
      <c r="E378" s="239"/>
      <c r="F378" s="71"/>
      <c r="G378" s="72"/>
      <c r="H378" s="73"/>
      <c r="I378" s="71"/>
      <c r="J378" s="72"/>
      <c r="K378" s="73"/>
      <c r="L378" s="71"/>
      <c r="M378" s="86"/>
      <c r="N378" s="74"/>
      <c r="O378" s="72"/>
      <c r="P378" s="73"/>
      <c r="Q378" s="79"/>
      <c r="R378" s="93"/>
    </row>
    <row r="379" spans="1:18">
      <c r="A379" s="77">
        <f t="shared" si="5"/>
        <v>371</v>
      </c>
      <c r="B379" s="336"/>
      <c r="C379" s="372"/>
      <c r="D379" s="257" t="s">
        <v>869</v>
      </c>
      <c r="E379" s="239"/>
      <c r="F379" s="71"/>
      <c r="G379" s="72"/>
      <c r="H379" s="73"/>
      <c r="I379" s="71"/>
      <c r="J379" s="72"/>
      <c r="K379" s="73"/>
      <c r="L379" s="71"/>
      <c r="M379" s="86"/>
      <c r="N379" s="74"/>
      <c r="O379" s="72"/>
      <c r="P379" s="73"/>
      <c r="Q379" s="79"/>
      <c r="R379" s="93"/>
    </row>
    <row r="380" spans="1:18">
      <c r="A380" s="77">
        <f t="shared" si="5"/>
        <v>372</v>
      </c>
      <c r="B380" s="336"/>
      <c r="C380" s="372"/>
      <c r="D380" s="257" t="s">
        <v>870</v>
      </c>
      <c r="E380" s="239"/>
      <c r="F380" s="71"/>
      <c r="G380" s="72"/>
      <c r="H380" s="73"/>
      <c r="I380" s="71"/>
      <c r="J380" s="72"/>
      <c r="K380" s="73"/>
      <c r="L380" s="71"/>
      <c r="M380" s="86"/>
      <c r="N380" s="74"/>
      <c r="O380" s="72"/>
      <c r="P380" s="73"/>
      <c r="Q380" s="79"/>
      <c r="R380" s="93"/>
    </row>
    <row r="381" spans="1:18">
      <c r="A381" s="77">
        <f t="shared" si="5"/>
        <v>373</v>
      </c>
      <c r="B381" s="336"/>
      <c r="C381" s="372"/>
      <c r="D381" s="257" t="s">
        <v>871</v>
      </c>
      <c r="E381" s="239"/>
      <c r="F381" s="71"/>
      <c r="G381" s="72"/>
      <c r="H381" s="73"/>
      <c r="I381" s="71"/>
      <c r="J381" s="72"/>
      <c r="K381" s="73"/>
      <c r="L381" s="71"/>
      <c r="M381" s="86"/>
      <c r="N381" s="74"/>
      <c r="O381" s="72"/>
      <c r="P381" s="73"/>
      <c r="Q381" s="79"/>
      <c r="R381" s="93"/>
    </row>
    <row r="382" spans="1:18">
      <c r="A382" s="77">
        <f t="shared" si="5"/>
        <v>374</v>
      </c>
      <c r="B382" s="336"/>
      <c r="C382" s="372"/>
      <c r="D382" s="257" t="s">
        <v>872</v>
      </c>
      <c r="E382" s="239"/>
      <c r="F382" s="71"/>
      <c r="G382" s="72"/>
      <c r="H382" s="73"/>
      <c r="I382" s="71"/>
      <c r="J382" s="72"/>
      <c r="K382" s="73"/>
      <c r="L382" s="71"/>
      <c r="M382" s="86"/>
      <c r="N382" s="74"/>
      <c r="O382" s="72"/>
      <c r="P382" s="73"/>
      <c r="Q382" s="79"/>
      <c r="R382" s="93"/>
    </row>
    <row r="383" spans="1:18">
      <c r="A383" s="77">
        <f t="shared" si="5"/>
        <v>375</v>
      </c>
      <c r="B383" s="336"/>
      <c r="C383" s="372"/>
      <c r="D383" s="258" t="s">
        <v>873</v>
      </c>
      <c r="E383" s="239"/>
      <c r="F383" s="71"/>
      <c r="G383" s="72"/>
      <c r="H383" s="73"/>
      <c r="I383" s="71"/>
      <c r="J383" s="72"/>
      <c r="K383" s="73"/>
      <c r="L383" s="71"/>
      <c r="M383" s="86"/>
      <c r="N383" s="74"/>
      <c r="O383" s="72"/>
      <c r="P383" s="73"/>
      <c r="Q383" s="79"/>
      <c r="R383" s="93"/>
    </row>
    <row r="384" spans="1:18">
      <c r="A384" s="77">
        <f t="shared" si="5"/>
        <v>376</v>
      </c>
      <c r="B384" s="336"/>
      <c r="C384" s="372"/>
      <c r="D384" s="258" t="s">
        <v>874</v>
      </c>
      <c r="E384" s="239"/>
      <c r="F384" s="71"/>
      <c r="G384" s="72"/>
      <c r="H384" s="73"/>
      <c r="I384" s="71"/>
      <c r="J384" s="72"/>
      <c r="K384" s="73"/>
      <c r="L384" s="71"/>
      <c r="M384" s="86"/>
      <c r="N384" s="74"/>
      <c r="O384" s="72"/>
      <c r="P384" s="73"/>
      <c r="Q384" s="79"/>
      <c r="R384" s="93"/>
    </row>
    <row r="385" spans="1:18">
      <c r="A385" s="77">
        <f t="shared" si="5"/>
        <v>377</v>
      </c>
      <c r="B385" s="336"/>
      <c r="C385" s="372"/>
      <c r="D385" s="258" t="s">
        <v>875</v>
      </c>
      <c r="E385" s="239"/>
      <c r="F385" s="71"/>
      <c r="G385" s="72"/>
      <c r="H385" s="73"/>
      <c r="I385" s="71"/>
      <c r="J385" s="72"/>
      <c r="K385" s="73"/>
      <c r="L385" s="71"/>
      <c r="M385" s="86"/>
      <c r="N385" s="74"/>
      <c r="O385" s="72"/>
      <c r="P385" s="73"/>
      <c r="Q385" s="79"/>
      <c r="R385" s="93"/>
    </row>
    <row r="386" spans="1:18">
      <c r="A386" s="77">
        <f t="shared" si="5"/>
        <v>378</v>
      </c>
      <c r="B386" s="336"/>
      <c r="C386" s="372"/>
      <c r="D386" s="258" t="s">
        <v>876</v>
      </c>
      <c r="E386" s="239"/>
      <c r="F386" s="71"/>
      <c r="G386" s="72"/>
      <c r="H386" s="73"/>
      <c r="I386" s="71"/>
      <c r="J386" s="72"/>
      <c r="K386" s="73"/>
      <c r="L386" s="71"/>
      <c r="M386" s="86"/>
      <c r="N386" s="74"/>
      <c r="O386" s="72"/>
      <c r="P386" s="73"/>
      <c r="Q386" s="79"/>
      <c r="R386" s="93"/>
    </row>
    <row r="387" spans="1:18">
      <c r="A387" s="77">
        <f t="shared" si="5"/>
        <v>379</v>
      </c>
      <c r="B387" s="336"/>
      <c r="C387" s="372"/>
      <c r="D387" s="258" t="s">
        <v>877</v>
      </c>
      <c r="E387" s="239"/>
      <c r="F387" s="71"/>
      <c r="G387" s="72"/>
      <c r="H387" s="73"/>
      <c r="I387" s="71"/>
      <c r="J387" s="72"/>
      <c r="K387" s="73"/>
      <c r="L387" s="71"/>
      <c r="M387" s="86"/>
      <c r="N387" s="74"/>
      <c r="O387" s="72"/>
      <c r="P387" s="73"/>
      <c r="Q387" s="79"/>
      <c r="R387" s="93"/>
    </row>
    <row r="388" spans="1:18">
      <c r="A388" s="77">
        <f t="shared" si="5"/>
        <v>380</v>
      </c>
      <c r="B388" s="336"/>
      <c r="C388" s="372"/>
      <c r="D388" s="258" t="s">
        <v>878</v>
      </c>
      <c r="E388" s="239"/>
      <c r="F388" s="71"/>
      <c r="G388" s="72"/>
      <c r="H388" s="73"/>
      <c r="I388" s="71"/>
      <c r="J388" s="72"/>
      <c r="K388" s="73"/>
      <c r="L388" s="71"/>
      <c r="M388" s="86"/>
      <c r="N388" s="74"/>
      <c r="O388" s="72"/>
      <c r="P388" s="73"/>
      <c r="Q388" s="79"/>
      <c r="R388" s="93"/>
    </row>
    <row r="389" spans="1:18">
      <c r="A389" s="77">
        <f t="shared" si="5"/>
        <v>381</v>
      </c>
      <c r="B389" s="336"/>
      <c r="C389" s="372"/>
      <c r="D389" s="258" t="s">
        <v>879</v>
      </c>
      <c r="E389" s="239"/>
      <c r="F389" s="71"/>
      <c r="G389" s="72"/>
      <c r="H389" s="73"/>
      <c r="I389" s="71"/>
      <c r="J389" s="72"/>
      <c r="K389" s="73"/>
      <c r="L389" s="71"/>
      <c r="M389" s="86"/>
      <c r="N389" s="74"/>
      <c r="O389" s="72"/>
      <c r="P389" s="73"/>
      <c r="Q389" s="79"/>
      <c r="R389" s="93"/>
    </row>
    <row r="390" spans="1:18">
      <c r="A390" s="77">
        <f t="shared" si="5"/>
        <v>382</v>
      </c>
      <c r="B390" s="336"/>
      <c r="C390" s="372"/>
      <c r="D390" s="258" t="s">
        <v>880</v>
      </c>
      <c r="E390" s="239"/>
      <c r="F390" s="71"/>
      <c r="G390" s="72"/>
      <c r="H390" s="73"/>
      <c r="I390" s="71"/>
      <c r="J390" s="72"/>
      <c r="K390" s="73"/>
      <c r="L390" s="71"/>
      <c r="M390" s="86"/>
      <c r="N390" s="74"/>
      <c r="O390" s="72"/>
      <c r="P390" s="73"/>
      <c r="Q390" s="79"/>
      <c r="R390" s="93"/>
    </row>
    <row r="391" spans="1:18">
      <c r="A391" s="77">
        <f t="shared" si="5"/>
        <v>383</v>
      </c>
      <c r="B391" s="336"/>
      <c r="C391" s="372"/>
      <c r="D391" s="258" t="s">
        <v>881</v>
      </c>
      <c r="E391" s="239"/>
      <c r="F391" s="71"/>
      <c r="G391" s="72"/>
      <c r="H391" s="73"/>
      <c r="I391" s="71"/>
      <c r="J391" s="72"/>
      <c r="K391" s="73"/>
      <c r="L391" s="71"/>
      <c r="M391" s="86"/>
      <c r="N391" s="74"/>
      <c r="O391" s="72"/>
      <c r="P391" s="73"/>
      <c r="Q391" s="79"/>
      <c r="R391" s="93"/>
    </row>
    <row r="392" spans="1:18">
      <c r="A392" s="77">
        <f t="shared" si="5"/>
        <v>384</v>
      </c>
      <c r="B392" s="336"/>
      <c r="C392" s="372"/>
      <c r="D392" s="258" t="s">
        <v>882</v>
      </c>
      <c r="E392" s="239"/>
      <c r="F392" s="71"/>
      <c r="G392" s="72"/>
      <c r="H392" s="73"/>
      <c r="I392" s="71"/>
      <c r="J392" s="72"/>
      <c r="K392" s="73"/>
      <c r="L392" s="71"/>
      <c r="M392" s="86"/>
      <c r="N392" s="74"/>
      <c r="O392" s="72"/>
      <c r="P392" s="73"/>
      <c r="Q392" s="79"/>
      <c r="R392" s="93"/>
    </row>
    <row r="393" spans="1:18">
      <c r="A393" s="77">
        <f t="shared" ref="A393:A456" si="6">ROW()-8</f>
        <v>385</v>
      </c>
      <c r="B393" s="336"/>
      <c r="C393" s="372"/>
      <c r="D393" s="257" t="s">
        <v>883</v>
      </c>
      <c r="E393" s="239"/>
      <c r="F393" s="71"/>
      <c r="G393" s="72"/>
      <c r="H393" s="73"/>
      <c r="I393" s="71"/>
      <c r="J393" s="72"/>
      <c r="K393" s="73"/>
      <c r="L393" s="71"/>
      <c r="M393" s="86"/>
      <c r="N393" s="74"/>
      <c r="O393" s="72"/>
      <c r="P393" s="73"/>
      <c r="Q393" s="79"/>
      <c r="R393" s="93"/>
    </row>
    <row r="394" spans="1:18">
      <c r="A394" s="77">
        <f t="shared" si="6"/>
        <v>386</v>
      </c>
      <c r="B394" s="336"/>
      <c r="C394" s="372"/>
      <c r="D394" s="257" t="s">
        <v>884</v>
      </c>
      <c r="E394" s="239"/>
      <c r="F394" s="71"/>
      <c r="G394" s="72"/>
      <c r="H394" s="73"/>
      <c r="I394" s="71"/>
      <c r="J394" s="72"/>
      <c r="K394" s="73"/>
      <c r="L394" s="71"/>
      <c r="M394" s="86"/>
      <c r="N394" s="74"/>
      <c r="O394" s="72"/>
      <c r="P394" s="73"/>
      <c r="Q394" s="79"/>
      <c r="R394" s="93"/>
    </row>
    <row r="395" spans="1:18">
      <c r="A395" s="77">
        <f t="shared" si="6"/>
        <v>387</v>
      </c>
      <c r="B395" s="336"/>
      <c r="C395" s="372"/>
      <c r="D395" s="257" t="s">
        <v>885</v>
      </c>
      <c r="E395" s="239"/>
      <c r="F395" s="71"/>
      <c r="G395" s="72"/>
      <c r="H395" s="73"/>
      <c r="I395" s="71"/>
      <c r="J395" s="72"/>
      <c r="K395" s="73"/>
      <c r="L395" s="71"/>
      <c r="M395" s="86"/>
      <c r="N395" s="74"/>
      <c r="O395" s="72"/>
      <c r="P395" s="73"/>
      <c r="Q395" s="79"/>
      <c r="R395" s="93"/>
    </row>
    <row r="396" spans="1:18">
      <c r="A396" s="77">
        <f t="shared" si="6"/>
        <v>388</v>
      </c>
      <c r="B396" s="336"/>
      <c r="C396" s="372"/>
      <c r="D396" s="257" t="s">
        <v>886</v>
      </c>
      <c r="E396" s="239"/>
      <c r="F396" s="71"/>
      <c r="G396" s="72"/>
      <c r="H396" s="73"/>
      <c r="I396" s="71"/>
      <c r="J396" s="72"/>
      <c r="K396" s="73"/>
      <c r="L396" s="71"/>
      <c r="M396" s="86"/>
      <c r="N396" s="74"/>
      <c r="O396" s="72"/>
      <c r="P396" s="73"/>
      <c r="Q396" s="79"/>
      <c r="R396" s="93"/>
    </row>
    <row r="397" spans="1:18">
      <c r="A397" s="77">
        <f t="shared" si="6"/>
        <v>389</v>
      </c>
      <c r="B397" s="336"/>
      <c r="C397" s="372"/>
      <c r="D397" s="257" t="s">
        <v>887</v>
      </c>
      <c r="E397" s="239"/>
      <c r="F397" s="71"/>
      <c r="G397" s="72"/>
      <c r="H397" s="73"/>
      <c r="I397" s="71"/>
      <c r="J397" s="72"/>
      <c r="K397" s="73"/>
      <c r="L397" s="71"/>
      <c r="M397" s="86"/>
      <c r="N397" s="74"/>
      <c r="O397" s="72"/>
      <c r="P397" s="73"/>
      <c r="Q397" s="79"/>
      <c r="R397" s="93"/>
    </row>
    <row r="398" spans="1:18">
      <c r="A398" s="77">
        <f t="shared" si="6"/>
        <v>390</v>
      </c>
      <c r="B398" s="336"/>
      <c r="C398" s="372"/>
      <c r="D398" s="257" t="s">
        <v>888</v>
      </c>
      <c r="E398" s="239"/>
      <c r="F398" s="71"/>
      <c r="G398" s="72"/>
      <c r="H398" s="73"/>
      <c r="I398" s="71"/>
      <c r="J398" s="72"/>
      <c r="K398" s="73"/>
      <c r="L398" s="71"/>
      <c r="M398" s="86"/>
      <c r="N398" s="74"/>
      <c r="O398" s="72"/>
      <c r="P398" s="73"/>
      <c r="Q398" s="79"/>
      <c r="R398" s="93"/>
    </row>
    <row r="399" spans="1:18">
      <c r="A399" s="77">
        <f t="shared" si="6"/>
        <v>391</v>
      </c>
      <c r="B399" s="336"/>
      <c r="C399" s="372"/>
      <c r="D399" s="257" t="s">
        <v>889</v>
      </c>
      <c r="E399" s="239"/>
      <c r="F399" s="71"/>
      <c r="G399" s="72"/>
      <c r="H399" s="73"/>
      <c r="I399" s="71"/>
      <c r="J399" s="72"/>
      <c r="K399" s="73"/>
      <c r="L399" s="71"/>
      <c r="M399" s="86"/>
      <c r="N399" s="74"/>
      <c r="O399" s="72"/>
      <c r="P399" s="73"/>
      <c r="Q399" s="79"/>
      <c r="R399" s="93"/>
    </row>
    <row r="400" spans="1:18">
      <c r="A400" s="77">
        <f t="shared" si="6"/>
        <v>392</v>
      </c>
      <c r="B400" s="336"/>
      <c r="C400" s="372"/>
      <c r="D400" s="257" t="s">
        <v>890</v>
      </c>
      <c r="E400" s="239"/>
      <c r="F400" s="71"/>
      <c r="G400" s="72"/>
      <c r="H400" s="73"/>
      <c r="I400" s="71"/>
      <c r="J400" s="72"/>
      <c r="K400" s="73"/>
      <c r="L400" s="71"/>
      <c r="M400" s="86"/>
      <c r="N400" s="74"/>
      <c r="O400" s="72"/>
      <c r="P400" s="73"/>
      <c r="Q400" s="79"/>
      <c r="R400" s="93"/>
    </row>
    <row r="401" spans="1:18">
      <c r="A401" s="77">
        <f t="shared" si="6"/>
        <v>393</v>
      </c>
      <c r="B401" s="336"/>
      <c r="C401" s="372"/>
      <c r="D401" s="257" t="s">
        <v>891</v>
      </c>
      <c r="E401" s="239"/>
      <c r="F401" s="71"/>
      <c r="G401" s="72"/>
      <c r="H401" s="73"/>
      <c r="I401" s="71"/>
      <c r="J401" s="72"/>
      <c r="K401" s="73"/>
      <c r="L401" s="71"/>
      <c r="M401" s="86"/>
      <c r="N401" s="74"/>
      <c r="O401" s="72"/>
      <c r="P401" s="73"/>
      <c r="Q401" s="79"/>
      <c r="R401" s="93"/>
    </row>
    <row r="402" spans="1:18">
      <c r="A402" s="77">
        <f t="shared" si="6"/>
        <v>394</v>
      </c>
      <c r="B402" s="336"/>
      <c r="C402" s="369"/>
      <c r="D402" s="257" t="s">
        <v>892</v>
      </c>
      <c r="E402" s="239"/>
      <c r="F402" s="71"/>
      <c r="G402" s="72"/>
      <c r="H402" s="73"/>
      <c r="I402" s="71"/>
      <c r="J402" s="72"/>
      <c r="K402" s="73"/>
      <c r="L402" s="71"/>
      <c r="M402" s="86"/>
      <c r="N402" s="74"/>
      <c r="O402" s="72"/>
      <c r="P402" s="73"/>
      <c r="Q402" s="79"/>
      <c r="R402" s="93"/>
    </row>
    <row r="403" spans="1:18">
      <c r="A403" s="77">
        <f t="shared" si="6"/>
        <v>395</v>
      </c>
      <c r="B403" s="336"/>
      <c r="C403" s="348" t="s">
        <v>899</v>
      </c>
      <c r="D403" s="257" t="s">
        <v>900</v>
      </c>
      <c r="E403" s="239"/>
      <c r="F403" s="71"/>
      <c r="G403" s="72"/>
      <c r="H403" s="73"/>
      <c r="I403" s="71"/>
      <c r="J403" s="72"/>
      <c r="K403" s="73"/>
      <c r="L403" s="71"/>
      <c r="M403" s="86"/>
      <c r="N403" s="74"/>
      <c r="O403" s="72">
        <v>45096</v>
      </c>
      <c r="P403" s="73" t="s">
        <v>162</v>
      </c>
      <c r="Q403" s="79" t="s">
        <v>198</v>
      </c>
      <c r="R403" s="93" t="s">
        <v>781</v>
      </c>
    </row>
    <row r="404" spans="1:18">
      <c r="A404" s="77">
        <f t="shared" si="6"/>
        <v>396</v>
      </c>
      <c r="B404" s="336"/>
      <c r="C404" s="372"/>
      <c r="D404" s="257" t="s">
        <v>901</v>
      </c>
      <c r="E404" s="239"/>
      <c r="F404" s="71"/>
      <c r="G404" s="72"/>
      <c r="H404" s="73"/>
      <c r="I404" s="71"/>
      <c r="J404" s="72"/>
      <c r="K404" s="73"/>
      <c r="L404" s="71"/>
      <c r="M404" s="86"/>
      <c r="N404" s="74"/>
      <c r="O404" s="72">
        <v>45096</v>
      </c>
      <c r="P404" s="73" t="s">
        <v>162</v>
      </c>
      <c r="Q404" s="79" t="s">
        <v>198</v>
      </c>
      <c r="R404" s="93" t="s">
        <v>781</v>
      </c>
    </row>
    <row r="405" spans="1:18">
      <c r="A405" s="77">
        <f t="shared" si="6"/>
        <v>397</v>
      </c>
      <c r="B405" s="336"/>
      <c r="C405" s="372"/>
      <c r="D405" s="257" t="s">
        <v>902</v>
      </c>
      <c r="E405" s="238"/>
      <c r="F405" s="71"/>
      <c r="G405" s="72"/>
      <c r="H405" s="73"/>
      <c r="I405" s="71"/>
      <c r="J405" s="72"/>
      <c r="K405" s="73"/>
      <c r="L405" s="71"/>
      <c r="M405" s="86"/>
      <c r="N405" s="74"/>
      <c r="O405" s="72">
        <v>45096</v>
      </c>
      <c r="P405" s="73" t="s">
        <v>162</v>
      </c>
      <c r="Q405" s="79" t="s">
        <v>198</v>
      </c>
      <c r="R405" s="93" t="s">
        <v>781</v>
      </c>
    </row>
    <row r="406" spans="1:18">
      <c r="A406" s="77">
        <f t="shared" si="6"/>
        <v>398</v>
      </c>
      <c r="B406" s="336"/>
      <c r="C406" s="372"/>
      <c r="D406" s="257" t="s">
        <v>903</v>
      </c>
      <c r="E406" s="239"/>
      <c r="F406" s="71"/>
      <c r="G406" s="72"/>
      <c r="H406" s="73"/>
      <c r="I406" s="71"/>
      <c r="J406" s="72"/>
      <c r="K406" s="73"/>
      <c r="L406" s="71"/>
      <c r="M406" s="86"/>
      <c r="N406" s="74"/>
      <c r="O406" s="72">
        <v>45096</v>
      </c>
      <c r="P406" s="73" t="s">
        <v>162</v>
      </c>
      <c r="Q406" s="79" t="s">
        <v>198</v>
      </c>
      <c r="R406" s="93" t="s">
        <v>781</v>
      </c>
    </row>
    <row r="407" spans="1:18">
      <c r="A407" s="77">
        <f t="shared" si="6"/>
        <v>399</v>
      </c>
      <c r="B407" s="336"/>
      <c r="C407" s="372"/>
      <c r="D407" s="257" t="s">
        <v>904</v>
      </c>
      <c r="E407" s="239"/>
      <c r="F407" s="71"/>
      <c r="G407" s="72"/>
      <c r="H407" s="73"/>
      <c r="I407" s="71"/>
      <c r="J407" s="72"/>
      <c r="K407" s="73"/>
      <c r="L407" s="71"/>
      <c r="M407" s="86"/>
      <c r="N407" s="74"/>
      <c r="O407" s="72">
        <v>45096</v>
      </c>
      <c r="P407" s="73" t="s">
        <v>162</v>
      </c>
      <c r="Q407" s="79" t="s">
        <v>198</v>
      </c>
      <c r="R407" s="93" t="s">
        <v>781</v>
      </c>
    </row>
    <row r="408" spans="1:18">
      <c r="A408" s="77">
        <f t="shared" si="6"/>
        <v>400</v>
      </c>
      <c r="B408" s="336"/>
      <c r="C408" s="372"/>
      <c r="D408" s="257" t="s">
        <v>905</v>
      </c>
      <c r="E408" s="239"/>
      <c r="F408" s="71"/>
      <c r="G408" s="72"/>
      <c r="H408" s="73"/>
      <c r="I408" s="71"/>
      <c r="J408" s="72"/>
      <c r="K408" s="73"/>
      <c r="L408" s="71"/>
      <c r="M408" s="86"/>
      <c r="N408" s="74"/>
      <c r="O408" s="72">
        <v>45096</v>
      </c>
      <c r="P408" s="73" t="s">
        <v>162</v>
      </c>
      <c r="Q408" s="79" t="s">
        <v>198</v>
      </c>
      <c r="R408" s="93" t="s">
        <v>781</v>
      </c>
    </row>
    <row r="409" spans="1:18">
      <c r="A409" s="77">
        <f t="shared" si="6"/>
        <v>401</v>
      </c>
      <c r="B409" s="336"/>
      <c r="C409" s="372"/>
      <c r="D409" s="257" t="s">
        <v>906</v>
      </c>
      <c r="E409" s="239"/>
      <c r="F409" s="71"/>
      <c r="G409" s="72"/>
      <c r="H409" s="73"/>
      <c r="I409" s="71"/>
      <c r="J409" s="72"/>
      <c r="K409" s="73"/>
      <c r="L409" s="71"/>
      <c r="M409" s="86"/>
      <c r="N409" s="74"/>
      <c r="O409" s="72">
        <v>45096</v>
      </c>
      <c r="P409" s="73" t="s">
        <v>162</v>
      </c>
      <c r="Q409" s="79" t="s">
        <v>198</v>
      </c>
      <c r="R409" s="93" t="s">
        <v>781</v>
      </c>
    </row>
    <row r="410" spans="1:18">
      <c r="A410" s="77">
        <f t="shared" si="6"/>
        <v>402</v>
      </c>
      <c r="B410" s="336"/>
      <c r="C410" s="372"/>
      <c r="D410" s="257" t="s">
        <v>907</v>
      </c>
      <c r="E410" s="239"/>
      <c r="F410" s="71"/>
      <c r="G410" s="72"/>
      <c r="H410" s="73"/>
      <c r="I410" s="71"/>
      <c r="J410" s="72"/>
      <c r="K410" s="73"/>
      <c r="L410" s="71"/>
      <c r="M410" s="86"/>
      <c r="N410" s="74"/>
      <c r="O410" s="72">
        <v>45096</v>
      </c>
      <c r="P410" s="73" t="s">
        <v>162</v>
      </c>
      <c r="Q410" s="79" t="s">
        <v>198</v>
      </c>
      <c r="R410" s="93" t="s">
        <v>781</v>
      </c>
    </row>
    <row r="411" spans="1:18">
      <c r="A411" s="77">
        <f t="shared" si="6"/>
        <v>403</v>
      </c>
      <c r="B411" s="336"/>
      <c r="C411" s="372"/>
      <c r="D411" s="257" t="s">
        <v>908</v>
      </c>
      <c r="E411" s="238"/>
      <c r="F411" s="71"/>
      <c r="G411" s="72"/>
      <c r="H411" s="73"/>
      <c r="I411" s="71"/>
      <c r="J411" s="72"/>
      <c r="K411" s="73"/>
      <c r="L411" s="71"/>
      <c r="M411" s="86"/>
      <c r="N411" s="74"/>
      <c r="O411" s="72">
        <v>45096</v>
      </c>
      <c r="P411" s="73" t="s">
        <v>162</v>
      </c>
      <c r="Q411" s="79" t="s">
        <v>198</v>
      </c>
      <c r="R411" s="93" t="s">
        <v>781</v>
      </c>
    </row>
    <row r="412" spans="1:18">
      <c r="A412" s="77">
        <f t="shared" si="6"/>
        <v>404</v>
      </c>
      <c r="B412" s="336"/>
      <c r="C412" s="372"/>
      <c r="D412" s="257" t="s">
        <v>909</v>
      </c>
      <c r="E412" s="239"/>
      <c r="F412" s="71"/>
      <c r="G412" s="72"/>
      <c r="H412" s="73"/>
      <c r="I412" s="71"/>
      <c r="J412" s="72"/>
      <c r="K412" s="73"/>
      <c r="L412" s="71"/>
      <c r="M412" s="86"/>
      <c r="N412" s="74"/>
      <c r="O412" s="72">
        <v>45096</v>
      </c>
      <c r="P412" s="73" t="s">
        <v>162</v>
      </c>
      <c r="Q412" s="79" t="s">
        <v>198</v>
      </c>
      <c r="R412" s="93" t="s">
        <v>781</v>
      </c>
    </row>
    <row r="413" spans="1:18">
      <c r="A413" s="77">
        <f t="shared" si="6"/>
        <v>405</v>
      </c>
      <c r="B413" s="336"/>
      <c r="C413" s="372"/>
      <c r="D413" s="258" t="s">
        <v>910</v>
      </c>
      <c r="E413" s="239"/>
      <c r="F413" s="71"/>
      <c r="G413" s="72"/>
      <c r="H413" s="73"/>
      <c r="I413" s="71"/>
      <c r="J413" s="72"/>
      <c r="K413" s="73"/>
      <c r="L413" s="71"/>
      <c r="M413" s="86"/>
      <c r="N413" s="74"/>
      <c r="O413" s="72">
        <v>45096</v>
      </c>
      <c r="P413" s="73" t="s">
        <v>162</v>
      </c>
      <c r="Q413" s="79" t="s">
        <v>198</v>
      </c>
      <c r="R413" s="93" t="s">
        <v>781</v>
      </c>
    </row>
    <row r="414" spans="1:18">
      <c r="A414" s="77">
        <f t="shared" si="6"/>
        <v>406</v>
      </c>
      <c r="B414" s="336"/>
      <c r="C414" s="372"/>
      <c r="D414" s="258" t="s">
        <v>911</v>
      </c>
      <c r="E414" s="239"/>
      <c r="F414" s="71"/>
      <c r="G414" s="72"/>
      <c r="H414" s="73"/>
      <c r="I414" s="71"/>
      <c r="J414" s="72"/>
      <c r="K414" s="73"/>
      <c r="L414" s="71"/>
      <c r="M414" s="86"/>
      <c r="N414" s="74"/>
      <c r="O414" s="72">
        <v>45096</v>
      </c>
      <c r="P414" s="73" t="s">
        <v>162</v>
      </c>
      <c r="Q414" s="79" t="s">
        <v>198</v>
      </c>
      <c r="R414" s="93" t="s">
        <v>781</v>
      </c>
    </row>
    <row r="415" spans="1:18">
      <c r="A415" s="77">
        <f t="shared" si="6"/>
        <v>407</v>
      </c>
      <c r="B415" s="336"/>
      <c r="C415" s="372"/>
      <c r="D415" s="258" t="s">
        <v>912</v>
      </c>
      <c r="E415" s="239"/>
      <c r="F415" s="71"/>
      <c r="G415" s="72"/>
      <c r="H415" s="73"/>
      <c r="I415" s="71"/>
      <c r="J415" s="72"/>
      <c r="K415" s="73"/>
      <c r="L415" s="71"/>
      <c r="M415" s="86"/>
      <c r="N415" s="74"/>
      <c r="O415" s="72">
        <v>45096</v>
      </c>
      <c r="P415" s="73" t="s">
        <v>162</v>
      </c>
      <c r="Q415" s="79" t="s">
        <v>198</v>
      </c>
      <c r="R415" s="93" t="s">
        <v>781</v>
      </c>
    </row>
    <row r="416" spans="1:18">
      <c r="A416" s="77">
        <f t="shared" si="6"/>
        <v>408</v>
      </c>
      <c r="B416" s="336"/>
      <c r="C416" s="372"/>
      <c r="D416" s="258" t="s">
        <v>913</v>
      </c>
      <c r="E416" s="239"/>
      <c r="F416" s="71"/>
      <c r="G416" s="72"/>
      <c r="H416" s="73"/>
      <c r="I416" s="71"/>
      <c r="J416" s="72"/>
      <c r="K416" s="73"/>
      <c r="L416" s="71"/>
      <c r="M416" s="86"/>
      <c r="N416" s="74"/>
      <c r="O416" s="72">
        <v>45096</v>
      </c>
      <c r="P416" s="73" t="s">
        <v>162</v>
      </c>
      <c r="Q416" s="79" t="s">
        <v>198</v>
      </c>
      <c r="R416" s="93" t="s">
        <v>781</v>
      </c>
    </row>
    <row r="417" spans="1:18">
      <c r="A417" s="77">
        <f t="shared" si="6"/>
        <v>409</v>
      </c>
      <c r="B417" s="336"/>
      <c r="C417" s="372"/>
      <c r="D417" s="258" t="s">
        <v>914</v>
      </c>
      <c r="E417" s="238"/>
      <c r="F417" s="71"/>
      <c r="G417" s="72"/>
      <c r="H417" s="73"/>
      <c r="I417" s="71"/>
      <c r="J417" s="72"/>
      <c r="K417" s="73"/>
      <c r="L417" s="71"/>
      <c r="M417" s="86"/>
      <c r="N417" s="74"/>
      <c r="O417" s="72">
        <v>45096</v>
      </c>
      <c r="P417" s="73" t="s">
        <v>162</v>
      </c>
      <c r="Q417" s="79" t="s">
        <v>198</v>
      </c>
      <c r="R417" s="93" t="s">
        <v>781</v>
      </c>
    </row>
    <row r="418" spans="1:18">
      <c r="A418" s="77">
        <f t="shared" si="6"/>
        <v>410</v>
      </c>
      <c r="B418" s="336"/>
      <c r="C418" s="372"/>
      <c r="D418" s="258" t="s">
        <v>915</v>
      </c>
      <c r="E418" s="239"/>
      <c r="F418" s="71"/>
      <c r="G418" s="72"/>
      <c r="H418" s="73"/>
      <c r="I418" s="71"/>
      <c r="J418" s="72"/>
      <c r="K418" s="73"/>
      <c r="L418" s="71"/>
      <c r="M418" s="86"/>
      <c r="N418" s="74"/>
      <c r="O418" s="72">
        <v>45096</v>
      </c>
      <c r="P418" s="73" t="s">
        <v>162</v>
      </c>
      <c r="Q418" s="79" t="s">
        <v>198</v>
      </c>
      <c r="R418" s="93" t="s">
        <v>781</v>
      </c>
    </row>
    <row r="419" spans="1:18">
      <c r="A419" s="77">
        <f t="shared" si="6"/>
        <v>411</v>
      </c>
      <c r="B419" s="336"/>
      <c r="C419" s="372"/>
      <c r="D419" s="258" t="s">
        <v>916</v>
      </c>
      <c r="E419" s="239"/>
      <c r="F419" s="71"/>
      <c r="G419" s="72"/>
      <c r="H419" s="73"/>
      <c r="I419" s="71"/>
      <c r="J419" s="72"/>
      <c r="K419" s="73"/>
      <c r="L419" s="71"/>
      <c r="M419" s="86"/>
      <c r="N419" s="74"/>
      <c r="O419" s="72">
        <v>45096</v>
      </c>
      <c r="P419" s="73" t="s">
        <v>162</v>
      </c>
      <c r="Q419" s="79" t="s">
        <v>198</v>
      </c>
      <c r="R419" s="93" t="s">
        <v>781</v>
      </c>
    </row>
    <row r="420" spans="1:18">
      <c r="A420" s="77">
        <f t="shared" si="6"/>
        <v>412</v>
      </c>
      <c r="B420" s="336"/>
      <c r="C420" s="372"/>
      <c r="D420" s="258" t="s">
        <v>917</v>
      </c>
      <c r="E420" s="239"/>
      <c r="F420" s="71"/>
      <c r="G420" s="72"/>
      <c r="H420" s="73"/>
      <c r="I420" s="71"/>
      <c r="J420" s="72"/>
      <c r="K420" s="73"/>
      <c r="L420" s="71"/>
      <c r="M420" s="86"/>
      <c r="N420" s="74"/>
      <c r="O420" s="72">
        <v>45096</v>
      </c>
      <c r="P420" s="73" t="s">
        <v>162</v>
      </c>
      <c r="Q420" s="79" t="s">
        <v>198</v>
      </c>
      <c r="R420" s="93" t="s">
        <v>781</v>
      </c>
    </row>
    <row r="421" spans="1:18">
      <c r="A421" s="77">
        <f t="shared" si="6"/>
        <v>413</v>
      </c>
      <c r="B421" s="336"/>
      <c r="C421" s="372"/>
      <c r="D421" s="258" t="s">
        <v>918</v>
      </c>
      <c r="E421" s="239"/>
      <c r="F421" s="71"/>
      <c r="G421" s="72"/>
      <c r="H421" s="73"/>
      <c r="I421" s="71"/>
      <c r="J421" s="72"/>
      <c r="K421" s="73"/>
      <c r="L421" s="71"/>
      <c r="M421" s="86"/>
      <c r="N421" s="74"/>
      <c r="O421" s="72">
        <v>45096</v>
      </c>
      <c r="P421" s="73" t="s">
        <v>162</v>
      </c>
      <c r="Q421" s="79" t="s">
        <v>198</v>
      </c>
      <c r="R421" s="93" t="s">
        <v>781</v>
      </c>
    </row>
    <row r="422" spans="1:18">
      <c r="A422" s="77">
        <f t="shared" si="6"/>
        <v>414</v>
      </c>
      <c r="B422" s="336"/>
      <c r="C422" s="372"/>
      <c r="D422" s="258" t="s">
        <v>919</v>
      </c>
      <c r="E422" s="239"/>
      <c r="F422" s="71"/>
      <c r="G422" s="72"/>
      <c r="H422" s="73"/>
      <c r="I422" s="71"/>
      <c r="J422" s="72"/>
      <c r="K422" s="73"/>
      <c r="L422" s="71"/>
      <c r="M422" s="86"/>
      <c r="N422" s="74"/>
      <c r="O422" s="72">
        <v>45096</v>
      </c>
      <c r="P422" s="73" t="s">
        <v>162</v>
      </c>
      <c r="Q422" s="79" t="s">
        <v>198</v>
      </c>
      <c r="R422" s="93" t="s">
        <v>781</v>
      </c>
    </row>
    <row r="423" spans="1:18">
      <c r="A423" s="77">
        <f t="shared" si="6"/>
        <v>415</v>
      </c>
      <c r="B423" s="336"/>
      <c r="C423" s="372"/>
      <c r="D423" s="257"/>
      <c r="E423" s="239"/>
      <c r="F423" s="71"/>
      <c r="G423" s="72"/>
      <c r="H423" s="73"/>
      <c r="I423" s="71"/>
      <c r="J423" s="72"/>
      <c r="K423" s="73"/>
      <c r="L423" s="71"/>
      <c r="M423" s="86"/>
      <c r="N423" s="74"/>
      <c r="O423" s="72">
        <v>45096</v>
      </c>
      <c r="P423" s="73" t="s">
        <v>162</v>
      </c>
      <c r="Q423" s="79" t="s">
        <v>198</v>
      </c>
      <c r="R423" s="93" t="s">
        <v>781</v>
      </c>
    </row>
    <row r="424" spans="1:18">
      <c r="A424" s="77">
        <f t="shared" si="6"/>
        <v>416</v>
      </c>
      <c r="B424" s="336"/>
      <c r="C424" s="372"/>
      <c r="D424" s="257"/>
      <c r="E424" s="238"/>
      <c r="F424" s="71"/>
      <c r="G424" s="72"/>
      <c r="H424" s="73"/>
      <c r="I424" s="71"/>
      <c r="J424" s="72"/>
      <c r="K424" s="73"/>
      <c r="L424" s="71"/>
      <c r="M424" s="86"/>
      <c r="N424" s="74"/>
      <c r="O424" s="72">
        <v>45096</v>
      </c>
      <c r="P424" s="73" t="s">
        <v>162</v>
      </c>
      <c r="Q424" s="79" t="s">
        <v>198</v>
      </c>
      <c r="R424" s="93" t="s">
        <v>781</v>
      </c>
    </row>
    <row r="425" spans="1:18">
      <c r="A425" s="77">
        <f t="shared" si="6"/>
        <v>417</v>
      </c>
      <c r="B425" s="336"/>
      <c r="C425" s="372"/>
      <c r="D425" s="257"/>
      <c r="E425" s="239"/>
      <c r="F425" s="71"/>
      <c r="G425" s="72"/>
      <c r="H425" s="73"/>
      <c r="I425" s="71"/>
      <c r="J425" s="72"/>
      <c r="K425" s="73"/>
      <c r="L425" s="71"/>
      <c r="M425" s="86"/>
      <c r="N425" s="74"/>
      <c r="O425" s="72">
        <v>45096</v>
      </c>
      <c r="P425" s="73" t="s">
        <v>162</v>
      </c>
      <c r="Q425" s="79" t="s">
        <v>198</v>
      </c>
      <c r="R425" s="93" t="s">
        <v>781</v>
      </c>
    </row>
    <row r="426" spans="1:18">
      <c r="A426" s="77">
        <f t="shared" si="6"/>
        <v>418</v>
      </c>
      <c r="B426" s="336"/>
      <c r="C426" s="372"/>
      <c r="D426" s="257"/>
      <c r="E426" s="239"/>
      <c r="F426" s="71"/>
      <c r="G426" s="72"/>
      <c r="H426" s="73"/>
      <c r="I426" s="71"/>
      <c r="J426" s="72"/>
      <c r="K426" s="73"/>
      <c r="L426" s="71"/>
      <c r="M426" s="86"/>
      <c r="N426" s="74"/>
      <c r="O426" s="72">
        <v>45096</v>
      </c>
      <c r="P426" s="73" t="s">
        <v>162</v>
      </c>
      <c r="Q426" s="79" t="s">
        <v>198</v>
      </c>
      <c r="R426" s="93" t="s">
        <v>781</v>
      </c>
    </row>
    <row r="427" spans="1:18">
      <c r="A427" s="77">
        <f t="shared" si="6"/>
        <v>419</v>
      </c>
      <c r="B427" s="336"/>
      <c r="C427" s="372"/>
      <c r="D427" s="257"/>
      <c r="E427" s="239"/>
      <c r="F427" s="71"/>
      <c r="G427" s="72"/>
      <c r="H427" s="73"/>
      <c r="I427" s="71"/>
      <c r="J427" s="72"/>
      <c r="K427" s="73"/>
      <c r="L427" s="71"/>
      <c r="M427" s="86"/>
      <c r="N427" s="74"/>
      <c r="O427" s="72">
        <v>45096</v>
      </c>
      <c r="P427" s="73" t="s">
        <v>162</v>
      </c>
      <c r="Q427" s="79" t="s">
        <v>198</v>
      </c>
      <c r="R427" s="93" t="s">
        <v>781</v>
      </c>
    </row>
    <row r="428" spans="1:18">
      <c r="A428" s="77">
        <f t="shared" si="6"/>
        <v>420</v>
      </c>
      <c r="B428" s="336"/>
      <c r="C428" s="372"/>
      <c r="D428" s="257"/>
      <c r="E428" s="239"/>
      <c r="F428" s="71"/>
      <c r="G428" s="72"/>
      <c r="H428" s="73"/>
      <c r="I428" s="71"/>
      <c r="J428" s="72"/>
      <c r="K428" s="73"/>
      <c r="L428" s="71"/>
      <c r="M428" s="86"/>
      <c r="N428" s="74"/>
      <c r="O428" s="72">
        <v>45096</v>
      </c>
      <c r="P428" s="73" t="s">
        <v>162</v>
      </c>
      <c r="Q428" s="79" t="s">
        <v>198</v>
      </c>
      <c r="R428" s="93" t="s">
        <v>781</v>
      </c>
    </row>
    <row r="429" spans="1:18">
      <c r="A429" s="77">
        <f t="shared" si="6"/>
        <v>421</v>
      </c>
      <c r="B429" s="336"/>
      <c r="C429" s="372"/>
      <c r="D429" s="257"/>
      <c r="E429" s="239"/>
      <c r="F429" s="71"/>
      <c r="G429" s="72"/>
      <c r="H429" s="73"/>
      <c r="I429" s="71"/>
      <c r="J429" s="72"/>
      <c r="K429" s="73"/>
      <c r="L429" s="71"/>
      <c r="M429" s="86"/>
      <c r="N429" s="74"/>
      <c r="O429" s="72">
        <v>45096</v>
      </c>
      <c r="P429" s="73" t="s">
        <v>162</v>
      </c>
      <c r="Q429" s="79" t="s">
        <v>198</v>
      </c>
      <c r="R429" s="93" t="s">
        <v>781</v>
      </c>
    </row>
    <row r="430" spans="1:18">
      <c r="A430" s="77">
        <f t="shared" si="6"/>
        <v>422</v>
      </c>
      <c r="B430" s="336"/>
      <c r="C430" s="372"/>
      <c r="D430" s="257"/>
      <c r="E430" s="239"/>
      <c r="F430" s="71"/>
      <c r="G430" s="72"/>
      <c r="H430" s="73"/>
      <c r="I430" s="71"/>
      <c r="J430" s="72"/>
      <c r="K430" s="73"/>
      <c r="L430" s="71"/>
      <c r="M430" s="86"/>
      <c r="N430" s="74"/>
      <c r="O430" s="72">
        <v>45096</v>
      </c>
      <c r="P430" s="73" t="s">
        <v>162</v>
      </c>
      <c r="Q430" s="79" t="s">
        <v>198</v>
      </c>
      <c r="R430" s="93" t="s">
        <v>781</v>
      </c>
    </row>
    <row r="431" spans="1:18">
      <c r="A431" s="77">
        <f t="shared" si="6"/>
        <v>423</v>
      </c>
      <c r="B431" s="336"/>
      <c r="C431" s="372"/>
      <c r="D431" s="257"/>
      <c r="E431" s="239"/>
      <c r="F431" s="71"/>
      <c r="G431" s="72"/>
      <c r="H431" s="73"/>
      <c r="I431" s="71"/>
      <c r="J431" s="72"/>
      <c r="K431" s="73"/>
      <c r="L431" s="71"/>
      <c r="M431" s="86"/>
      <c r="N431" s="74"/>
      <c r="O431" s="72">
        <v>45096</v>
      </c>
      <c r="P431" s="73" t="s">
        <v>162</v>
      </c>
      <c r="Q431" s="79" t="s">
        <v>198</v>
      </c>
      <c r="R431" s="93" t="s">
        <v>781</v>
      </c>
    </row>
    <row r="432" spans="1:18">
      <c r="A432" s="77">
        <f t="shared" si="6"/>
        <v>424</v>
      </c>
      <c r="B432" s="336"/>
      <c r="C432" s="372"/>
      <c r="D432" s="257"/>
      <c r="E432" s="239"/>
      <c r="F432" s="71"/>
      <c r="G432" s="72"/>
      <c r="H432" s="73"/>
      <c r="I432" s="71"/>
      <c r="J432" s="72"/>
      <c r="K432" s="73"/>
      <c r="L432" s="71"/>
      <c r="M432" s="86"/>
      <c r="N432" s="74"/>
      <c r="O432" s="72">
        <v>45096</v>
      </c>
      <c r="P432" s="73" t="s">
        <v>162</v>
      </c>
      <c r="Q432" s="79" t="s">
        <v>198</v>
      </c>
      <c r="R432" s="93" t="s">
        <v>781</v>
      </c>
    </row>
    <row r="433" spans="1:18">
      <c r="A433" s="77">
        <f t="shared" si="6"/>
        <v>425</v>
      </c>
      <c r="B433" s="336"/>
      <c r="C433" s="372"/>
      <c r="D433" s="258"/>
      <c r="E433" s="238"/>
      <c r="F433" s="71"/>
      <c r="G433" s="72"/>
      <c r="H433" s="73"/>
      <c r="I433" s="71"/>
      <c r="J433" s="72"/>
      <c r="K433" s="73"/>
      <c r="L433" s="71"/>
      <c r="M433" s="86"/>
      <c r="N433" s="74"/>
      <c r="O433" s="72">
        <v>45096</v>
      </c>
      <c r="P433" s="73" t="s">
        <v>162</v>
      </c>
      <c r="Q433" s="79" t="s">
        <v>198</v>
      </c>
      <c r="R433" s="93" t="s">
        <v>781</v>
      </c>
    </row>
    <row r="434" spans="1:18">
      <c r="A434" s="77">
        <f t="shared" si="6"/>
        <v>426</v>
      </c>
      <c r="B434" s="336"/>
      <c r="C434" s="372"/>
      <c r="D434" s="258"/>
      <c r="E434" s="239"/>
      <c r="F434" s="71"/>
      <c r="G434" s="72"/>
      <c r="H434" s="73"/>
      <c r="I434" s="71"/>
      <c r="J434" s="72"/>
      <c r="K434" s="73"/>
      <c r="L434" s="71"/>
      <c r="M434" s="86"/>
      <c r="N434" s="74"/>
      <c r="O434" s="72">
        <v>45096</v>
      </c>
      <c r="P434" s="73" t="s">
        <v>162</v>
      </c>
      <c r="Q434" s="79" t="s">
        <v>198</v>
      </c>
      <c r="R434" s="93" t="s">
        <v>781</v>
      </c>
    </row>
    <row r="435" spans="1:18">
      <c r="A435" s="77">
        <f t="shared" si="6"/>
        <v>427</v>
      </c>
      <c r="B435" s="336"/>
      <c r="C435" s="372"/>
      <c r="D435" s="258"/>
      <c r="E435" s="239"/>
      <c r="F435" s="71"/>
      <c r="G435" s="72"/>
      <c r="H435" s="73"/>
      <c r="I435" s="71"/>
      <c r="J435" s="72"/>
      <c r="K435" s="73"/>
      <c r="L435" s="71"/>
      <c r="M435" s="86"/>
      <c r="N435" s="74"/>
      <c r="O435" s="72">
        <v>45096</v>
      </c>
      <c r="P435" s="73" t="s">
        <v>162</v>
      </c>
      <c r="Q435" s="79" t="s">
        <v>198</v>
      </c>
      <c r="R435" s="93" t="s">
        <v>781</v>
      </c>
    </row>
    <row r="436" spans="1:18">
      <c r="A436" s="77">
        <f t="shared" si="6"/>
        <v>428</v>
      </c>
      <c r="B436" s="336"/>
      <c r="C436" s="372"/>
      <c r="D436" s="258"/>
      <c r="E436" s="239"/>
      <c r="F436" s="71"/>
      <c r="G436" s="72"/>
      <c r="H436" s="73"/>
      <c r="I436" s="71"/>
      <c r="J436" s="72"/>
      <c r="K436" s="73"/>
      <c r="L436" s="71"/>
      <c r="M436" s="86"/>
      <c r="N436" s="74"/>
      <c r="O436" s="72">
        <v>45096</v>
      </c>
      <c r="P436" s="73" t="s">
        <v>162</v>
      </c>
      <c r="Q436" s="79" t="s">
        <v>198</v>
      </c>
      <c r="R436" s="93" t="s">
        <v>781</v>
      </c>
    </row>
    <row r="437" spans="1:18">
      <c r="A437" s="77">
        <f t="shared" si="6"/>
        <v>429</v>
      </c>
      <c r="B437" s="336"/>
      <c r="C437" s="372"/>
      <c r="D437" s="258"/>
      <c r="E437" s="239"/>
      <c r="F437" s="71"/>
      <c r="G437" s="72"/>
      <c r="H437" s="73"/>
      <c r="I437" s="71"/>
      <c r="J437" s="72"/>
      <c r="K437" s="73"/>
      <c r="L437" s="71"/>
      <c r="M437" s="86"/>
      <c r="N437" s="74"/>
      <c r="O437" s="72">
        <v>45096</v>
      </c>
      <c r="P437" s="73" t="s">
        <v>162</v>
      </c>
      <c r="Q437" s="79" t="s">
        <v>198</v>
      </c>
      <c r="R437" s="93" t="s">
        <v>781</v>
      </c>
    </row>
    <row r="438" spans="1:18">
      <c r="A438" s="77">
        <f t="shared" si="6"/>
        <v>430</v>
      </c>
      <c r="B438" s="336"/>
      <c r="C438" s="372"/>
      <c r="D438" s="258"/>
      <c r="E438" s="239"/>
      <c r="F438" s="71"/>
      <c r="G438" s="72"/>
      <c r="H438" s="73"/>
      <c r="I438" s="71"/>
      <c r="J438" s="72"/>
      <c r="K438" s="73"/>
      <c r="L438" s="71"/>
      <c r="M438" s="86"/>
      <c r="N438" s="74"/>
      <c r="O438" s="72">
        <v>45096</v>
      </c>
      <c r="P438" s="73" t="s">
        <v>162</v>
      </c>
      <c r="Q438" s="79" t="s">
        <v>198</v>
      </c>
      <c r="R438" s="93" t="s">
        <v>781</v>
      </c>
    </row>
    <row r="439" spans="1:18">
      <c r="A439" s="77">
        <f t="shared" si="6"/>
        <v>431</v>
      </c>
      <c r="B439" s="336"/>
      <c r="C439" s="372"/>
      <c r="D439" s="258"/>
      <c r="E439" s="239"/>
      <c r="F439" s="71"/>
      <c r="G439" s="72"/>
      <c r="H439" s="73"/>
      <c r="I439" s="71"/>
      <c r="J439" s="72"/>
      <c r="K439" s="73"/>
      <c r="L439" s="71"/>
      <c r="M439" s="86"/>
      <c r="N439" s="74"/>
      <c r="O439" s="72">
        <v>45096</v>
      </c>
      <c r="P439" s="73" t="s">
        <v>162</v>
      </c>
      <c r="Q439" s="79" t="s">
        <v>198</v>
      </c>
      <c r="R439" s="93" t="s">
        <v>781</v>
      </c>
    </row>
    <row r="440" spans="1:18">
      <c r="A440" s="77">
        <f t="shared" si="6"/>
        <v>432</v>
      </c>
      <c r="B440" s="336"/>
      <c r="C440" s="372"/>
      <c r="D440" s="258"/>
      <c r="E440" s="239"/>
      <c r="F440" s="71"/>
      <c r="G440" s="72"/>
      <c r="H440" s="73"/>
      <c r="I440" s="71"/>
      <c r="J440" s="72"/>
      <c r="K440" s="73"/>
      <c r="L440" s="71"/>
      <c r="M440" s="86"/>
      <c r="N440" s="74"/>
      <c r="O440" s="72">
        <v>45096</v>
      </c>
      <c r="P440" s="73" t="s">
        <v>162</v>
      </c>
      <c r="Q440" s="79" t="s">
        <v>198</v>
      </c>
      <c r="R440" s="93" t="s">
        <v>781</v>
      </c>
    </row>
    <row r="441" spans="1:18">
      <c r="A441" s="77">
        <f t="shared" si="6"/>
        <v>433</v>
      </c>
      <c r="B441" s="336"/>
      <c r="C441" s="372"/>
      <c r="D441" s="258"/>
      <c r="E441" s="239"/>
      <c r="F441" s="71"/>
      <c r="G441" s="72"/>
      <c r="H441" s="73"/>
      <c r="I441" s="71"/>
      <c r="J441" s="72"/>
      <c r="K441" s="73"/>
      <c r="L441" s="71"/>
      <c r="M441" s="86"/>
      <c r="N441" s="74"/>
      <c r="O441" s="72">
        <v>45096</v>
      </c>
      <c r="P441" s="73" t="s">
        <v>162</v>
      </c>
      <c r="Q441" s="79" t="s">
        <v>198</v>
      </c>
      <c r="R441" s="93" t="s">
        <v>781</v>
      </c>
    </row>
    <row r="442" spans="1:18">
      <c r="A442" s="77">
        <f t="shared" si="6"/>
        <v>434</v>
      </c>
      <c r="B442" s="336"/>
      <c r="C442" s="372"/>
      <c r="D442" s="258"/>
      <c r="E442" s="238"/>
      <c r="F442" s="71"/>
      <c r="G442" s="72"/>
      <c r="H442" s="73"/>
      <c r="I442" s="71"/>
      <c r="J442" s="72"/>
      <c r="K442" s="73"/>
      <c r="L442" s="71"/>
      <c r="M442" s="86"/>
      <c r="N442" s="74"/>
      <c r="O442" s="72">
        <v>45096</v>
      </c>
      <c r="P442" s="73" t="s">
        <v>162</v>
      </c>
      <c r="Q442" s="79" t="s">
        <v>198</v>
      </c>
      <c r="R442" s="93" t="s">
        <v>781</v>
      </c>
    </row>
    <row r="443" spans="1:18">
      <c r="A443" s="77">
        <f t="shared" si="6"/>
        <v>435</v>
      </c>
      <c r="B443" s="336"/>
      <c r="C443" s="372"/>
      <c r="D443" s="257"/>
      <c r="E443" s="239"/>
      <c r="F443" s="71"/>
      <c r="G443" s="72"/>
      <c r="H443" s="73"/>
      <c r="I443" s="71"/>
      <c r="J443" s="72"/>
      <c r="K443" s="73"/>
      <c r="L443" s="71"/>
      <c r="M443" s="86"/>
      <c r="N443" s="74"/>
      <c r="O443" s="72">
        <v>45096</v>
      </c>
      <c r="P443" s="73" t="s">
        <v>162</v>
      </c>
      <c r="Q443" s="79" t="s">
        <v>198</v>
      </c>
      <c r="R443" s="93" t="s">
        <v>781</v>
      </c>
    </row>
    <row r="444" spans="1:18">
      <c r="A444" s="77">
        <f t="shared" si="6"/>
        <v>436</v>
      </c>
      <c r="B444" s="336"/>
      <c r="C444" s="372"/>
      <c r="D444" s="257"/>
      <c r="E444" s="239"/>
      <c r="F444" s="71"/>
      <c r="G444" s="72"/>
      <c r="H444" s="73"/>
      <c r="I444" s="71"/>
      <c r="J444" s="72"/>
      <c r="K444" s="73"/>
      <c r="L444" s="71"/>
      <c r="M444" s="86"/>
      <c r="N444" s="74"/>
      <c r="O444" s="72">
        <v>45096</v>
      </c>
      <c r="P444" s="73" t="s">
        <v>162</v>
      </c>
      <c r="Q444" s="79" t="s">
        <v>198</v>
      </c>
      <c r="R444" s="93" t="s">
        <v>781</v>
      </c>
    </row>
    <row r="445" spans="1:18">
      <c r="A445" s="77">
        <f t="shared" si="6"/>
        <v>437</v>
      </c>
      <c r="B445" s="336"/>
      <c r="C445" s="372"/>
      <c r="D445" s="257"/>
      <c r="E445" s="239"/>
      <c r="F445" s="71"/>
      <c r="G445" s="72"/>
      <c r="H445" s="73"/>
      <c r="I445" s="71"/>
      <c r="J445" s="72"/>
      <c r="K445" s="73"/>
      <c r="L445" s="71"/>
      <c r="M445" s="86"/>
      <c r="N445" s="74"/>
      <c r="O445" s="72">
        <v>45096</v>
      </c>
      <c r="P445" s="73" t="s">
        <v>162</v>
      </c>
      <c r="Q445" s="79" t="s">
        <v>198</v>
      </c>
      <c r="R445" s="93" t="s">
        <v>781</v>
      </c>
    </row>
    <row r="446" spans="1:18">
      <c r="A446" s="77">
        <f t="shared" si="6"/>
        <v>438</v>
      </c>
      <c r="B446" s="336"/>
      <c r="C446" s="372"/>
      <c r="D446" s="257"/>
      <c r="E446" s="239"/>
      <c r="F446" s="71"/>
      <c r="G446" s="72"/>
      <c r="H446" s="73"/>
      <c r="I446" s="71"/>
      <c r="J446" s="72"/>
      <c r="K446" s="73"/>
      <c r="L446" s="71"/>
      <c r="M446" s="86"/>
      <c r="N446" s="74"/>
      <c r="O446" s="72">
        <v>45096</v>
      </c>
      <c r="P446" s="73" t="s">
        <v>162</v>
      </c>
      <c r="Q446" s="79" t="s">
        <v>198</v>
      </c>
      <c r="R446" s="93" t="s">
        <v>781</v>
      </c>
    </row>
    <row r="447" spans="1:18">
      <c r="A447" s="77">
        <f t="shared" si="6"/>
        <v>439</v>
      </c>
      <c r="B447" s="336"/>
      <c r="C447" s="372"/>
      <c r="D447" s="257"/>
      <c r="E447" s="239"/>
      <c r="F447" s="71"/>
      <c r="G447" s="72"/>
      <c r="H447" s="73"/>
      <c r="I447" s="71"/>
      <c r="J447" s="72"/>
      <c r="K447" s="73"/>
      <c r="L447" s="71"/>
      <c r="M447" s="86"/>
      <c r="N447" s="74"/>
      <c r="O447" s="72">
        <v>45096</v>
      </c>
      <c r="P447" s="73" t="s">
        <v>162</v>
      </c>
      <c r="Q447" s="79" t="s">
        <v>198</v>
      </c>
      <c r="R447" s="93" t="s">
        <v>781</v>
      </c>
    </row>
    <row r="448" spans="1:18">
      <c r="A448" s="77">
        <f t="shared" si="6"/>
        <v>440</v>
      </c>
      <c r="B448" s="336"/>
      <c r="C448" s="372"/>
      <c r="D448" s="257"/>
      <c r="E448" s="239"/>
      <c r="F448" s="71"/>
      <c r="G448" s="72"/>
      <c r="H448" s="73"/>
      <c r="I448" s="71"/>
      <c r="J448" s="72"/>
      <c r="K448" s="73"/>
      <c r="L448" s="71"/>
      <c r="M448" s="86"/>
      <c r="N448" s="74"/>
      <c r="O448" s="72">
        <v>45096</v>
      </c>
      <c r="P448" s="73" t="s">
        <v>162</v>
      </c>
      <c r="Q448" s="79" t="s">
        <v>198</v>
      </c>
      <c r="R448" s="93" t="s">
        <v>781</v>
      </c>
    </row>
    <row r="449" spans="1:18">
      <c r="A449" s="77">
        <f t="shared" si="6"/>
        <v>441</v>
      </c>
      <c r="B449" s="336"/>
      <c r="C449" s="372"/>
      <c r="D449" s="257"/>
      <c r="E449" s="239"/>
      <c r="F449" s="71"/>
      <c r="G449" s="72"/>
      <c r="H449" s="73"/>
      <c r="I449" s="71"/>
      <c r="J449" s="72"/>
      <c r="K449" s="73"/>
      <c r="L449" s="71"/>
      <c r="M449" s="86"/>
      <c r="N449" s="74"/>
      <c r="O449" s="72">
        <v>45096</v>
      </c>
      <c r="P449" s="73" t="s">
        <v>162</v>
      </c>
      <c r="Q449" s="79" t="s">
        <v>198</v>
      </c>
      <c r="R449" s="93" t="s">
        <v>781</v>
      </c>
    </row>
    <row r="450" spans="1:18">
      <c r="A450" s="77">
        <f t="shared" si="6"/>
        <v>442</v>
      </c>
      <c r="B450" s="336"/>
      <c r="C450" s="372"/>
      <c r="D450" s="257"/>
      <c r="E450" s="239"/>
      <c r="F450" s="71"/>
      <c r="G450" s="72"/>
      <c r="H450" s="73"/>
      <c r="I450" s="71"/>
      <c r="J450" s="72"/>
      <c r="K450" s="73"/>
      <c r="L450" s="71"/>
      <c r="M450" s="86"/>
      <c r="N450" s="74"/>
      <c r="O450" s="72">
        <v>45096</v>
      </c>
      <c r="P450" s="73" t="s">
        <v>162</v>
      </c>
      <c r="Q450" s="79" t="s">
        <v>198</v>
      </c>
      <c r="R450" s="93" t="s">
        <v>781</v>
      </c>
    </row>
    <row r="451" spans="1:18">
      <c r="A451" s="77">
        <f t="shared" si="6"/>
        <v>443</v>
      </c>
      <c r="B451" s="336"/>
      <c r="C451" s="372"/>
      <c r="D451" s="257"/>
      <c r="E451" s="239"/>
      <c r="F451" s="71"/>
      <c r="G451" s="72"/>
      <c r="H451" s="73"/>
      <c r="I451" s="71"/>
      <c r="J451" s="72"/>
      <c r="K451" s="73"/>
      <c r="L451" s="71"/>
      <c r="M451" s="86"/>
      <c r="N451" s="74"/>
      <c r="O451" s="72">
        <v>45096</v>
      </c>
      <c r="P451" s="73" t="s">
        <v>162</v>
      </c>
      <c r="Q451" s="79" t="s">
        <v>198</v>
      </c>
      <c r="R451" s="93" t="s">
        <v>781</v>
      </c>
    </row>
    <row r="452" spans="1:18">
      <c r="A452" s="77">
        <f t="shared" si="6"/>
        <v>444</v>
      </c>
      <c r="B452" s="338"/>
      <c r="C452" s="369"/>
      <c r="D452" s="257"/>
      <c r="E452" s="238"/>
      <c r="F452" s="71"/>
      <c r="G452" s="72"/>
      <c r="H452" s="73"/>
      <c r="I452" s="71"/>
      <c r="J452" s="72"/>
      <c r="K452" s="73"/>
      <c r="L452" s="71"/>
      <c r="M452" s="86"/>
      <c r="N452" s="74"/>
      <c r="O452" s="72">
        <v>45096</v>
      </c>
      <c r="P452" s="73" t="s">
        <v>162</v>
      </c>
      <c r="Q452" s="79" t="s">
        <v>198</v>
      </c>
      <c r="R452" s="93" t="s">
        <v>781</v>
      </c>
    </row>
    <row r="453" spans="1:18" ht="36">
      <c r="A453" s="77">
        <f t="shared" si="6"/>
        <v>445</v>
      </c>
      <c r="B453" s="335" t="s">
        <v>920</v>
      </c>
      <c r="C453" s="348" t="s">
        <v>921</v>
      </c>
      <c r="D453" s="257" t="s">
        <v>842</v>
      </c>
      <c r="E453" s="239" t="s">
        <v>922</v>
      </c>
      <c r="F453" s="71"/>
      <c r="G453" s="72"/>
      <c r="H453" s="73"/>
      <c r="I453" s="71"/>
      <c r="J453" s="72"/>
      <c r="K453" s="73"/>
      <c r="L453" s="71"/>
      <c r="M453" s="86"/>
      <c r="N453" s="74" t="s">
        <v>923</v>
      </c>
      <c r="O453" s="72">
        <v>45096</v>
      </c>
      <c r="P453" s="73" t="s">
        <v>162</v>
      </c>
      <c r="Q453" s="79" t="s">
        <v>198</v>
      </c>
      <c r="R453" s="93" t="s">
        <v>781</v>
      </c>
    </row>
    <row r="454" spans="1:18">
      <c r="A454" s="77">
        <f t="shared" si="6"/>
        <v>446</v>
      </c>
      <c r="B454" s="336"/>
      <c r="C454" s="372"/>
      <c r="D454" s="257" t="s">
        <v>844</v>
      </c>
      <c r="E454" s="239" t="s">
        <v>922</v>
      </c>
      <c r="F454" s="71"/>
      <c r="G454" s="72"/>
      <c r="H454" s="73"/>
      <c r="I454" s="71"/>
      <c r="J454" s="72"/>
      <c r="K454" s="73"/>
      <c r="L454" s="71"/>
      <c r="M454" s="86"/>
      <c r="N454" s="74"/>
      <c r="O454" s="72">
        <v>45096</v>
      </c>
      <c r="P454" s="73" t="s">
        <v>162</v>
      </c>
      <c r="Q454" s="79" t="s">
        <v>198</v>
      </c>
      <c r="R454" s="93" t="s">
        <v>781</v>
      </c>
    </row>
    <row r="455" spans="1:18">
      <c r="A455" s="77">
        <f t="shared" si="6"/>
        <v>447</v>
      </c>
      <c r="B455" s="336"/>
      <c r="C455" s="372"/>
      <c r="D455" s="257" t="s">
        <v>845</v>
      </c>
      <c r="E455" s="239" t="s">
        <v>922</v>
      </c>
      <c r="F455" s="71"/>
      <c r="G455" s="72"/>
      <c r="H455" s="73"/>
      <c r="I455" s="71"/>
      <c r="J455" s="72"/>
      <c r="K455" s="73"/>
      <c r="L455" s="71"/>
      <c r="M455" s="86"/>
      <c r="N455" s="74"/>
      <c r="O455" s="72">
        <v>45096</v>
      </c>
      <c r="P455" s="73" t="s">
        <v>162</v>
      </c>
      <c r="Q455" s="79" t="s">
        <v>198</v>
      </c>
      <c r="R455" s="93" t="s">
        <v>781</v>
      </c>
    </row>
    <row r="456" spans="1:18">
      <c r="A456" s="77">
        <f t="shared" si="6"/>
        <v>448</v>
      </c>
      <c r="B456" s="336"/>
      <c r="C456" s="372"/>
      <c r="D456" s="257" t="s">
        <v>846</v>
      </c>
      <c r="E456" s="239" t="s">
        <v>922</v>
      </c>
      <c r="F456" s="71"/>
      <c r="G456" s="72"/>
      <c r="H456" s="73"/>
      <c r="I456" s="71"/>
      <c r="J456" s="72"/>
      <c r="K456" s="73"/>
      <c r="L456" s="71"/>
      <c r="M456" s="86"/>
      <c r="N456" s="74"/>
      <c r="O456" s="72">
        <v>45096</v>
      </c>
      <c r="P456" s="73" t="s">
        <v>162</v>
      </c>
      <c r="Q456" s="79" t="s">
        <v>198</v>
      </c>
      <c r="R456" s="93" t="s">
        <v>781</v>
      </c>
    </row>
    <row r="457" spans="1:18">
      <c r="A457" s="77">
        <f t="shared" ref="A457:A520" si="7">ROW()-8</f>
        <v>449</v>
      </c>
      <c r="B457" s="336"/>
      <c r="C457" s="372"/>
      <c r="D457" s="257" t="s">
        <v>847</v>
      </c>
      <c r="E457" s="239" t="s">
        <v>922</v>
      </c>
      <c r="F457" s="71"/>
      <c r="G457" s="72"/>
      <c r="H457" s="73"/>
      <c r="I457" s="71"/>
      <c r="J457" s="72"/>
      <c r="K457" s="73"/>
      <c r="L457" s="71"/>
      <c r="M457" s="86"/>
      <c r="N457" s="74"/>
      <c r="O457" s="72">
        <v>45096</v>
      </c>
      <c r="P457" s="73" t="s">
        <v>162</v>
      </c>
      <c r="Q457" s="79" t="s">
        <v>198</v>
      </c>
      <c r="R457" s="93" t="s">
        <v>781</v>
      </c>
    </row>
    <row r="458" spans="1:18">
      <c r="A458" s="77">
        <f t="shared" si="7"/>
        <v>450</v>
      </c>
      <c r="B458" s="336"/>
      <c r="C458" s="372"/>
      <c r="D458" s="257" t="s">
        <v>848</v>
      </c>
      <c r="E458" s="239" t="s">
        <v>922</v>
      </c>
      <c r="F458" s="71"/>
      <c r="G458" s="72"/>
      <c r="H458" s="73"/>
      <c r="I458" s="71"/>
      <c r="J458" s="72"/>
      <c r="K458" s="73"/>
      <c r="L458" s="71"/>
      <c r="M458" s="86"/>
      <c r="N458" s="74"/>
      <c r="O458" s="72">
        <v>45096</v>
      </c>
      <c r="P458" s="73" t="s">
        <v>162</v>
      </c>
      <c r="Q458" s="79" t="s">
        <v>198</v>
      </c>
      <c r="R458" s="93" t="s">
        <v>781</v>
      </c>
    </row>
    <row r="459" spans="1:18">
      <c r="A459" s="77">
        <f t="shared" si="7"/>
        <v>451</v>
      </c>
      <c r="B459" s="336"/>
      <c r="C459" s="372"/>
      <c r="D459" s="257" t="s">
        <v>849</v>
      </c>
      <c r="E459" s="239"/>
      <c r="F459" s="71"/>
      <c r="G459" s="72"/>
      <c r="H459" s="73"/>
      <c r="I459" s="71"/>
      <c r="J459" s="72"/>
      <c r="K459" s="73"/>
      <c r="L459" s="71"/>
      <c r="M459" s="86"/>
      <c r="N459" s="74"/>
      <c r="O459" s="72">
        <v>45096</v>
      </c>
      <c r="P459" s="73" t="s">
        <v>162</v>
      </c>
      <c r="Q459" s="79" t="s">
        <v>198</v>
      </c>
      <c r="R459" s="93" t="s">
        <v>781</v>
      </c>
    </row>
    <row r="460" spans="1:18">
      <c r="A460" s="77">
        <f t="shared" si="7"/>
        <v>452</v>
      </c>
      <c r="B460" s="336"/>
      <c r="C460" s="372"/>
      <c r="D460" s="257" t="s">
        <v>850</v>
      </c>
      <c r="E460" s="239"/>
      <c r="F460" s="71"/>
      <c r="G460" s="72"/>
      <c r="H460" s="73"/>
      <c r="I460" s="71"/>
      <c r="J460" s="72"/>
      <c r="K460" s="73"/>
      <c r="L460" s="71"/>
      <c r="M460" s="86"/>
      <c r="N460" s="74"/>
      <c r="O460" s="72">
        <v>45096</v>
      </c>
      <c r="P460" s="73" t="s">
        <v>162</v>
      </c>
      <c r="Q460" s="79" t="s">
        <v>198</v>
      </c>
      <c r="R460" s="93" t="s">
        <v>781</v>
      </c>
    </row>
    <row r="461" spans="1:18">
      <c r="A461" s="77">
        <f t="shared" si="7"/>
        <v>453</v>
      </c>
      <c r="B461" s="336"/>
      <c r="C461" s="372"/>
      <c r="D461" s="257" t="s">
        <v>851</v>
      </c>
      <c r="E461" s="239"/>
      <c r="F461" s="71"/>
      <c r="G461" s="72"/>
      <c r="H461" s="73"/>
      <c r="I461" s="71"/>
      <c r="J461" s="72"/>
      <c r="K461" s="73"/>
      <c r="L461" s="71"/>
      <c r="M461" s="86"/>
      <c r="N461" s="74"/>
      <c r="O461" s="72">
        <v>45096</v>
      </c>
      <c r="P461" s="73" t="s">
        <v>162</v>
      </c>
      <c r="Q461" s="79" t="s">
        <v>198</v>
      </c>
      <c r="R461" s="93" t="s">
        <v>781</v>
      </c>
    </row>
    <row r="462" spans="1:18">
      <c r="A462" s="77">
        <f t="shared" si="7"/>
        <v>454</v>
      </c>
      <c r="B462" s="336"/>
      <c r="C462" s="372"/>
      <c r="D462" s="257" t="s">
        <v>852</v>
      </c>
      <c r="E462" s="238"/>
      <c r="F462" s="71"/>
      <c r="G462" s="72"/>
      <c r="H462" s="73"/>
      <c r="I462" s="71"/>
      <c r="J462" s="72"/>
      <c r="K462" s="73"/>
      <c r="L462" s="71"/>
      <c r="M462" s="86"/>
      <c r="N462" s="74"/>
      <c r="O462" s="72">
        <v>45096</v>
      </c>
      <c r="P462" s="73" t="s">
        <v>162</v>
      </c>
      <c r="Q462" s="79" t="s">
        <v>198</v>
      </c>
      <c r="R462" s="93" t="s">
        <v>781</v>
      </c>
    </row>
    <row r="463" spans="1:18">
      <c r="A463" s="77">
        <f t="shared" si="7"/>
        <v>455</v>
      </c>
      <c r="B463" s="336"/>
      <c r="C463" s="372"/>
      <c r="D463" s="258" t="s">
        <v>853</v>
      </c>
      <c r="E463" s="239"/>
      <c r="F463" s="71"/>
      <c r="G463" s="72"/>
      <c r="H463" s="73"/>
      <c r="I463" s="71"/>
      <c r="J463" s="72"/>
      <c r="K463" s="73"/>
      <c r="L463" s="71"/>
      <c r="M463" s="86"/>
      <c r="N463" s="74"/>
      <c r="O463" s="72">
        <v>45096</v>
      </c>
      <c r="P463" s="73" t="s">
        <v>162</v>
      </c>
      <c r="Q463" s="79" t="s">
        <v>198</v>
      </c>
      <c r="R463" s="93" t="s">
        <v>781</v>
      </c>
    </row>
    <row r="464" spans="1:18">
      <c r="A464" s="77">
        <f t="shared" si="7"/>
        <v>456</v>
      </c>
      <c r="B464" s="336"/>
      <c r="C464" s="372"/>
      <c r="D464" s="258" t="s">
        <v>854</v>
      </c>
      <c r="E464" s="239"/>
      <c r="F464" s="71"/>
      <c r="G464" s="72"/>
      <c r="H464" s="73"/>
      <c r="I464" s="71"/>
      <c r="J464" s="72"/>
      <c r="K464" s="73"/>
      <c r="L464" s="71"/>
      <c r="M464" s="86"/>
      <c r="N464" s="74"/>
      <c r="O464" s="72">
        <v>45096</v>
      </c>
      <c r="P464" s="73" t="s">
        <v>162</v>
      </c>
      <c r="Q464" s="79" t="s">
        <v>198</v>
      </c>
      <c r="R464" s="93" t="s">
        <v>781</v>
      </c>
    </row>
    <row r="465" spans="1:18">
      <c r="A465" s="77">
        <f t="shared" si="7"/>
        <v>457</v>
      </c>
      <c r="B465" s="336"/>
      <c r="C465" s="372"/>
      <c r="D465" s="258" t="s">
        <v>855</v>
      </c>
      <c r="E465" s="239"/>
      <c r="F465" s="71"/>
      <c r="G465" s="72"/>
      <c r="H465" s="73"/>
      <c r="I465" s="71"/>
      <c r="J465" s="72"/>
      <c r="K465" s="73"/>
      <c r="L465" s="71"/>
      <c r="M465" s="86"/>
      <c r="N465" s="74"/>
      <c r="O465" s="72">
        <v>45096</v>
      </c>
      <c r="P465" s="73" t="s">
        <v>162</v>
      </c>
      <c r="Q465" s="79" t="s">
        <v>198</v>
      </c>
      <c r="R465" s="93" t="s">
        <v>781</v>
      </c>
    </row>
    <row r="466" spans="1:18">
      <c r="A466" s="77">
        <f t="shared" si="7"/>
        <v>458</v>
      </c>
      <c r="B466" s="336"/>
      <c r="C466" s="372"/>
      <c r="D466" s="258" t="s">
        <v>856</v>
      </c>
      <c r="E466" s="239"/>
      <c r="F466" s="71"/>
      <c r="G466" s="72"/>
      <c r="H466" s="73"/>
      <c r="I466" s="71"/>
      <c r="J466" s="72"/>
      <c r="K466" s="73"/>
      <c r="L466" s="71"/>
      <c r="M466" s="86"/>
      <c r="N466" s="74"/>
      <c r="O466" s="72">
        <v>45096</v>
      </c>
      <c r="P466" s="73" t="s">
        <v>162</v>
      </c>
      <c r="Q466" s="79" t="s">
        <v>198</v>
      </c>
      <c r="R466" s="93" t="s">
        <v>781</v>
      </c>
    </row>
    <row r="467" spans="1:18">
      <c r="A467" s="77">
        <f t="shared" si="7"/>
        <v>459</v>
      </c>
      <c r="B467" s="336"/>
      <c r="C467" s="372"/>
      <c r="D467" s="258" t="s">
        <v>857</v>
      </c>
      <c r="E467" s="239"/>
      <c r="F467" s="71"/>
      <c r="G467" s="72"/>
      <c r="H467" s="73"/>
      <c r="I467" s="71"/>
      <c r="J467" s="72"/>
      <c r="K467" s="73"/>
      <c r="L467" s="71"/>
      <c r="M467" s="86"/>
      <c r="N467" s="74"/>
      <c r="O467" s="72">
        <v>45096</v>
      </c>
      <c r="P467" s="73" t="s">
        <v>162</v>
      </c>
      <c r="Q467" s="79" t="s">
        <v>198</v>
      </c>
      <c r="R467" s="93" t="s">
        <v>781</v>
      </c>
    </row>
    <row r="468" spans="1:18">
      <c r="A468" s="77">
        <f t="shared" si="7"/>
        <v>460</v>
      </c>
      <c r="B468" s="336"/>
      <c r="C468" s="372"/>
      <c r="D468" s="258" t="s">
        <v>858</v>
      </c>
      <c r="E468" s="239"/>
      <c r="F468" s="71"/>
      <c r="G468" s="72"/>
      <c r="H468" s="73"/>
      <c r="I468" s="71"/>
      <c r="J468" s="72"/>
      <c r="K468" s="73"/>
      <c r="L468" s="71"/>
      <c r="M468" s="86"/>
      <c r="N468" s="74"/>
      <c r="O468" s="72">
        <v>45096</v>
      </c>
      <c r="P468" s="73" t="s">
        <v>162</v>
      </c>
      <c r="Q468" s="79" t="s">
        <v>198</v>
      </c>
      <c r="R468" s="93" t="s">
        <v>781</v>
      </c>
    </row>
    <row r="469" spans="1:18">
      <c r="A469" s="77">
        <f t="shared" si="7"/>
        <v>461</v>
      </c>
      <c r="B469" s="336"/>
      <c r="C469" s="372"/>
      <c r="D469" s="258" t="s">
        <v>859</v>
      </c>
      <c r="E469" s="239"/>
      <c r="F469" s="71"/>
      <c r="G469" s="72"/>
      <c r="H469" s="73"/>
      <c r="I469" s="71"/>
      <c r="J469" s="72"/>
      <c r="K469" s="73"/>
      <c r="L469" s="71"/>
      <c r="M469" s="86"/>
      <c r="N469" s="74"/>
      <c r="O469" s="72">
        <v>45096</v>
      </c>
      <c r="P469" s="73" t="s">
        <v>162</v>
      </c>
      <c r="Q469" s="79" t="s">
        <v>198</v>
      </c>
      <c r="R469" s="93" t="s">
        <v>781</v>
      </c>
    </row>
    <row r="470" spans="1:18">
      <c r="A470" s="77">
        <f t="shared" si="7"/>
        <v>462</v>
      </c>
      <c r="B470" s="336"/>
      <c r="C470" s="372"/>
      <c r="D470" s="258" t="s">
        <v>860</v>
      </c>
      <c r="E470" s="239"/>
      <c r="F470" s="71"/>
      <c r="G470" s="72"/>
      <c r="H470" s="73"/>
      <c r="I470" s="71"/>
      <c r="J470" s="72"/>
      <c r="K470" s="73"/>
      <c r="L470" s="71"/>
      <c r="M470" s="86"/>
      <c r="N470" s="74"/>
      <c r="O470" s="72">
        <v>45096</v>
      </c>
      <c r="P470" s="73" t="s">
        <v>162</v>
      </c>
      <c r="Q470" s="79" t="s">
        <v>198</v>
      </c>
      <c r="R470" s="93" t="s">
        <v>781</v>
      </c>
    </row>
    <row r="471" spans="1:18">
      <c r="A471" s="77">
        <f t="shared" si="7"/>
        <v>463</v>
      </c>
      <c r="B471" s="336"/>
      <c r="C471" s="372"/>
      <c r="D471" s="258" t="s">
        <v>861</v>
      </c>
      <c r="E471" s="239"/>
      <c r="F471" s="71"/>
      <c r="G471" s="72"/>
      <c r="H471" s="73"/>
      <c r="I471" s="71"/>
      <c r="J471" s="72"/>
      <c r="K471" s="73"/>
      <c r="L471" s="71"/>
      <c r="M471" s="86"/>
      <c r="N471" s="74"/>
      <c r="O471" s="72">
        <v>45096</v>
      </c>
      <c r="P471" s="73" t="s">
        <v>162</v>
      </c>
      <c r="Q471" s="79" t="s">
        <v>198</v>
      </c>
      <c r="R471" s="93" t="s">
        <v>781</v>
      </c>
    </row>
    <row r="472" spans="1:18">
      <c r="A472" s="77">
        <f t="shared" si="7"/>
        <v>464</v>
      </c>
      <c r="B472" s="336"/>
      <c r="C472" s="372"/>
      <c r="D472" s="258" t="s">
        <v>862</v>
      </c>
      <c r="E472" s="238"/>
      <c r="F472" s="71"/>
      <c r="G472" s="72"/>
      <c r="H472" s="73"/>
      <c r="I472" s="71"/>
      <c r="J472" s="72"/>
      <c r="K472" s="73"/>
      <c r="L472" s="71"/>
      <c r="M472" s="86"/>
      <c r="N472" s="74"/>
      <c r="O472" s="72">
        <v>45096</v>
      </c>
      <c r="P472" s="73" t="s">
        <v>162</v>
      </c>
      <c r="Q472" s="79" t="s">
        <v>198</v>
      </c>
      <c r="R472" s="93" t="s">
        <v>781</v>
      </c>
    </row>
    <row r="473" spans="1:18">
      <c r="A473" s="77">
        <f t="shared" si="7"/>
        <v>465</v>
      </c>
      <c r="B473" s="336"/>
      <c r="C473" s="372"/>
      <c r="D473" s="257" t="s">
        <v>863</v>
      </c>
      <c r="E473" s="239"/>
      <c r="F473" s="71"/>
      <c r="G473" s="72"/>
      <c r="H473" s="73"/>
      <c r="I473" s="71"/>
      <c r="J473" s="72"/>
      <c r="K473" s="73"/>
      <c r="L473" s="71"/>
      <c r="M473" s="86"/>
      <c r="N473" s="74"/>
      <c r="O473" s="72">
        <v>45096</v>
      </c>
      <c r="P473" s="73" t="s">
        <v>162</v>
      </c>
      <c r="Q473" s="79" t="s">
        <v>198</v>
      </c>
      <c r="R473" s="93" t="s">
        <v>781</v>
      </c>
    </row>
    <row r="474" spans="1:18">
      <c r="A474" s="77">
        <f t="shared" si="7"/>
        <v>466</v>
      </c>
      <c r="B474" s="336"/>
      <c r="C474" s="372"/>
      <c r="D474" s="257" t="s">
        <v>864</v>
      </c>
      <c r="E474" s="239"/>
      <c r="F474" s="71"/>
      <c r="G474" s="72"/>
      <c r="H474" s="73"/>
      <c r="I474" s="71"/>
      <c r="J474" s="72"/>
      <c r="K474" s="73"/>
      <c r="L474" s="71"/>
      <c r="M474" s="86"/>
      <c r="N474" s="74"/>
      <c r="O474" s="72">
        <v>45096</v>
      </c>
      <c r="P474" s="73" t="s">
        <v>162</v>
      </c>
      <c r="Q474" s="79" t="s">
        <v>198</v>
      </c>
      <c r="R474" s="93" t="s">
        <v>781</v>
      </c>
    </row>
    <row r="475" spans="1:18">
      <c r="A475" s="77">
        <f t="shared" si="7"/>
        <v>467</v>
      </c>
      <c r="B475" s="336"/>
      <c r="C475" s="372"/>
      <c r="D475" s="257" t="s">
        <v>865</v>
      </c>
      <c r="E475" s="239"/>
      <c r="F475" s="71"/>
      <c r="G475" s="72"/>
      <c r="H475" s="73"/>
      <c r="I475" s="71"/>
      <c r="J475" s="72"/>
      <c r="K475" s="73"/>
      <c r="L475" s="71"/>
      <c r="M475" s="86"/>
      <c r="N475" s="74"/>
      <c r="O475" s="72">
        <v>45096</v>
      </c>
      <c r="P475" s="73" t="s">
        <v>162</v>
      </c>
      <c r="Q475" s="79" t="s">
        <v>198</v>
      </c>
      <c r="R475" s="93" t="s">
        <v>781</v>
      </c>
    </row>
    <row r="476" spans="1:18">
      <c r="A476" s="77">
        <f t="shared" si="7"/>
        <v>468</v>
      </c>
      <c r="B476" s="336"/>
      <c r="C476" s="372"/>
      <c r="D476" s="257" t="s">
        <v>866</v>
      </c>
      <c r="E476" s="239"/>
      <c r="F476" s="71"/>
      <c r="G476" s="72"/>
      <c r="H476" s="73"/>
      <c r="I476" s="71"/>
      <c r="J476" s="72"/>
      <c r="K476" s="73"/>
      <c r="L476" s="71"/>
      <c r="M476" s="86"/>
      <c r="N476" s="74"/>
      <c r="O476" s="72">
        <v>45096</v>
      </c>
      <c r="P476" s="73" t="s">
        <v>162</v>
      </c>
      <c r="Q476" s="79" t="s">
        <v>198</v>
      </c>
      <c r="R476" s="93" t="s">
        <v>781</v>
      </c>
    </row>
    <row r="477" spans="1:18">
      <c r="A477" s="77">
        <f t="shared" si="7"/>
        <v>469</v>
      </c>
      <c r="B477" s="336"/>
      <c r="C477" s="372"/>
      <c r="D477" s="257" t="s">
        <v>867</v>
      </c>
      <c r="E477" s="239"/>
      <c r="F477" s="71"/>
      <c r="G477" s="72"/>
      <c r="H477" s="73"/>
      <c r="I477" s="71"/>
      <c r="J477" s="72"/>
      <c r="K477" s="73"/>
      <c r="L477" s="71"/>
      <c r="M477" s="86"/>
      <c r="N477" s="74"/>
      <c r="O477" s="72">
        <v>45096</v>
      </c>
      <c r="P477" s="73" t="s">
        <v>162</v>
      </c>
      <c r="Q477" s="79" t="s">
        <v>198</v>
      </c>
      <c r="R477" s="93" t="s">
        <v>781</v>
      </c>
    </row>
    <row r="478" spans="1:18">
      <c r="A478" s="77">
        <f t="shared" si="7"/>
        <v>470</v>
      </c>
      <c r="B478" s="336"/>
      <c r="C478" s="372"/>
      <c r="D478" s="257" t="s">
        <v>868</v>
      </c>
      <c r="E478" s="239"/>
      <c r="F478" s="71"/>
      <c r="G478" s="72"/>
      <c r="H478" s="73"/>
      <c r="I478" s="71"/>
      <c r="J478" s="72"/>
      <c r="K478" s="73"/>
      <c r="L478" s="71"/>
      <c r="M478" s="86"/>
      <c r="N478" s="74"/>
      <c r="O478" s="72">
        <v>45096</v>
      </c>
      <c r="P478" s="73" t="s">
        <v>162</v>
      </c>
      <c r="Q478" s="79" t="s">
        <v>198</v>
      </c>
      <c r="R478" s="93" t="s">
        <v>781</v>
      </c>
    </row>
    <row r="479" spans="1:18">
      <c r="A479" s="77">
        <f t="shared" si="7"/>
        <v>471</v>
      </c>
      <c r="B479" s="336"/>
      <c r="C479" s="372"/>
      <c r="D479" s="257" t="s">
        <v>869</v>
      </c>
      <c r="E479" s="239"/>
      <c r="F479" s="71"/>
      <c r="G479" s="72"/>
      <c r="H479" s="73"/>
      <c r="I479" s="71"/>
      <c r="J479" s="72"/>
      <c r="K479" s="73"/>
      <c r="L479" s="71"/>
      <c r="M479" s="86"/>
      <c r="N479" s="74"/>
      <c r="O479" s="72">
        <v>45096</v>
      </c>
      <c r="P479" s="73" t="s">
        <v>162</v>
      </c>
      <c r="Q479" s="79" t="s">
        <v>198</v>
      </c>
      <c r="R479" s="93" t="s">
        <v>781</v>
      </c>
    </row>
    <row r="480" spans="1:18">
      <c r="A480" s="77">
        <f t="shared" si="7"/>
        <v>472</v>
      </c>
      <c r="B480" s="336"/>
      <c r="C480" s="372"/>
      <c r="D480" s="257" t="s">
        <v>870</v>
      </c>
      <c r="E480" s="239"/>
      <c r="F480" s="71"/>
      <c r="G480" s="72"/>
      <c r="H480" s="73"/>
      <c r="I480" s="71"/>
      <c r="J480" s="72"/>
      <c r="K480" s="73"/>
      <c r="L480" s="71"/>
      <c r="M480" s="86"/>
      <c r="N480" s="74"/>
      <c r="O480" s="72">
        <v>45096</v>
      </c>
      <c r="P480" s="73" t="s">
        <v>162</v>
      </c>
      <c r="Q480" s="79" t="s">
        <v>198</v>
      </c>
      <c r="R480" s="93" t="s">
        <v>781</v>
      </c>
    </row>
    <row r="481" spans="1:18">
      <c r="A481" s="77">
        <f t="shared" si="7"/>
        <v>473</v>
      </c>
      <c r="B481" s="336"/>
      <c r="C481" s="372"/>
      <c r="D481" s="257" t="s">
        <v>871</v>
      </c>
      <c r="E481" s="239"/>
      <c r="F481" s="71"/>
      <c r="G481" s="72"/>
      <c r="H481" s="73"/>
      <c r="I481" s="71"/>
      <c r="J481" s="72"/>
      <c r="K481" s="73"/>
      <c r="L481" s="71"/>
      <c r="M481" s="86"/>
      <c r="N481" s="74"/>
      <c r="O481" s="72">
        <v>45096</v>
      </c>
      <c r="P481" s="73" t="s">
        <v>162</v>
      </c>
      <c r="Q481" s="79" t="s">
        <v>198</v>
      </c>
      <c r="R481" s="93" t="s">
        <v>781</v>
      </c>
    </row>
    <row r="482" spans="1:18">
      <c r="A482" s="77">
        <f t="shared" si="7"/>
        <v>474</v>
      </c>
      <c r="B482" s="336"/>
      <c r="C482" s="372"/>
      <c r="D482" s="257" t="s">
        <v>872</v>
      </c>
      <c r="E482" s="239"/>
      <c r="F482" s="71"/>
      <c r="G482" s="72"/>
      <c r="H482" s="73"/>
      <c r="I482" s="71"/>
      <c r="J482" s="72"/>
      <c r="K482" s="73"/>
      <c r="L482" s="71"/>
      <c r="M482" s="86"/>
      <c r="N482" s="74"/>
      <c r="O482" s="72">
        <v>45096</v>
      </c>
      <c r="P482" s="73" t="s">
        <v>162</v>
      </c>
      <c r="Q482" s="79" t="s">
        <v>198</v>
      </c>
      <c r="R482" s="93" t="s">
        <v>781</v>
      </c>
    </row>
    <row r="483" spans="1:18">
      <c r="A483" s="77">
        <f t="shared" si="7"/>
        <v>475</v>
      </c>
      <c r="B483" s="336"/>
      <c r="C483" s="372"/>
      <c r="D483" s="258" t="s">
        <v>873</v>
      </c>
      <c r="E483" s="239"/>
      <c r="F483" s="71"/>
      <c r="G483" s="72"/>
      <c r="H483" s="73"/>
      <c r="I483" s="71"/>
      <c r="J483" s="72"/>
      <c r="K483" s="73"/>
      <c r="L483" s="71"/>
      <c r="M483" s="86"/>
      <c r="N483" s="74"/>
      <c r="O483" s="72">
        <v>45096</v>
      </c>
      <c r="P483" s="73" t="s">
        <v>162</v>
      </c>
      <c r="Q483" s="79" t="s">
        <v>198</v>
      </c>
      <c r="R483" s="93" t="s">
        <v>781</v>
      </c>
    </row>
    <row r="484" spans="1:18">
      <c r="A484" s="77">
        <f t="shared" si="7"/>
        <v>476</v>
      </c>
      <c r="B484" s="336"/>
      <c r="C484" s="372"/>
      <c r="D484" s="258" t="s">
        <v>874</v>
      </c>
      <c r="E484" s="239"/>
      <c r="F484" s="71"/>
      <c r="G484" s="72"/>
      <c r="H484" s="73"/>
      <c r="I484" s="71"/>
      <c r="J484" s="72"/>
      <c r="K484" s="73"/>
      <c r="L484" s="71"/>
      <c r="M484" s="86"/>
      <c r="N484" s="74"/>
      <c r="O484" s="72">
        <v>45096</v>
      </c>
      <c r="P484" s="73" t="s">
        <v>162</v>
      </c>
      <c r="Q484" s="79" t="s">
        <v>198</v>
      </c>
      <c r="R484" s="93" t="s">
        <v>781</v>
      </c>
    </row>
    <row r="485" spans="1:18">
      <c r="A485" s="77">
        <f t="shared" si="7"/>
        <v>477</v>
      </c>
      <c r="B485" s="336"/>
      <c r="C485" s="372"/>
      <c r="D485" s="258" t="s">
        <v>875</v>
      </c>
      <c r="E485" s="239"/>
      <c r="F485" s="71"/>
      <c r="G485" s="72"/>
      <c r="H485" s="73"/>
      <c r="I485" s="71"/>
      <c r="J485" s="72"/>
      <c r="K485" s="73"/>
      <c r="L485" s="71"/>
      <c r="M485" s="86"/>
      <c r="N485" s="74"/>
      <c r="O485" s="72">
        <v>45096</v>
      </c>
      <c r="P485" s="73" t="s">
        <v>162</v>
      </c>
      <c r="Q485" s="79" t="s">
        <v>198</v>
      </c>
      <c r="R485" s="93" t="s">
        <v>781</v>
      </c>
    </row>
    <row r="486" spans="1:18">
      <c r="A486" s="77">
        <f t="shared" si="7"/>
        <v>478</v>
      </c>
      <c r="B486" s="336"/>
      <c r="C486" s="372"/>
      <c r="D486" s="258" t="s">
        <v>876</v>
      </c>
      <c r="E486" s="239"/>
      <c r="F486" s="71"/>
      <c r="G486" s="72"/>
      <c r="H486" s="73"/>
      <c r="I486" s="71"/>
      <c r="J486" s="72"/>
      <c r="K486" s="73"/>
      <c r="L486" s="71"/>
      <c r="M486" s="86"/>
      <c r="N486" s="74"/>
      <c r="O486" s="72">
        <v>45096</v>
      </c>
      <c r="P486" s="73" t="s">
        <v>162</v>
      </c>
      <c r="Q486" s="79" t="s">
        <v>198</v>
      </c>
      <c r="R486" s="93" t="s">
        <v>781</v>
      </c>
    </row>
    <row r="487" spans="1:18">
      <c r="A487" s="77">
        <f t="shared" si="7"/>
        <v>479</v>
      </c>
      <c r="B487" s="336"/>
      <c r="C487" s="372"/>
      <c r="D487" s="258" t="s">
        <v>877</v>
      </c>
      <c r="E487" s="239"/>
      <c r="F487" s="71"/>
      <c r="G487" s="72"/>
      <c r="H487" s="73"/>
      <c r="I487" s="71"/>
      <c r="J487" s="72"/>
      <c r="K487" s="73"/>
      <c r="L487" s="71"/>
      <c r="M487" s="86"/>
      <c r="N487" s="74"/>
      <c r="O487" s="72">
        <v>45096</v>
      </c>
      <c r="P487" s="73" t="s">
        <v>162</v>
      </c>
      <c r="Q487" s="79" t="s">
        <v>198</v>
      </c>
      <c r="R487" s="93" t="s">
        <v>781</v>
      </c>
    </row>
    <row r="488" spans="1:18">
      <c r="A488" s="77">
        <f t="shared" si="7"/>
        <v>480</v>
      </c>
      <c r="B488" s="336"/>
      <c r="C488" s="372"/>
      <c r="D488" s="258" t="s">
        <v>878</v>
      </c>
      <c r="E488" s="239"/>
      <c r="F488" s="71"/>
      <c r="G488" s="72"/>
      <c r="H488" s="73"/>
      <c r="I488" s="71"/>
      <c r="J488" s="72"/>
      <c r="K488" s="73"/>
      <c r="L488" s="71"/>
      <c r="M488" s="86"/>
      <c r="N488" s="74"/>
      <c r="O488" s="72">
        <v>45096</v>
      </c>
      <c r="P488" s="73" t="s">
        <v>162</v>
      </c>
      <c r="Q488" s="79" t="s">
        <v>198</v>
      </c>
      <c r="R488" s="93" t="s">
        <v>781</v>
      </c>
    </row>
    <row r="489" spans="1:18">
      <c r="A489" s="77">
        <f t="shared" si="7"/>
        <v>481</v>
      </c>
      <c r="B489" s="336"/>
      <c r="C489" s="372"/>
      <c r="D489" s="258" t="s">
        <v>879</v>
      </c>
      <c r="E489" s="239"/>
      <c r="F489" s="71"/>
      <c r="G489" s="72"/>
      <c r="H489" s="73"/>
      <c r="I489" s="71"/>
      <c r="J489" s="72"/>
      <c r="K489" s="73"/>
      <c r="L489" s="71"/>
      <c r="M489" s="86"/>
      <c r="N489" s="74"/>
      <c r="O489" s="72">
        <v>45096</v>
      </c>
      <c r="P489" s="73" t="s">
        <v>162</v>
      </c>
      <c r="Q489" s="79" t="s">
        <v>198</v>
      </c>
      <c r="R489" s="93" t="s">
        <v>781</v>
      </c>
    </row>
    <row r="490" spans="1:18">
      <c r="A490" s="77">
        <f t="shared" si="7"/>
        <v>482</v>
      </c>
      <c r="B490" s="336"/>
      <c r="C490" s="372"/>
      <c r="D490" s="258" t="s">
        <v>880</v>
      </c>
      <c r="E490" s="131"/>
      <c r="F490" s="71"/>
      <c r="G490" s="72"/>
      <c r="H490" s="73"/>
      <c r="I490" s="71"/>
      <c r="J490" s="72"/>
      <c r="K490" s="73"/>
      <c r="L490" s="71"/>
      <c r="M490" s="86"/>
      <c r="N490" s="74"/>
      <c r="O490" s="72">
        <v>45096</v>
      </c>
      <c r="P490" s="73" t="s">
        <v>162</v>
      </c>
      <c r="Q490" s="79" t="s">
        <v>198</v>
      </c>
      <c r="R490" s="93" t="s">
        <v>781</v>
      </c>
    </row>
    <row r="491" spans="1:18">
      <c r="A491" s="77">
        <f t="shared" si="7"/>
        <v>483</v>
      </c>
      <c r="B491" s="336"/>
      <c r="C491" s="372"/>
      <c r="D491" s="258" t="s">
        <v>881</v>
      </c>
      <c r="E491" s="172"/>
      <c r="F491" s="71"/>
      <c r="G491" s="72"/>
      <c r="H491" s="73"/>
      <c r="I491" s="71"/>
      <c r="J491" s="72"/>
      <c r="K491" s="73"/>
      <c r="L491" s="71"/>
      <c r="M491" s="86"/>
      <c r="N491" s="74"/>
      <c r="O491" s="72">
        <v>45096</v>
      </c>
      <c r="P491" s="73" t="s">
        <v>162</v>
      </c>
      <c r="Q491" s="79" t="s">
        <v>198</v>
      </c>
      <c r="R491" s="93" t="s">
        <v>781</v>
      </c>
    </row>
    <row r="492" spans="1:18">
      <c r="A492" s="77">
        <f t="shared" si="7"/>
        <v>484</v>
      </c>
      <c r="B492" s="336"/>
      <c r="C492" s="372"/>
      <c r="D492" s="258" t="s">
        <v>882</v>
      </c>
      <c r="E492" s="172"/>
      <c r="F492" s="71"/>
      <c r="G492" s="72"/>
      <c r="H492" s="73"/>
      <c r="I492" s="71"/>
      <c r="J492" s="72"/>
      <c r="K492" s="73"/>
      <c r="L492" s="71"/>
      <c r="M492" s="86"/>
      <c r="N492" s="74"/>
      <c r="O492" s="72">
        <v>45096</v>
      </c>
      <c r="P492" s="73" t="s">
        <v>162</v>
      </c>
      <c r="Q492" s="79" t="s">
        <v>198</v>
      </c>
      <c r="R492" s="93" t="s">
        <v>781</v>
      </c>
    </row>
    <row r="493" spans="1:18">
      <c r="A493" s="77">
        <f t="shared" si="7"/>
        <v>485</v>
      </c>
      <c r="B493" s="336"/>
      <c r="C493" s="372"/>
      <c r="D493" s="257" t="s">
        <v>883</v>
      </c>
      <c r="E493" s="172"/>
      <c r="F493" s="71"/>
      <c r="G493" s="72"/>
      <c r="H493" s="73"/>
      <c r="I493" s="71"/>
      <c r="J493" s="72"/>
      <c r="K493" s="73"/>
      <c r="L493" s="71"/>
      <c r="M493" s="86"/>
      <c r="N493" s="74"/>
      <c r="O493" s="72">
        <v>45096</v>
      </c>
      <c r="P493" s="73" t="s">
        <v>162</v>
      </c>
      <c r="Q493" s="79" t="s">
        <v>198</v>
      </c>
      <c r="R493" s="93" t="s">
        <v>781</v>
      </c>
    </row>
    <row r="494" spans="1:18">
      <c r="A494" s="77">
        <f t="shared" si="7"/>
        <v>486</v>
      </c>
      <c r="B494" s="336"/>
      <c r="C494" s="372"/>
      <c r="D494" s="257" t="s">
        <v>884</v>
      </c>
      <c r="E494" s="172"/>
      <c r="F494" s="71"/>
      <c r="G494" s="72"/>
      <c r="H494" s="73"/>
      <c r="I494" s="71"/>
      <c r="J494" s="72"/>
      <c r="K494" s="73"/>
      <c r="L494" s="71"/>
      <c r="M494" s="86"/>
      <c r="N494" s="74"/>
      <c r="O494" s="72">
        <v>45096</v>
      </c>
      <c r="P494" s="73" t="s">
        <v>162</v>
      </c>
      <c r="Q494" s="79" t="s">
        <v>198</v>
      </c>
      <c r="R494" s="93" t="s">
        <v>781</v>
      </c>
    </row>
    <row r="495" spans="1:18">
      <c r="A495" s="77">
        <f t="shared" si="7"/>
        <v>487</v>
      </c>
      <c r="B495" s="336"/>
      <c r="C495" s="372"/>
      <c r="D495" s="257" t="s">
        <v>885</v>
      </c>
      <c r="E495" s="172"/>
      <c r="F495" s="71"/>
      <c r="G495" s="72"/>
      <c r="H495" s="73"/>
      <c r="I495" s="71"/>
      <c r="J495" s="72"/>
      <c r="K495" s="73"/>
      <c r="L495" s="71"/>
      <c r="M495" s="86"/>
      <c r="N495" s="74"/>
      <c r="O495" s="72">
        <v>45096</v>
      </c>
      <c r="P495" s="73" t="s">
        <v>162</v>
      </c>
      <c r="Q495" s="79" t="s">
        <v>198</v>
      </c>
      <c r="R495" s="93" t="s">
        <v>781</v>
      </c>
    </row>
    <row r="496" spans="1:18">
      <c r="A496" s="77">
        <f t="shared" si="7"/>
        <v>488</v>
      </c>
      <c r="B496" s="336"/>
      <c r="C496" s="372"/>
      <c r="D496" s="257" t="s">
        <v>886</v>
      </c>
      <c r="E496" s="172"/>
      <c r="F496" s="71"/>
      <c r="G496" s="72"/>
      <c r="H496" s="73"/>
      <c r="I496" s="71"/>
      <c r="J496" s="72"/>
      <c r="K496" s="73"/>
      <c r="L496" s="71"/>
      <c r="M496" s="86"/>
      <c r="N496" s="74"/>
      <c r="O496" s="72">
        <v>45096</v>
      </c>
      <c r="P496" s="73" t="s">
        <v>162</v>
      </c>
      <c r="Q496" s="79" t="s">
        <v>198</v>
      </c>
      <c r="R496" s="93" t="s">
        <v>781</v>
      </c>
    </row>
    <row r="497" spans="1:18">
      <c r="A497" s="77">
        <f t="shared" si="7"/>
        <v>489</v>
      </c>
      <c r="B497" s="336"/>
      <c r="C497" s="372"/>
      <c r="D497" s="257" t="s">
        <v>887</v>
      </c>
      <c r="E497" s="172"/>
      <c r="F497" s="71"/>
      <c r="G497" s="72"/>
      <c r="H497" s="73"/>
      <c r="I497" s="71"/>
      <c r="J497" s="72"/>
      <c r="K497" s="73"/>
      <c r="L497" s="71"/>
      <c r="M497" s="86"/>
      <c r="N497" s="74"/>
      <c r="O497" s="72">
        <v>45096</v>
      </c>
      <c r="P497" s="73" t="s">
        <v>162</v>
      </c>
      <c r="Q497" s="79" t="s">
        <v>198</v>
      </c>
      <c r="R497" s="93" t="s">
        <v>781</v>
      </c>
    </row>
    <row r="498" spans="1:18">
      <c r="A498" s="77">
        <f t="shared" si="7"/>
        <v>490</v>
      </c>
      <c r="B498" s="336"/>
      <c r="C498" s="372"/>
      <c r="D498" s="257" t="s">
        <v>888</v>
      </c>
      <c r="E498" s="172"/>
      <c r="F498" s="71"/>
      <c r="G498" s="72"/>
      <c r="H498" s="73"/>
      <c r="I498" s="71"/>
      <c r="J498" s="72"/>
      <c r="K498" s="73"/>
      <c r="L498" s="71"/>
      <c r="M498" s="86"/>
      <c r="N498" s="74"/>
      <c r="O498" s="72">
        <v>45096</v>
      </c>
      <c r="P498" s="73" t="s">
        <v>162</v>
      </c>
      <c r="Q498" s="79" t="s">
        <v>198</v>
      </c>
      <c r="R498" s="93" t="s">
        <v>781</v>
      </c>
    </row>
    <row r="499" spans="1:18">
      <c r="A499" s="77">
        <f t="shared" si="7"/>
        <v>491</v>
      </c>
      <c r="B499" s="336"/>
      <c r="C499" s="372"/>
      <c r="D499" s="257" t="s">
        <v>889</v>
      </c>
      <c r="E499" s="172"/>
      <c r="F499" s="71"/>
      <c r="G499" s="72"/>
      <c r="H499" s="73"/>
      <c r="I499" s="71"/>
      <c r="J499" s="72"/>
      <c r="K499" s="73"/>
      <c r="L499" s="71"/>
      <c r="M499" s="86"/>
      <c r="N499" s="74"/>
      <c r="O499" s="72">
        <v>45096</v>
      </c>
      <c r="P499" s="73" t="s">
        <v>162</v>
      </c>
      <c r="Q499" s="79" t="s">
        <v>198</v>
      </c>
      <c r="R499" s="93" t="s">
        <v>781</v>
      </c>
    </row>
    <row r="500" spans="1:18">
      <c r="A500" s="77">
        <f t="shared" si="7"/>
        <v>492</v>
      </c>
      <c r="B500" s="336"/>
      <c r="C500" s="372"/>
      <c r="D500" s="257" t="s">
        <v>890</v>
      </c>
      <c r="E500" s="172"/>
      <c r="F500" s="71"/>
      <c r="G500" s="72"/>
      <c r="H500" s="73"/>
      <c r="I500" s="71"/>
      <c r="J500" s="72"/>
      <c r="K500" s="73"/>
      <c r="L500" s="71"/>
      <c r="M500" s="86"/>
      <c r="N500" s="74"/>
      <c r="O500" s="72">
        <v>45096</v>
      </c>
      <c r="P500" s="73" t="s">
        <v>162</v>
      </c>
      <c r="Q500" s="79" t="s">
        <v>198</v>
      </c>
      <c r="R500" s="93" t="s">
        <v>781</v>
      </c>
    </row>
    <row r="501" spans="1:18">
      <c r="A501" s="77">
        <f t="shared" si="7"/>
        <v>493</v>
      </c>
      <c r="B501" s="336"/>
      <c r="C501" s="372"/>
      <c r="D501" s="257" t="s">
        <v>891</v>
      </c>
      <c r="E501" s="172"/>
      <c r="F501" s="71"/>
      <c r="G501" s="72"/>
      <c r="H501" s="73"/>
      <c r="I501" s="71"/>
      <c r="J501" s="72"/>
      <c r="K501" s="73"/>
      <c r="L501" s="71"/>
      <c r="M501" s="86"/>
      <c r="N501" s="74"/>
      <c r="O501" s="72">
        <v>45096</v>
      </c>
      <c r="P501" s="73" t="s">
        <v>162</v>
      </c>
      <c r="Q501" s="79" t="s">
        <v>198</v>
      </c>
      <c r="R501" s="93" t="s">
        <v>781</v>
      </c>
    </row>
    <row r="502" spans="1:18">
      <c r="A502" s="77">
        <f t="shared" si="7"/>
        <v>494</v>
      </c>
      <c r="B502" s="336"/>
      <c r="C502" s="369"/>
      <c r="D502" s="257" t="s">
        <v>892</v>
      </c>
      <c r="E502" s="172"/>
      <c r="F502" s="71"/>
      <c r="G502" s="72"/>
      <c r="H502" s="73"/>
      <c r="I502" s="71"/>
      <c r="J502" s="72"/>
      <c r="K502" s="73"/>
      <c r="L502" s="71"/>
      <c r="M502" s="86"/>
      <c r="N502" s="74"/>
      <c r="O502" s="72">
        <v>45096</v>
      </c>
      <c r="P502" s="73" t="s">
        <v>162</v>
      </c>
      <c r="Q502" s="79" t="s">
        <v>198</v>
      </c>
      <c r="R502" s="93" t="s">
        <v>781</v>
      </c>
    </row>
    <row r="503" spans="1:18">
      <c r="A503" s="77">
        <f t="shared" si="7"/>
        <v>495</v>
      </c>
      <c r="B503" s="336"/>
      <c r="C503" s="348" t="s">
        <v>924</v>
      </c>
      <c r="D503" s="257" t="s">
        <v>842</v>
      </c>
      <c r="E503" s="172"/>
      <c r="F503" s="71"/>
      <c r="G503" s="72"/>
      <c r="H503" s="73"/>
      <c r="I503" s="71"/>
      <c r="J503" s="72"/>
      <c r="K503" s="73"/>
      <c r="L503" s="71"/>
      <c r="M503" s="86"/>
      <c r="N503" s="74"/>
      <c r="O503" s="72">
        <v>45096</v>
      </c>
      <c r="P503" s="73" t="s">
        <v>162</v>
      </c>
      <c r="Q503" s="79" t="s">
        <v>198</v>
      </c>
      <c r="R503" s="93" t="s">
        <v>781</v>
      </c>
    </row>
    <row r="504" spans="1:18">
      <c r="A504" s="77">
        <f t="shared" si="7"/>
        <v>496</v>
      </c>
      <c r="B504" s="336"/>
      <c r="C504" s="372"/>
      <c r="D504" s="257" t="s">
        <v>844</v>
      </c>
      <c r="E504" s="172"/>
      <c r="F504" s="71"/>
      <c r="G504" s="72"/>
      <c r="H504" s="73"/>
      <c r="I504" s="71"/>
      <c r="J504" s="72"/>
      <c r="K504" s="73"/>
      <c r="L504" s="71"/>
      <c r="M504" s="86"/>
      <c r="N504" s="74"/>
      <c r="O504" s="72">
        <v>45096</v>
      </c>
      <c r="P504" s="73" t="s">
        <v>162</v>
      </c>
      <c r="Q504" s="79" t="s">
        <v>198</v>
      </c>
      <c r="R504" s="93" t="s">
        <v>781</v>
      </c>
    </row>
    <row r="505" spans="1:18">
      <c r="A505" s="77">
        <f t="shared" si="7"/>
        <v>497</v>
      </c>
      <c r="B505" s="336"/>
      <c r="C505" s="372"/>
      <c r="D505" s="257" t="s">
        <v>845</v>
      </c>
      <c r="E505" s="172"/>
      <c r="F505" s="71"/>
      <c r="G505" s="72"/>
      <c r="H505" s="73"/>
      <c r="I505" s="71"/>
      <c r="J505" s="72"/>
      <c r="K505" s="73"/>
      <c r="L505" s="71"/>
      <c r="M505" s="86"/>
      <c r="N505" s="74"/>
      <c r="O505" s="72">
        <v>45096</v>
      </c>
      <c r="P505" s="73" t="s">
        <v>162</v>
      </c>
      <c r="Q505" s="79" t="s">
        <v>198</v>
      </c>
      <c r="R505" s="93" t="s">
        <v>781</v>
      </c>
    </row>
    <row r="506" spans="1:18">
      <c r="A506" s="77">
        <f t="shared" si="7"/>
        <v>498</v>
      </c>
      <c r="B506" s="336"/>
      <c r="C506" s="372"/>
      <c r="D506" s="257" t="s">
        <v>846</v>
      </c>
      <c r="E506" s="172"/>
      <c r="F506" s="71"/>
      <c r="G506" s="72"/>
      <c r="H506" s="73"/>
      <c r="I506" s="71"/>
      <c r="J506" s="72"/>
      <c r="K506" s="73"/>
      <c r="L506" s="71"/>
      <c r="M506" s="86"/>
      <c r="N506" s="74"/>
      <c r="O506" s="72">
        <v>45096</v>
      </c>
      <c r="P506" s="73" t="s">
        <v>162</v>
      </c>
      <c r="Q506" s="79" t="s">
        <v>198</v>
      </c>
      <c r="R506" s="93" t="s">
        <v>781</v>
      </c>
    </row>
    <row r="507" spans="1:18">
      <c r="A507" s="77">
        <f t="shared" si="7"/>
        <v>499</v>
      </c>
      <c r="B507" s="336"/>
      <c r="C507" s="372"/>
      <c r="D507" s="257" t="s">
        <v>847</v>
      </c>
      <c r="E507" s="172"/>
      <c r="F507" s="71"/>
      <c r="G507" s="72"/>
      <c r="H507" s="73"/>
      <c r="I507" s="71"/>
      <c r="J507" s="72"/>
      <c r="K507" s="73"/>
      <c r="L507" s="71"/>
      <c r="M507" s="86"/>
      <c r="N507" s="74"/>
      <c r="O507" s="72">
        <v>45096</v>
      </c>
      <c r="P507" s="73" t="s">
        <v>162</v>
      </c>
      <c r="Q507" s="79" t="s">
        <v>198</v>
      </c>
      <c r="R507" s="93" t="s">
        <v>781</v>
      </c>
    </row>
    <row r="508" spans="1:18">
      <c r="A508" s="77">
        <f t="shared" si="7"/>
        <v>500</v>
      </c>
      <c r="B508" s="336"/>
      <c r="C508" s="372"/>
      <c r="D508" s="257" t="s">
        <v>848</v>
      </c>
      <c r="E508" s="172"/>
      <c r="F508" s="71"/>
      <c r="G508" s="72"/>
      <c r="H508" s="73"/>
      <c r="I508" s="71"/>
      <c r="J508" s="72"/>
      <c r="K508" s="73"/>
      <c r="L508" s="71"/>
      <c r="M508" s="86"/>
      <c r="N508" s="74"/>
      <c r="O508" s="72">
        <v>45096</v>
      </c>
      <c r="P508" s="73" t="s">
        <v>162</v>
      </c>
      <c r="Q508" s="79" t="s">
        <v>198</v>
      </c>
      <c r="R508" s="93" t="s">
        <v>781</v>
      </c>
    </row>
    <row r="509" spans="1:18">
      <c r="A509" s="77">
        <f t="shared" si="7"/>
        <v>501</v>
      </c>
      <c r="B509" s="336"/>
      <c r="C509" s="372"/>
      <c r="D509" s="257" t="s">
        <v>849</v>
      </c>
      <c r="E509" s="172"/>
      <c r="F509" s="71"/>
      <c r="G509" s="72"/>
      <c r="H509" s="73"/>
      <c r="I509" s="71"/>
      <c r="J509" s="72"/>
      <c r="K509" s="73"/>
      <c r="L509" s="71"/>
      <c r="M509" s="86"/>
      <c r="N509" s="74"/>
      <c r="O509" s="72">
        <v>45096</v>
      </c>
      <c r="P509" s="73" t="s">
        <v>162</v>
      </c>
      <c r="Q509" s="79" t="s">
        <v>198</v>
      </c>
      <c r="R509" s="93" t="s">
        <v>781</v>
      </c>
    </row>
    <row r="510" spans="1:18">
      <c r="A510" s="77">
        <f t="shared" si="7"/>
        <v>502</v>
      </c>
      <c r="B510" s="336"/>
      <c r="C510" s="372"/>
      <c r="D510" s="257" t="s">
        <v>850</v>
      </c>
      <c r="E510" s="172"/>
      <c r="F510" s="71"/>
      <c r="G510" s="72"/>
      <c r="H510" s="73"/>
      <c r="I510" s="71"/>
      <c r="J510" s="72"/>
      <c r="K510" s="73"/>
      <c r="L510" s="71"/>
      <c r="M510" s="86"/>
      <c r="N510" s="74"/>
      <c r="O510" s="72">
        <v>45096</v>
      </c>
      <c r="P510" s="73" t="s">
        <v>162</v>
      </c>
      <c r="Q510" s="79" t="s">
        <v>198</v>
      </c>
      <c r="R510" s="93" t="s">
        <v>781</v>
      </c>
    </row>
    <row r="511" spans="1:18">
      <c r="A511" s="77">
        <f t="shared" si="7"/>
        <v>503</v>
      </c>
      <c r="B511" s="336"/>
      <c r="C511" s="372"/>
      <c r="D511" s="257" t="s">
        <v>851</v>
      </c>
      <c r="E511" s="172"/>
      <c r="F511" s="71"/>
      <c r="G511" s="72"/>
      <c r="H511" s="73"/>
      <c r="I511" s="71"/>
      <c r="J511" s="72"/>
      <c r="K511" s="73"/>
      <c r="L511" s="71"/>
      <c r="M511" s="86"/>
      <c r="N511" s="74"/>
      <c r="O511" s="72">
        <v>45096</v>
      </c>
      <c r="P511" s="73" t="s">
        <v>162</v>
      </c>
      <c r="Q511" s="79" t="s">
        <v>198</v>
      </c>
      <c r="R511" s="93" t="s">
        <v>781</v>
      </c>
    </row>
    <row r="512" spans="1:18">
      <c r="A512" s="77">
        <f t="shared" si="7"/>
        <v>504</v>
      </c>
      <c r="B512" s="336"/>
      <c r="C512" s="372"/>
      <c r="D512" s="257" t="s">
        <v>852</v>
      </c>
      <c r="E512" s="172"/>
      <c r="F512" s="71"/>
      <c r="G512" s="72"/>
      <c r="H512" s="73"/>
      <c r="I512" s="71"/>
      <c r="J512" s="72"/>
      <c r="K512" s="73"/>
      <c r="L512" s="71"/>
      <c r="M512" s="86"/>
      <c r="N512" s="74"/>
      <c r="O512" s="72">
        <v>45096</v>
      </c>
      <c r="P512" s="73" t="s">
        <v>162</v>
      </c>
      <c r="Q512" s="79" t="s">
        <v>198</v>
      </c>
      <c r="R512" s="93" t="s">
        <v>781</v>
      </c>
    </row>
    <row r="513" spans="1:18">
      <c r="A513" s="77">
        <f t="shared" si="7"/>
        <v>505</v>
      </c>
      <c r="B513" s="336"/>
      <c r="C513" s="372"/>
      <c r="D513" s="258" t="s">
        <v>853</v>
      </c>
      <c r="E513" s="172"/>
      <c r="F513" s="71"/>
      <c r="G513" s="72"/>
      <c r="H513" s="73"/>
      <c r="I513" s="71"/>
      <c r="J513" s="72"/>
      <c r="K513" s="73"/>
      <c r="L513" s="71"/>
      <c r="M513" s="86"/>
      <c r="N513" s="74"/>
      <c r="O513" s="72">
        <v>45096</v>
      </c>
      <c r="P513" s="73" t="s">
        <v>162</v>
      </c>
      <c r="Q513" s="79" t="s">
        <v>198</v>
      </c>
      <c r="R513" s="93" t="s">
        <v>781</v>
      </c>
    </row>
    <row r="514" spans="1:18">
      <c r="A514" s="77">
        <f t="shared" si="7"/>
        <v>506</v>
      </c>
      <c r="B514" s="336"/>
      <c r="C514" s="372"/>
      <c r="D514" s="258" t="s">
        <v>854</v>
      </c>
      <c r="E514" s="172"/>
      <c r="F514" s="71"/>
      <c r="G514" s="72"/>
      <c r="H514" s="73"/>
      <c r="I514" s="71"/>
      <c r="J514" s="72"/>
      <c r="K514" s="73"/>
      <c r="L514" s="71"/>
      <c r="M514" s="86"/>
      <c r="N514" s="74"/>
      <c r="O514" s="72">
        <v>45096</v>
      </c>
      <c r="P514" s="73" t="s">
        <v>162</v>
      </c>
      <c r="Q514" s="79" t="s">
        <v>198</v>
      </c>
      <c r="R514" s="93" t="s">
        <v>781</v>
      </c>
    </row>
    <row r="515" spans="1:18">
      <c r="A515" s="77">
        <f t="shared" si="7"/>
        <v>507</v>
      </c>
      <c r="B515" s="336"/>
      <c r="C515" s="372"/>
      <c r="D515" s="258" t="s">
        <v>855</v>
      </c>
      <c r="E515" s="172"/>
      <c r="F515" s="71"/>
      <c r="G515" s="72"/>
      <c r="H515" s="73"/>
      <c r="I515" s="71"/>
      <c r="J515" s="72"/>
      <c r="K515" s="73"/>
      <c r="L515" s="71"/>
      <c r="M515" s="86"/>
      <c r="N515" s="74"/>
      <c r="O515" s="72">
        <v>45096</v>
      </c>
      <c r="P515" s="73" t="s">
        <v>162</v>
      </c>
      <c r="Q515" s="79" t="s">
        <v>198</v>
      </c>
      <c r="R515" s="93" t="s">
        <v>781</v>
      </c>
    </row>
    <row r="516" spans="1:18">
      <c r="A516" s="77">
        <f t="shared" si="7"/>
        <v>508</v>
      </c>
      <c r="B516" s="336"/>
      <c r="C516" s="372"/>
      <c r="D516" s="258" t="s">
        <v>856</v>
      </c>
      <c r="E516" s="172"/>
      <c r="F516" s="71"/>
      <c r="G516" s="72"/>
      <c r="H516" s="73"/>
      <c r="I516" s="71"/>
      <c r="J516" s="72"/>
      <c r="K516" s="73"/>
      <c r="L516" s="71"/>
      <c r="M516" s="86"/>
      <c r="N516" s="74"/>
      <c r="O516" s="72">
        <v>45096</v>
      </c>
      <c r="P516" s="73" t="s">
        <v>162</v>
      </c>
      <c r="Q516" s="79" t="s">
        <v>198</v>
      </c>
      <c r="R516" s="93" t="s">
        <v>781</v>
      </c>
    </row>
    <row r="517" spans="1:18">
      <c r="A517" s="77">
        <f t="shared" si="7"/>
        <v>509</v>
      </c>
      <c r="B517" s="336"/>
      <c r="C517" s="372"/>
      <c r="D517" s="258" t="s">
        <v>857</v>
      </c>
      <c r="E517" s="138"/>
      <c r="F517" s="71"/>
      <c r="G517" s="72"/>
      <c r="H517" s="73"/>
      <c r="I517" s="71"/>
      <c r="J517" s="72"/>
      <c r="K517" s="73"/>
      <c r="L517" s="71"/>
      <c r="M517" s="86"/>
      <c r="N517" s="74"/>
      <c r="O517" s="72">
        <v>45096</v>
      </c>
      <c r="P517" s="73" t="s">
        <v>162</v>
      </c>
      <c r="Q517" s="79" t="s">
        <v>198</v>
      </c>
      <c r="R517" s="93" t="s">
        <v>781</v>
      </c>
    </row>
    <row r="518" spans="1:18">
      <c r="A518" s="77">
        <f t="shared" si="7"/>
        <v>510</v>
      </c>
      <c r="B518" s="336"/>
      <c r="C518" s="372"/>
      <c r="D518" s="258" t="s">
        <v>858</v>
      </c>
      <c r="E518" s="138"/>
      <c r="F518" s="71"/>
      <c r="G518" s="72"/>
      <c r="H518" s="73"/>
      <c r="I518" s="71"/>
      <c r="J518" s="72"/>
      <c r="K518" s="73"/>
      <c r="L518" s="71"/>
      <c r="M518" s="86"/>
      <c r="N518" s="74"/>
      <c r="O518" s="72">
        <v>45096</v>
      </c>
      <c r="P518" s="73" t="s">
        <v>162</v>
      </c>
      <c r="Q518" s="79" t="s">
        <v>198</v>
      </c>
      <c r="R518" s="93" t="s">
        <v>781</v>
      </c>
    </row>
    <row r="519" spans="1:18">
      <c r="A519" s="77">
        <f t="shared" si="7"/>
        <v>511</v>
      </c>
      <c r="B519" s="336"/>
      <c r="C519" s="372"/>
      <c r="D519" s="258" t="s">
        <v>859</v>
      </c>
      <c r="E519" s="138"/>
      <c r="F519" s="71"/>
      <c r="G519" s="72"/>
      <c r="H519" s="73"/>
      <c r="I519" s="71"/>
      <c r="J519" s="72"/>
      <c r="K519" s="73"/>
      <c r="L519" s="71"/>
      <c r="M519" s="86"/>
      <c r="N519" s="74"/>
      <c r="O519" s="72">
        <v>45096</v>
      </c>
      <c r="P519" s="73" t="s">
        <v>162</v>
      </c>
      <c r="Q519" s="79" t="s">
        <v>198</v>
      </c>
      <c r="R519" s="93" t="s">
        <v>781</v>
      </c>
    </row>
    <row r="520" spans="1:18">
      <c r="A520" s="77">
        <f t="shared" si="7"/>
        <v>512</v>
      </c>
      <c r="B520" s="336"/>
      <c r="C520" s="372"/>
      <c r="D520" s="258" t="s">
        <v>860</v>
      </c>
      <c r="E520" s="138"/>
      <c r="F520" s="71"/>
      <c r="G520" s="72"/>
      <c r="H520" s="73"/>
      <c r="I520" s="71"/>
      <c r="J520" s="72"/>
      <c r="K520" s="73"/>
      <c r="L520" s="71"/>
      <c r="M520" s="86"/>
      <c r="N520" s="74"/>
      <c r="O520" s="72">
        <v>45096</v>
      </c>
      <c r="P520" s="73" t="s">
        <v>162</v>
      </c>
      <c r="Q520" s="79" t="s">
        <v>198</v>
      </c>
      <c r="R520" s="93" t="s">
        <v>781</v>
      </c>
    </row>
    <row r="521" spans="1:18">
      <c r="A521" s="77">
        <f t="shared" ref="A521:A584" si="8">ROW()-8</f>
        <v>513</v>
      </c>
      <c r="B521" s="336"/>
      <c r="C521" s="372"/>
      <c r="D521" s="258" t="s">
        <v>861</v>
      </c>
      <c r="E521" s="138"/>
      <c r="F521" s="71"/>
      <c r="G521" s="72"/>
      <c r="H521" s="73"/>
      <c r="I521" s="71"/>
      <c r="J521" s="72"/>
      <c r="K521" s="73"/>
      <c r="L521" s="71"/>
      <c r="M521" s="86"/>
      <c r="N521" s="74"/>
      <c r="O521" s="72">
        <v>45096</v>
      </c>
      <c r="P521" s="73" t="s">
        <v>162</v>
      </c>
      <c r="Q521" s="79" t="s">
        <v>198</v>
      </c>
      <c r="R521" s="93" t="s">
        <v>781</v>
      </c>
    </row>
    <row r="522" spans="1:18">
      <c r="A522" s="77">
        <f t="shared" si="8"/>
        <v>514</v>
      </c>
      <c r="B522" s="336"/>
      <c r="C522" s="372"/>
      <c r="D522" s="258" t="s">
        <v>862</v>
      </c>
      <c r="E522" s="138"/>
      <c r="F522" s="71"/>
      <c r="G522" s="72"/>
      <c r="H522" s="73"/>
      <c r="I522" s="71"/>
      <c r="J522" s="72"/>
      <c r="K522" s="73"/>
      <c r="L522" s="71"/>
      <c r="M522" s="86"/>
      <c r="N522" s="74"/>
      <c r="O522" s="72">
        <v>45096</v>
      </c>
      <c r="P522" s="73" t="s">
        <v>162</v>
      </c>
      <c r="Q522" s="79" t="s">
        <v>198</v>
      </c>
      <c r="R522" s="93" t="s">
        <v>781</v>
      </c>
    </row>
    <row r="523" spans="1:18">
      <c r="A523" s="77">
        <f t="shared" si="8"/>
        <v>515</v>
      </c>
      <c r="B523" s="336"/>
      <c r="C523" s="372"/>
      <c r="D523" s="257" t="s">
        <v>863</v>
      </c>
      <c r="E523" s="138"/>
      <c r="F523" s="71"/>
      <c r="G523" s="72"/>
      <c r="H523" s="73"/>
      <c r="I523" s="71"/>
      <c r="J523" s="72"/>
      <c r="K523" s="73"/>
      <c r="L523" s="71"/>
      <c r="M523" s="86"/>
      <c r="N523" s="74"/>
      <c r="O523" s="72">
        <v>45096</v>
      </c>
      <c r="P523" s="73" t="s">
        <v>162</v>
      </c>
      <c r="Q523" s="79" t="s">
        <v>198</v>
      </c>
      <c r="R523" s="93" t="s">
        <v>781</v>
      </c>
    </row>
    <row r="524" spans="1:18">
      <c r="A524" s="77">
        <f t="shared" si="8"/>
        <v>516</v>
      </c>
      <c r="B524" s="336"/>
      <c r="C524" s="372"/>
      <c r="D524" s="257" t="s">
        <v>864</v>
      </c>
      <c r="E524" s="138"/>
      <c r="F524" s="71"/>
      <c r="G524" s="72"/>
      <c r="H524" s="73"/>
      <c r="I524" s="71"/>
      <c r="J524" s="72"/>
      <c r="K524" s="73"/>
      <c r="L524" s="71"/>
      <c r="M524" s="86"/>
      <c r="N524" s="74"/>
      <c r="O524" s="72">
        <v>45096</v>
      </c>
      <c r="P524" s="73" t="s">
        <v>162</v>
      </c>
      <c r="Q524" s="79" t="s">
        <v>198</v>
      </c>
      <c r="R524" s="93" t="s">
        <v>781</v>
      </c>
    </row>
    <row r="525" spans="1:18">
      <c r="A525" s="77">
        <f t="shared" si="8"/>
        <v>517</v>
      </c>
      <c r="B525" s="336"/>
      <c r="C525" s="372"/>
      <c r="D525" s="257" t="s">
        <v>865</v>
      </c>
      <c r="E525" s="138"/>
      <c r="F525" s="71"/>
      <c r="G525" s="72"/>
      <c r="H525" s="73"/>
      <c r="I525" s="71"/>
      <c r="J525" s="72"/>
      <c r="K525" s="73"/>
      <c r="L525" s="71"/>
      <c r="M525" s="86"/>
      <c r="N525" s="74"/>
      <c r="O525" s="72">
        <v>45096</v>
      </c>
      <c r="P525" s="73" t="s">
        <v>162</v>
      </c>
      <c r="Q525" s="79" t="s">
        <v>198</v>
      </c>
      <c r="R525" s="93" t="s">
        <v>781</v>
      </c>
    </row>
    <row r="526" spans="1:18">
      <c r="A526" s="77">
        <f t="shared" si="8"/>
        <v>518</v>
      </c>
      <c r="B526" s="336"/>
      <c r="C526" s="372"/>
      <c r="D526" s="257" t="s">
        <v>866</v>
      </c>
      <c r="E526" s="138"/>
      <c r="F526" s="71"/>
      <c r="G526" s="72"/>
      <c r="H526" s="73"/>
      <c r="I526" s="71"/>
      <c r="J526" s="72"/>
      <c r="K526" s="73"/>
      <c r="L526" s="71"/>
      <c r="M526" s="86"/>
      <c r="N526" s="74"/>
      <c r="O526" s="72">
        <v>45096</v>
      </c>
      <c r="P526" s="73" t="s">
        <v>162</v>
      </c>
      <c r="Q526" s="79" t="s">
        <v>198</v>
      </c>
      <c r="R526" s="93" t="s">
        <v>781</v>
      </c>
    </row>
    <row r="527" spans="1:18">
      <c r="A527" s="77">
        <f t="shared" si="8"/>
        <v>519</v>
      </c>
      <c r="B527" s="336"/>
      <c r="C527" s="372"/>
      <c r="D527" s="257" t="s">
        <v>867</v>
      </c>
      <c r="E527" s="138"/>
      <c r="F527" s="71"/>
      <c r="G527" s="72"/>
      <c r="H527" s="73"/>
      <c r="I527" s="71"/>
      <c r="J527" s="72"/>
      <c r="K527" s="73"/>
      <c r="L527" s="71"/>
      <c r="M527" s="86"/>
      <c r="N527" s="74"/>
      <c r="O527" s="72">
        <v>45096</v>
      </c>
      <c r="P527" s="73" t="s">
        <v>162</v>
      </c>
      <c r="Q527" s="79" t="s">
        <v>198</v>
      </c>
      <c r="R527" s="93" t="s">
        <v>781</v>
      </c>
    </row>
    <row r="528" spans="1:18">
      <c r="A528" s="77">
        <f t="shared" si="8"/>
        <v>520</v>
      </c>
      <c r="B528" s="336"/>
      <c r="C528" s="372"/>
      <c r="D528" s="257" t="s">
        <v>868</v>
      </c>
      <c r="E528" s="138"/>
      <c r="F528" s="71"/>
      <c r="G528" s="72"/>
      <c r="H528" s="73"/>
      <c r="I528" s="71"/>
      <c r="J528" s="72"/>
      <c r="K528" s="73"/>
      <c r="L528" s="71"/>
      <c r="M528" s="86"/>
      <c r="N528" s="74"/>
      <c r="O528" s="72">
        <v>45096</v>
      </c>
      <c r="P528" s="73" t="s">
        <v>162</v>
      </c>
      <c r="Q528" s="79" t="s">
        <v>198</v>
      </c>
      <c r="R528" s="93" t="s">
        <v>781</v>
      </c>
    </row>
    <row r="529" spans="1:18">
      <c r="A529" s="77">
        <f t="shared" si="8"/>
        <v>521</v>
      </c>
      <c r="B529" s="336"/>
      <c r="C529" s="372"/>
      <c r="D529" s="257" t="s">
        <v>869</v>
      </c>
      <c r="E529" s="138"/>
      <c r="F529" s="71"/>
      <c r="G529" s="72"/>
      <c r="H529" s="73"/>
      <c r="I529" s="71"/>
      <c r="J529" s="72"/>
      <c r="K529" s="73"/>
      <c r="L529" s="71"/>
      <c r="M529" s="86"/>
      <c r="N529" s="74"/>
      <c r="O529" s="72">
        <v>45096</v>
      </c>
      <c r="P529" s="73" t="s">
        <v>162</v>
      </c>
      <c r="Q529" s="79" t="s">
        <v>198</v>
      </c>
      <c r="R529" s="93" t="s">
        <v>781</v>
      </c>
    </row>
    <row r="530" spans="1:18">
      <c r="A530" s="77">
        <f t="shared" si="8"/>
        <v>522</v>
      </c>
      <c r="B530" s="336"/>
      <c r="C530" s="372"/>
      <c r="D530" s="257" t="s">
        <v>870</v>
      </c>
      <c r="E530" s="138"/>
      <c r="F530" s="71"/>
      <c r="G530" s="72"/>
      <c r="H530" s="73"/>
      <c r="I530" s="71"/>
      <c r="J530" s="72"/>
      <c r="K530" s="73"/>
      <c r="L530" s="71"/>
      <c r="M530" s="86"/>
      <c r="N530" s="74"/>
      <c r="O530" s="72">
        <v>45096</v>
      </c>
      <c r="P530" s="73" t="s">
        <v>162</v>
      </c>
      <c r="Q530" s="79" t="s">
        <v>198</v>
      </c>
      <c r="R530" s="93" t="s">
        <v>781</v>
      </c>
    </row>
    <row r="531" spans="1:18">
      <c r="A531" s="77">
        <f t="shared" si="8"/>
        <v>523</v>
      </c>
      <c r="B531" s="336"/>
      <c r="C531" s="372"/>
      <c r="D531" s="257" t="s">
        <v>871</v>
      </c>
      <c r="E531" s="138"/>
      <c r="F531" s="71"/>
      <c r="G531" s="72"/>
      <c r="H531" s="73"/>
      <c r="I531" s="71"/>
      <c r="J531" s="72"/>
      <c r="K531" s="73"/>
      <c r="L531" s="71"/>
      <c r="M531" s="86"/>
      <c r="N531" s="74"/>
      <c r="O531" s="72">
        <v>45096</v>
      </c>
      <c r="P531" s="73" t="s">
        <v>162</v>
      </c>
      <c r="Q531" s="79" t="s">
        <v>198</v>
      </c>
      <c r="R531" s="93" t="s">
        <v>781</v>
      </c>
    </row>
    <row r="532" spans="1:18">
      <c r="A532" s="77">
        <f t="shared" si="8"/>
        <v>524</v>
      </c>
      <c r="B532" s="336"/>
      <c r="C532" s="372"/>
      <c r="D532" s="257" t="s">
        <v>872</v>
      </c>
      <c r="E532" s="138"/>
      <c r="F532" s="71"/>
      <c r="G532" s="72"/>
      <c r="H532" s="73"/>
      <c r="I532" s="71"/>
      <c r="J532" s="72"/>
      <c r="K532" s="73"/>
      <c r="L532" s="71"/>
      <c r="M532" s="86"/>
      <c r="N532" s="74"/>
      <c r="O532" s="72">
        <v>45096</v>
      </c>
      <c r="P532" s="73" t="s">
        <v>162</v>
      </c>
      <c r="Q532" s="79" t="s">
        <v>198</v>
      </c>
      <c r="R532" s="93" t="s">
        <v>781</v>
      </c>
    </row>
    <row r="533" spans="1:18">
      <c r="A533" s="77">
        <f t="shared" si="8"/>
        <v>525</v>
      </c>
      <c r="B533" s="336"/>
      <c r="C533" s="372"/>
      <c r="D533" s="258" t="s">
        <v>873</v>
      </c>
      <c r="E533" s="138"/>
      <c r="F533" s="71"/>
      <c r="G533" s="72"/>
      <c r="H533" s="73"/>
      <c r="I533" s="71"/>
      <c r="J533" s="72"/>
      <c r="K533" s="73"/>
      <c r="L533" s="71"/>
      <c r="M533" s="86"/>
      <c r="N533" s="74"/>
      <c r="O533" s="72">
        <v>45096</v>
      </c>
      <c r="P533" s="73" t="s">
        <v>162</v>
      </c>
      <c r="Q533" s="79" t="s">
        <v>198</v>
      </c>
      <c r="R533" s="93" t="s">
        <v>781</v>
      </c>
    </row>
    <row r="534" spans="1:18">
      <c r="A534" s="77">
        <f t="shared" si="8"/>
        <v>526</v>
      </c>
      <c r="B534" s="336"/>
      <c r="C534" s="372"/>
      <c r="D534" s="258" t="s">
        <v>874</v>
      </c>
      <c r="E534" s="138"/>
      <c r="F534" s="71"/>
      <c r="G534" s="72"/>
      <c r="H534" s="73"/>
      <c r="I534" s="71"/>
      <c r="J534" s="72"/>
      <c r="K534" s="73"/>
      <c r="L534" s="71"/>
      <c r="M534" s="86"/>
      <c r="N534" s="74"/>
      <c r="O534" s="72">
        <v>45096</v>
      </c>
      <c r="P534" s="73" t="s">
        <v>162</v>
      </c>
      <c r="Q534" s="79" t="s">
        <v>198</v>
      </c>
      <c r="R534" s="93" t="s">
        <v>781</v>
      </c>
    </row>
    <row r="535" spans="1:18">
      <c r="A535" s="77">
        <f t="shared" si="8"/>
        <v>527</v>
      </c>
      <c r="B535" s="336"/>
      <c r="C535" s="372"/>
      <c r="D535" s="258" t="s">
        <v>875</v>
      </c>
      <c r="E535" s="138"/>
      <c r="F535" s="71"/>
      <c r="G535" s="72"/>
      <c r="H535" s="73"/>
      <c r="I535" s="71"/>
      <c r="J535" s="72"/>
      <c r="K535" s="73"/>
      <c r="L535" s="71"/>
      <c r="M535" s="86"/>
      <c r="N535" s="74"/>
      <c r="O535" s="72">
        <v>45096</v>
      </c>
      <c r="P535" s="73" t="s">
        <v>162</v>
      </c>
      <c r="Q535" s="79" t="s">
        <v>198</v>
      </c>
      <c r="R535" s="93" t="s">
        <v>781</v>
      </c>
    </row>
    <row r="536" spans="1:18">
      <c r="A536" s="77">
        <f t="shared" si="8"/>
        <v>528</v>
      </c>
      <c r="B536" s="336"/>
      <c r="C536" s="372"/>
      <c r="D536" s="258" t="s">
        <v>876</v>
      </c>
      <c r="E536" s="138"/>
      <c r="F536" s="71"/>
      <c r="G536" s="72"/>
      <c r="H536" s="73"/>
      <c r="I536" s="71"/>
      <c r="J536" s="72"/>
      <c r="K536" s="73"/>
      <c r="L536" s="71"/>
      <c r="M536" s="86"/>
      <c r="N536" s="74"/>
      <c r="O536" s="72">
        <v>45096</v>
      </c>
      <c r="P536" s="73" t="s">
        <v>162</v>
      </c>
      <c r="Q536" s="79" t="s">
        <v>198</v>
      </c>
      <c r="R536" s="93" t="s">
        <v>781</v>
      </c>
    </row>
    <row r="537" spans="1:18">
      <c r="A537" s="77">
        <f t="shared" si="8"/>
        <v>529</v>
      </c>
      <c r="B537" s="336"/>
      <c r="C537" s="372"/>
      <c r="D537" s="258" t="s">
        <v>877</v>
      </c>
      <c r="E537" s="138"/>
      <c r="F537" s="71"/>
      <c r="G537" s="72"/>
      <c r="H537" s="73"/>
      <c r="I537" s="71"/>
      <c r="J537" s="72"/>
      <c r="K537" s="73"/>
      <c r="L537" s="71"/>
      <c r="M537" s="86"/>
      <c r="N537" s="74"/>
      <c r="O537" s="72">
        <v>45096</v>
      </c>
      <c r="P537" s="73" t="s">
        <v>162</v>
      </c>
      <c r="Q537" s="79" t="s">
        <v>198</v>
      </c>
      <c r="R537" s="93" t="s">
        <v>781</v>
      </c>
    </row>
    <row r="538" spans="1:18">
      <c r="A538" s="77">
        <f t="shared" si="8"/>
        <v>530</v>
      </c>
      <c r="B538" s="336"/>
      <c r="C538" s="372"/>
      <c r="D538" s="258" t="s">
        <v>878</v>
      </c>
      <c r="E538" s="138"/>
      <c r="F538" s="71"/>
      <c r="G538" s="72"/>
      <c r="H538" s="73"/>
      <c r="I538" s="71"/>
      <c r="J538" s="72"/>
      <c r="K538" s="73"/>
      <c r="L538" s="71"/>
      <c r="M538" s="86"/>
      <c r="N538" s="74"/>
      <c r="O538" s="72">
        <v>45096</v>
      </c>
      <c r="P538" s="73" t="s">
        <v>162</v>
      </c>
      <c r="Q538" s="79" t="s">
        <v>198</v>
      </c>
      <c r="R538" s="93" t="s">
        <v>781</v>
      </c>
    </row>
    <row r="539" spans="1:18">
      <c r="A539" s="77">
        <f t="shared" si="8"/>
        <v>531</v>
      </c>
      <c r="B539" s="336"/>
      <c r="C539" s="372"/>
      <c r="D539" s="258" t="s">
        <v>879</v>
      </c>
      <c r="E539" s="138"/>
      <c r="F539" s="71"/>
      <c r="G539" s="72"/>
      <c r="H539" s="73"/>
      <c r="I539" s="71"/>
      <c r="J539" s="72"/>
      <c r="K539" s="73"/>
      <c r="L539" s="71"/>
      <c r="M539" s="86"/>
      <c r="N539" s="74"/>
      <c r="O539" s="72">
        <v>45096</v>
      </c>
      <c r="P539" s="73" t="s">
        <v>162</v>
      </c>
      <c r="Q539" s="79" t="s">
        <v>198</v>
      </c>
      <c r="R539" s="93" t="s">
        <v>781</v>
      </c>
    </row>
    <row r="540" spans="1:18">
      <c r="A540" s="77">
        <f t="shared" si="8"/>
        <v>532</v>
      </c>
      <c r="B540" s="336"/>
      <c r="C540" s="372"/>
      <c r="D540" s="258" t="s">
        <v>880</v>
      </c>
      <c r="E540" s="138"/>
      <c r="F540" s="71"/>
      <c r="G540" s="72"/>
      <c r="H540" s="73"/>
      <c r="I540" s="71"/>
      <c r="J540" s="72"/>
      <c r="K540" s="73"/>
      <c r="L540" s="71"/>
      <c r="M540" s="86"/>
      <c r="N540" s="74"/>
      <c r="O540" s="72">
        <v>45096</v>
      </c>
      <c r="P540" s="73" t="s">
        <v>162</v>
      </c>
      <c r="Q540" s="79" t="s">
        <v>198</v>
      </c>
      <c r="R540" s="93" t="s">
        <v>781</v>
      </c>
    </row>
    <row r="541" spans="1:18">
      <c r="A541" s="77">
        <f t="shared" si="8"/>
        <v>533</v>
      </c>
      <c r="B541" s="336"/>
      <c r="C541" s="372"/>
      <c r="D541" s="258" t="s">
        <v>881</v>
      </c>
      <c r="E541" s="138"/>
      <c r="F541" s="71"/>
      <c r="G541" s="72"/>
      <c r="H541" s="73"/>
      <c r="I541" s="71"/>
      <c r="J541" s="72"/>
      <c r="K541" s="73"/>
      <c r="L541" s="71"/>
      <c r="M541" s="86"/>
      <c r="N541" s="74"/>
      <c r="O541" s="72">
        <v>45096</v>
      </c>
      <c r="P541" s="73" t="s">
        <v>162</v>
      </c>
      <c r="Q541" s="79" t="s">
        <v>198</v>
      </c>
      <c r="R541" s="93" t="s">
        <v>781</v>
      </c>
    </row>
    <row r="542" spans="1:18">
      <c r="A542" s="77">
        <f t="shared" si="8"/>
        <v>534</v>
      </c>
      <c r="B542" s="336"/>
      <c r="C542" s="372"/>
      <c r="D542" s="258" t="s">
        <v>882</v>
      </c>
      <c r="E542" s="138"/>
      <c r="F542" s="71"/>
      <c r="G542" s="72"/>
      <c r="H542" s="73"/>
      <c r="I542" s="71"/>
      <c r="J542" s="72"/>
      <c r="K542" s="73"/>
      <c r="L542" s="71"/>
      <c r="M542" s="86"/>
      <c r="N542" s="74"/>
      <c r="O542" s="72">
        <v>45096</v>
      </c>
      <c r="P542" s="73" t="s">
        <v>162</v>
      </c>
      <c r="Q542" s="79" t="s">
        <v>198</v>
      </c>
      <c r="R542" s="93" t="s">
        <v>781</v>
      </c>
    </row>
    <row r="543" spans="1:18">
      <c r="A543" s="77">
        <f t="shared" si="8"/>
        <v>535</v>
      </c>
      <c r="B543" s="336"/>
      <c r="C543" s="372"/>
      <c r="D543" s="257" t="s">
        <v>883</v>
      </c>
      <c r="E543" s="138"/>
      <c r="F543" s="71"/>
      <c r="G543" s="72"/>
      <c r="H543" s="73"/>
      <c r="I543" s="71"/>
      <c r="J543" s="72"/>
      <c r="K543" s="73"/>
      <c r="L543" s="71"/>
      <c r="M543" s="86"/>
      <c r="N543" s="74"/>
      <c r="O543" s="72">
        <v>45096</v>
      </c>
      <c r="P543" s="73" t="s">
        <v>162</v>
      </c>
      <c r="Q543" s="79" t="s">
        <v>198</v>
      </c>
      <c r="R543" s="93" t="s">
        <v>781</v>
      </c>
    </row>
    <row r="544" spans="1:18">
      <c r="A544" s="77">
        <f t="shared" si="8"/>
        <v>536</v>
      </c>
      <c r="B544" s="336"/>
      <c r="C544" s="372"/>
      <c r="D544" s="257" t="s">
        <v>884</v>
      </c>
      <c r="E544" s="138"/>
      <c r="F544" s="71"/>
      <c r="G544" s="72"/>
      <c r="H544" s="73"/>
      <c r="I544" s="71"/>
      <c r="J544" s="72"/>
      <c r="K544" s="73"/>
      <c r="L544" s="71"/>
      <c r="M544" s="86"/>
      <c r="N544" s="74"/>
      <c r="O544" s="72">
        <v>45096</v>
      </c>
      <c r="P544" s="73" t="s">
        <v>162</v>
      </c>
      <c r="Q544" s="79" t="s">
        <v>198</v>
      </c>
      <c r="R544" s="93" t="s">
        <v>781</v>
      </c>
    </row>
    <row r="545" spans="1:18">
      <c r="A545" s="77">
        <f t="shared" si="8"/>
        <v>537</v>
      </c>
      <c r="B545" s="336"/>
      <c r="C545" s="372"/>
      <c r="D545" s="257" t="s">
        <v>885</v>
      </c>
      <c r="E545" s="138"/>
      <c r="F545" s="71"/>
      <c r="G545" s="72"/>
      <c r="H545" s="73"/>
      <c r="I545" s="71"/>
      <c r="J545" s="72"/>
      <c r="K545" s="73"/>
      <c r="L545" s="71"/>
      <c r="M545" s="86"/>
      <c r="N545" s="74"/>
      <c r="O545" s="72">
        <v>45096</v>
      </c>
      <c r="P545" s="73" t="s">
        <v>162</v>
      </c>
      <c r="Q545" s="79" t="s">
        <v>198</v>
      </c>
      <c r="R545" s="93" t="s">
        <v>781</v>
      </c>
    </row>
    <row r="546" spans="1:18">
      <c r="A546" s="77">
        <f t="shared" si="8"/>
        <v>538</v>
      </c>
      <c r="B546" s="336"/>
      <c r="C546" s="372"/>
      <c r="D546" s="257" t="s">
        <v>886</v>
      </c>
      <c r="E546" s="138"/>
      <c r="F546" s="71"/>
      <c r="G546" s="72"/>
      <c r="H546" s="73"/>
      <c r="I546" s="71"/>
      <c r="J546" s="72"/>
      <c r="K546" s="73"/>
      <c r="L546" s="71"/>
      <c r="M546" s="86"/>
      <c r="N546" s="74"/>
      <c r="O546" s="72">
        <v>45096</v>
      </c>
      <c r="P546" s="73" t="s">
        <v>162</v>
      </c>
      <c r="Q546" s="79" t="s">
        <v>198</v>
      </c>
      <c r="R546" s="93" t="s">
        <v>781</v>
      </c>
    </row>
    <row r="547" spans="1:18">
      <c r="A547" s="77">
        <f t="shared" si="8"/>
        <v>539</v>
      </c>
      <c r="B547" s="336"/>
      <c r="C547" s="372"/>
      <c r="D547" s="257" t="s">
        <v>887</v>
      </c>
      <c r="E547" s="138"/>
      <c r="F547" s="71"/>
      <c r="G547" s="72"/>
      <c r="H547" s="73"/>
      <c r="I547" s="71"/>
      <c r="J547" s="72"/>
      <c r="K547" s="73"/>
      <c r="L547" s="71"/>
      <c r="M547" s="86"/>
      <c r="N547" s="74"/>
      <c r="O547" s="72">
        <v>45096</v>
      </c>
      <c r="P547" s="73" t="s">
        <v>162</v>
      </c>
      <c r="Q547" s="79" t="s">
        <v>198</v>
      </c>
      <c r="R547" s="93" t="s">
        <v>781</v>
      </c>
    </row>
    <row r="548" spans="1:18">
      <c r="A548" s="77">
        <f t="shared" si="8"/>
        <v>540</v>
      </c>
      <c r="B548" s="336"/>
      <c r="C548" s="372"/>
      <c r="D548" s="257" t="s">
        <v>888</v>
      </c>
      <c r="E548" s="138"/>
      <c r="F548" s="71"/>
      <c r="G548" s="72"/>
      <c r="H548" s="73"/>
      <c r="I548" s="71"/>
      <c r="J548" s="72"/>
      <c r="K548" s="73"/>
      <c r="L548" s="71"/>
      <c r="M548" s="86"/>
      <c r="N548" s="74"/>
      <c r="O548" s="72">
        <v>45096</v>
      </c>
      <c r="P548" s="73" t="s">
        <v>162</v>
      </c>
      <c r="Q548" s="79" t="s">
        <v>198</v>
      </c>
      <c r="R548" s="93" t="s">
        <v>781</v>
      </c>
    </row>
    <row r="549" spans="1:18">
      <c r="A549" s="77">
        <f t="shared" si="8"/>
        <v>541</v>
      </c>
      <c r="B549" s="336"/>
      <c r="C549" s="372"/>
      <c r="D549" s="257" t="s">
        <v>889</v>
      </c>
      <c r="E549" s="138"/>
      <c r="F549" s="71"/>
      <c r="G549" s="72"/>
      <c r="H549" s="73"/>
      <c r="I549" s="71"/>
      <c r="J549" s="72"/>
      <c r="K549" s="73"/>
      <c r="L549" s="71"/>
      <c r="M549" s="86"/>
      <c r="N549" s="74"/>
      <c r="O549" s="72">
        <v>45096</v>
      </c>
      <c r="P549" s="73" t="s">
        <v>162</v>
      </c>
      <c r="Q549" s="79" t="s">
        <v>198</v>
      </c>
      <c r="R549" s="93" t="s">
        <v>781</v>
      </c>
    </row>
    <row r="550" spans="1:18">
      <c r="A550" s="77">
        <f t="shared" si="8"/>
        <v>542</v>
      </c>
      <c r="B550" s="336"/>
      <c r="C550" s="372"/>
      <c r="D550" s="257" t="s">
        <v>890</v>
      </c>
      <c r="E550" s="138"/>
      <c r="F550" s="71"/>
      <c r="G550" s="72"/>
      <c r="H550" s="73"/>
      <c r="I550" s="71"/>
      <c r="J550" s="72"/>
      <c r="K550" s="73"/>
      <c r="L550" s="71"/>
      <c r="M550" s="86"/>
      <c r="N550" s="74"/>
      <c r="O550" s="72">
        <v>45096</v>
      </c>
      <c r="P550" s="73" t="s">
        <v>162</v>
      </c>
      <c r="Q550" s="79" t="s">
        <v>198</v>
      </c>
      <c r="R550" s="93" t="s">
        <v>781</v>
      </c>
    </row>
    <row r="551" spans="1:18">
      <c r="A551" s="77">
        <f t="shared" si="8"/>
        <v>543</v>
      </c>
      <c r="B551" s="336"/>
      <c r="C551" s="372"/>
      <c r="D551" s="257" t="s">
        <v>891</v>
      </c>
      <c r="E551" s="138"/>
      <c r="F551" s="71"/>
      <c r="G551" s="72"/>
      <c r="H551" s="73"/>
      <c r="I551" s="71"/>
      <c r="J551" s="72"/>
      <c r="K551" s="73"/>
      <c r="L551" s="71"/>
      <c r="M551" s="86"/>
      <c r="N551" s="74"/>
      <c r="O551" s="72">
        <v>45096</v>
      </c>
      <c r="P551" s="73" t="s">
        <v>162</v>
      </c>
      <c r="Q551" s="79" t="s">
        <v>198</v>
      </c>
      <c r="R551" s="93" t="s">
        <v>781</v>
      </c>
    </row>
    <row r="552" spans="1:18">
      <c r="A552" s="77">
        <f t="shared" si="8"/>
        <v>544</v>
      </c>
      <c r="B552" s="336"/>
      <c r="C552" s="369"/>
      <c r="D552" s="257" t="s">
        <v>892</v>
      </c>
      <c r="E552" s="138"/>
      <c r="F552" s="71"/>
      <c r="G552" s="72"/>
      <c r="H552" s="73"/>
      <c r="I552" s="71"/>
      <c r="J552" s="72"/>
      <c r="K552" s="73"/>
      <c r="L552" s="71"/>
      <c r="M552" s="86"/>
      <c r="N552" s="74"/>
      <c r="O552" s="72">
        <v>45096</v>
      </c>
      <c r="P552" s="73" t="s">
        <v>162</v>
      </c>
      <c r="Q552" s="79" t="s">
        <v>198</v>
      </c>
      <c r="R552" s="93" t="s">
        <v>781</v>
      </c>
    </row>
    <row r="553" spans="1:18">
      <c r="A553" s="77">
        <f t="shared" si="8"/>
        <v>545</v>
      </c>
      <c r="B553" s="336"/>
      <c r="C553" s="348" t="s">
        <v>925</v>
      </c>
      <c r="D553" s="257" t="s">
        <v>842</v>
      </c>
      <c r="E553" s="138"/>
      <c r="F553" s="71"/>
      <c r="G553" s="72"/>
      <c r="H553" s="73"/>
      <c r="I553" s="71"/>
      <c r="J553" s="72"/>
      <c r="K553" s="73"/>
      <c r="L553" s="71"/>
      <c r="M553" s="86"/>
      <c r="N553" s="74"/>
      <c r="O553" s="72">
        <v>45096</v>
      </c>
      <c r="P553" s="73" t="s">
        <v>162</v>
      </c>
      <c r="Q553" s="79" t="s">
        <v>198</v>
      </c>
      <c r="R553" s="93" t="s">
        <v>781</v>
      </c>
    </row>
    <row r="554" spans="1:18">
      <c r="A554" s="77">
        <f t="shared" si="8"/>
        <v>546</v>
      </c>
      <c r="B554" s="336"/>
      <c r="C554" s="372"/>
      <c r="D554" s="257" t="s">
        <v>844</v>
      </c>
      <c r="E554" s="138"/>
      <c r="F554" s="71"/>
      <c r="G554" s="72"/>
      <c r="H554" s="73"/>
      <c r="I554" s="71"/>
      <c r="J554" s="72"/>
      <c r="K554" s="73"/>
      <c r="L554" s="71"/>
      <c r="M554" s="86"/>
      <c r="N554" s="74"/>
      <c r="O554" s="72">
        <v>45096</v>
      </c>
      <c r="P554" s="73" t="s">
        <v>162</v>
      </c>
      <c r="Q554" s="79" t="s">
        <v>198</v>
      </c>
      <c r="R554" s="93" t="s">
        <v>781</v>
      </c>
    </row>
    <row r="555" spans="1:18">
      <c r="A555" s="77">
        <f t="shared" si="8"/>
        <v>547</v>
      </c>
      <c r="B555" s="336"/>
      <c r="C555" s="372"/>
      <c r="D555" s="257" t="s">
        <v>845</v>
      </c>
      <c r="E555" s="138"/>
      <c r="F555" s="71"/>
      <c r="G555" s="72"/>
      <c r="H555" s="73"/>
      <c r="I555" s="71"/>
      <c r="J555" s="72"/>
      <c r="K555" s="73"/>
      <c r="L555" s="71"/>
      <c r="M555" s="86"/>
      <c r="N555" s="74"/>
      <c r="O555" s="72">
        <v>45096</v>
      </c>
      <c r="P555" s="73" t="s">
        <v>162</v>
      </c>
      <c r="Q555" s="79" t="s">
        <v>198</v>
      </c>
      <c r="R555" s="93" t="s">
        <v>781</v>
      </c>
    </row>
    <row r="556" spans="1:18">
      <c r="A556" s="77">
        <f t="shared" si="8"/>
        <v>548</v>
      </c>
      <c r="B556" s="336"/>
      <c r="C556" s="372"/>
      <c r="D556" s="257" t="s">
        <v>846</v>
      </c>
      <c r="E556" s="138"/>
      <c r="F556" s="71"/>
      <c r="G556" s="72"/>
      <c r="H556" s="73"/>
      <c r="I556" s="71"/>
      <c r="J556" s="72"/>
      <c r="K556" s="73"/>
      <c r="L556" s="71"/>
      <c r="M556" s="86"/>
      <c r="N556" s="74"/>
      <c r="O556" s="72">
        <v>45096</v>
      </c>
      <c r="P556" s="73" t="s">
        <v>162</v>
      </c>
      <c r="Q556" s="79" t="s">
        <v>198</v>
      </c>
      <c r="R556" s="93" t="s">
        <v>781</v>
      </c>
    </row>
    <row r="557" spans="1:18">
      <c r="A557" s="77">
        <f t="shared" si="8"/>
        <v>549</v>
      </c>
      <c r="B557" s="336"/>
      <c r="C557" s="372"/>
      <c r="D557" s="257" t="s">
        <v>847</v>
      </c>
      <c r="E557" s="138"/>
      <c r="F557" s="71"/>
      <c r="G557" s="72"/>
      <c r="H557" s="73"/>
      <c r="I557" s="71"/>
      <c r="J557" s="72"/>
      <c r="K557" s="73"/>
      <c r="L557" s="71"/>
      <c r="M557" s="86"/>
      <c r="N557" s="74"/>
      <c r="O557" s="72">
        <v>45096</v>
      </c>
      <c r="P557" s="73" t="s">
        <v>162</v>
      </c>
      <c r="Q557" s="79" t="s">
        <v>198</v>
      </c>
      <c r="R557" s="93" t="s">
        <v>781</v>
      </c>
    </row>
    <row r="558" spans="1:18">
      <c r="A558" s="77">
        <f t="shared" si="8"/>
        <v>550</v>
      </c>
      <c r="B558" s="336"/>
      <c r="C558" s="372"/>
      <c r="D558" s="257" t="s">
        <v>848</v>
      </c>
      <c r="E558" s="138"/>
      <c r="F558" s="71"/>
      <c r="G558" s="72"/>
      <c r="H558" s="73"/>
      <c r="I558" s="71"/>
      <c r="J558" s="72"/>
      <c r="K558" s="73"/>
      <c r="L558" s="71"/>
      <c r="M558" s="86"/>
      <c r="N558" s="74"/>
      <c r="O558" s="72">
        <v>45096</v>
      </c>
      <c r="P558" s="73" t="s">
        <v>162</v>
      </c>
      <c r="Q558" s="79" t="s">
        <v>198</v>
      </c>
      <c r="R558" s="93" t="s">
        <v>781</v>
      </c>
    </row>
    <row r="559" spans="1:18">
      <c r="A559" s="77">
        <f t="shared" si="8"/>
        <v>551</v>
      </c>
      <c r="B559" s="336"/>
      <c r="C559" s="372"/>
      <c r="D559" s="257" t="s">
        <v>849</v>
      </c>
      <c r="E559" s="138"/>
      <c r="F559" s="71"/>
      <c r="G559" s="72"/>
      <c r="H559" s="73"/>
      <c r="I559" s="71"/>
      <c r="J559" s="72"/>
      <c r="K559" s="73"/>
      <c r="L559" s="71"/>
      <c r="M559" s="86"/>
      <c r="N559" s="74"/>
      <c r="O559" s="72">
        <v>45096</v>
      </c>
      <c r="P559" s="73" t="s">
        <v>162</v>
      </c>
      <c r="Q559" s="79" t="s">
        <v>198</v>
      </c>
      <c r="R559" s="93" t="s">
        <v>781</v>
      </c>
    </row>
    <row r="560" spans="1:18">
      <c r="A560" s="77">
        <f t="shared" si="8"/>
        <v>552</v>
      </c>
      <c r="B560" s="336"/>
      <c r="C560" s="372"/>
      <c r="D560" s="257" t="s">
        <v>850</v>
      </c>
      <c r="E560" s="138"/>
      <c r="F560" s="71"/>
      <c r="G560" s="72"/>
      <c r="H560" s="73"/>
      <c r="I560" s="71"/>
      <c r="J560" s="72"/>
      <c r="K560" s="73"/>
      <c r="L560" s="71"/>
      <c r="M560" s="86"/>
      <c r="N560" s="74"/>
      <c r="O560" s="72">
        <v>45096</v>
      </c>
      <c r="P560" s="73" t="s">
        <v>162</v>
      </c>
      <c r="Q560" s="79" t="s">
        <v>198</v>
      </c>
      <c r="R560" s="93" t="s">
        <v>781</v>
      </c>
    </row>
    <row r="561" spans="1:18">
      <c r="A561" s="77">
        <f t="shared" si="8"/>
        <v>553</v>
      </c>
      <c r="B561" s="336"/>
      <c r="C561" s="372"/>
      <c r="D561" s="257" t="s">
        <v>851</v>
      </c>
      <c r="E561" s="138"/>
      <c r="F561" s="71"/>
      <c r="G561" s="72"/>
      <c r="H561" s="73"/>
      <c r="I561" s="71"/>
      <c r="J561" s="72"/>
      <c r="K561" s="73"/>
      <c r="L561" s="71"/>
      <c r="M561" s="86"/>
      <c r="N561" s="74"/>
      <c r="O561" s="72">
        <v>45096</v>
      </c>
      <c r="P561" s="73" t="s">
        <v>162</v>
      </c>
      <c r="Q561" s="79" t="s">
        <v>198</v>
      </c>
      <c r="R561" s="93" t="s">
        <v>781</v>
      </c>
    </row>
    <row r="562" spans="1:18">
      <c r="A562" s="77">
        <f t="shared" si="8"/>
        <v>554</v>
      </c>
      <c r="B562" s="336"/>
      <c r="C562" s="372"/>
      <c r="D562" s="257" t="s">
        <v>852</v>
      </c>
      <c r="E562" s="138"/>
      <c r="F562" s="71"/>
      <c r="G562" s="72"/>
      <c r="H562" s="73"/>
      <c r="I562" s="71"/>
      <c r="J562" s="72"/>
      <c r="K562" s="73"/>
      <c r="L562" s="71"/>
      <c r="M562" s="86"/>
      <c r="N562" s="74"/>
      <c r="O562" s="72">
        <v>45096</v>
      </c>
      <c r="P562" s="73" t="s">
        <v>162</v>
      </c>
      <c r="Q562" s="79" t="s">
        <v>198</v>
      </c>
      <c r="R562" s="93" t="s">
        <v>781</v>
      </c>
    </row>
    <row r="563" spans="1:18">
      <c r="A563" s="77">
        <f t="shared" si="8"/>
        <v>555</v>
      </c>
      <c r="B563" s="336"/>
      <c r="C563" s="372"/>
      <c r="D563" s="258" t="s">
        <v>853</v>
      </c>
      <c r="E563" s="138"/>
      <c r="F563" s="71"/>
      <c r="G563" s="72"/>
      <c r="H563" s="73"/>
      <c r="I563" s="71"/>
      <c r="J563" s="72"/>
      <c r="K563" s="73"/>
      <c r="L563" s="71"/>
      <c r="M563" s="86"/>
      <c r="N563" s="74"/>
      <c r="O563" s="72">
        <v>45096</v>
      </c>
      <c r="P563" s="73" t="s">
        <v>162</v>
      </c>
      <c r="Q563" s="79" t="s">
        <v>198</v>
      </c>
      <c r="R563" s="93" t="s">
        <v>781</v>
      </c>
    </row>
    <row r="564" spans="1:18">
      <c r="A564" s="77">
        <f t="shared" si="8"/>
        <v>556</v>
      </c>
      <c r="B564" s="336"/>
      <c r="C564" s="372"/>
      <c r="D564" s="258" t="s">
        <v>854</v>
      </c>
      <c r="E564" s="138"/>
      <c r="F564" s="71"/>
      <c r="G564" s="72"/>
      <c r="H564" s="73"/>
      <c r="I564" s="71"/>
      <c r="J564" s="72"/>
      <c r="K564" s="73"/>
      <c r="L564" s="71"/>
      <c r="M564" s="86"/>
      <c r="N564" s="74"/>
      <c r="O564" s="72">
        <v>45096</v>
      </c>
      <c r="P564" s="73" t="s">
        <v>162</v>
      </c>
      <c r="Q564" s="79" t="s">
        <v>198</v>
      </c>
      <c r="R564" s="93" t="s">
        <v>781</v>
      </c>
    </row>
    <row r="565" spans="1:18">
      <c r="A565" s="77">
        <f t="shared" si="8"/>
        <v>557</v>
      </c>
      <c r="B565" s="336"/>
      <c r="C565" s="372"/>
      <c r="D565" s="258" t="s">
        <v>855</v>
      </c>
      <c r="E565" s="138"/>
      <c r="F565" s="71"/>
      <c r="G565" s="72"/>
      <c r="H565" s="73"/>
      <c r="I565" s="71"/>
      <c r="J565" s="72"/>
      <c r="K565" s="73"/>
      <c r="L565" s="71"/>
      <c r="M565" s="86"/>
      <c r="N565" s="74"/>
      <c r="O565" s="72">
        <v>45096</v>
      </c>
      <c r="P565" s="73" t="s">
        <v>162</v>
      </c>
      <c r="Q565" s="79" t="s">
        <v>198</v>
      </c>
      <c r="R565" s="93" t="s">
        <v>781</v>
      </c>
    </row>
    <row r="566" spans="1:18">
      <c r="A566" s="77">
        <f t="shared" si="8"/>
        <v>558</v>
      </c>
      <c r="B566" s="336"/>
      <c r="C566" s="372"/>
      <c r="D566" s="258" t="s">
        <v>856</v>
      </c>
      <c r="E566" s="138"/>
      <c r="F566" s="71"/>
      <c r="G566" s="72"/>
      <c r="H566" s="73"/>
      <c r="I566" s="71"/>
      <c r="J566" s="72"/>
      <c r="K566" s="73"/>
      <c r="L566" s="71"/>
      <c r="M566" s="86"/>
      <c r="N566" s="74"/>
      <c r="O566" s="72">
        <v>45096</v>
      </c>
      <c r="P566" s="73" t="s">
        <v>162</v>
      </c>
      <c r="Q566" s="79" t="s">
        <v>198</v>
      </c>
      <c r="R566" s="93" t="s">
        <v>781</v>
      </c>
    </row>
    <row r="567" spans="1:18">
      <c r="A567" s="77">
        <f t="shared" si="8"/>
        <v>559</v>
      </c>
      <c r="B567" s="336"/>
      <c r="C567" s="372"/>
      <c r="D567" s="258" t="s">
        <v>857</v>
      </c>
      <c r="E567" s="138"/>
      <c r="F567" s="71"/>
      <c r="G567" s="72"/>
      <c r="H567" s="73"/>
      <c r="I567" s="71"/>
      <c r="J567" s="72"/>
      <c r="K567" s="73"/>
      <c r="L567" s="71"/>
      <c r="M567" s="86"/>
      <c r="N567" s="74"/>
      <c r="O567" s="72">
        <v>45096</v>
      </c>
      <c r="P567" s="73" t="s">
        <v>162</v>
      </c>
      <c r="Q567" s="79" t="s">
        <v>198</v>
      </c>
      <c r="R567" s="93" t="s">
        <v>781</v>
      </c>
    </row>
    <row r="568" spans="1:18">
      <c r="A568" s="77">
        <f t="shared" si="8"/>
        <v>560</v>
      </c>
      <c r="B568" s="336"/>
      <c r="C568" s="372"/>
      <c r="D568" s="258" t="s">
        <v>858</v>
      </c>
      <c r="E568" s="138"/>
      <c r="F568" s="71"/>
      <c r="G568" s="72"/>
      <c r="H568" s="73"/>
      <c r="I568" s="71"/>
      <c r="J568" s="72"/>
      <c r="K568" s="73"/>
      <c r="L568" s="71"/>
      <c r="M568" s="86"/>
      <c r="N568" s="74"/>
      <c r="O568" s="72">
        <v>45096</v>
      </c>
      <c r="P568" s="73" t="s">
        <v>162</v>
      </c>
      <c r="Q568" s="79" t="s">
        <v>198</v>
      </c>
      <c r="R568" s="93" t="s">
        <v>781</v>
      </c>
    </row>
    <row r="569" spans="1:18">
      <c r="A569" s="77">
        <f t="shared" si="8"/>
        <v>561</v>
      </c>
      <c r="B569" s="336"/>
      <c r="C569" s="372"/>
      <c r="D569" s="258" t="s">
        <v>859</v>
      </c>
      <c r="E569" s="138"/>
      <c r="F569" s="71"/>
      <c r="G569" s="72"/>
      <c r="H569" s="73"/>
      <c r="I569" s="71"/>
      <c r="J569" s="72"/>
      <c r="K569" s="73"/>
      <c r="L569" s="71"/>
      <c r="M569" s="86"/>
      <c r="N569" s="74"/>
      <c r="O569" s="72">
        <v>45096</v>
      </c>
      <c r="P569" s="73" t="s">
        <v>162</v>
      </c>
      <c r="Q569" s="79" t="s">
        <v>198</v>
      </c>
      <c r="R569" s="93" t="s">
        <v>781</v>
      </c>
    </row>
    <row r="570" spans="1:18">
      <c r="A570" s="77">
        <f t="shared" si="8"/>
        <v>562</v>
      </c>
      <c r="B570" s="336"/>
      <c r="C570" s="372"/>
      <c r="D570" s="258" t="s">
        <v>860</v>
      </c>
      <c r="E570" s="138"/>
      <c r="F570" s="71"/>
      <c r="G570" s="72"/>
      <c r="H570" s="73"/>
      <c r="I570" s="71"/>
      <c r="J570" s="72"/>
      <c r="K570" s="73"/>
      <c r="L570" s="71"/>
      <c r="M570" s="86"/>
      <c r="N570" s="74"/>
      <c r="O570" s="72">
        <v>45096</v>
      </c>
      <c r="P570" s="73" t="s">
        <v>162</v>
      </c>
      <c r="Q570" s="79" t="s">
        <v>198</v>
      </c>
      <c r="R570" s="93" t="s">
        <v>781</v>
      </c>
    </row>
    <row r="571" spans="1:18">
      <c r="A571" s="77">
        <f t="shared" si="8"/>
        <v>563</v>
      </c>
      <c r="B571" s="336"/>
      <c r="C571" s="372"/>
      <c r="D571" s="258" t="s">
        <v>861</v>
      </c>
      <c r="E571" s="138"/>
      <c r="F571" s="71"/>
      <c r="G571" s="72"/>
      <c r="H571" s="73"/>
      <c r="I571" s="71"/>
      <c r="J571" s="72"/>
      <c r="K571" s="73"/>
      <c r="L571" s="71"/>
      <c r="M571" s="86"/>
      <c r="N571" s="74"/>
      <c r="O571" s="72">
        <v>45096</v>
      </c>
      <c r="P571" s="73" t="s">
        <v>162</v>
      </c>
      <c r="Q571" s="79" t="s">
        <v>198</v>
      </c>
      <c r="R571" s="93" t="s">
        <v>781</v>
      </c>
    </row>
    <row r="572" spans="1:18">
      <c r="A572" s="77">
        <f t="shared" si="8"/>
        <v>564</v>
      </c>
      <c r="B572" s="336"/>
      <c r="C572" s="372"/>
      <c r="D572" s="258" t="s">
        <v>862</v>
      </c>
      <c r="E572" s="138"/>
      <c r="F572" s="71"/>
      <c r="G572" s="72"/>
      <c r="H572" s="73"/>
      <c r="I572" s="71"/>
      <c r="J572" s="72"/>
      <c r="K572" s="73"/>
      <c r="L572" s="71"/>
      <c r="M572" s="86"/>
      <c r="N572" s="74"/>
      <c r="O572" s="72">
        <v>45096</v>
      </c>
      <c r="P572" s="73" t="s">
        <v>162</v>
      </c>
      <c r="Q572" s="79" t="s">
        <v>198</v>
      </c>
      <c r="R572" s="93" t="s">
        <v>781</v>
      </c>
    </row>
    <row r="573" spans="1:18">
      <c r="A573" s="77">
        <f t="shared" si="8"/>
        <v>565</v>
      </c>
      <c r="B573" s="336"/>
      <c r="C573" s="372"/>
      <c r="D573" s="257" t="s">
        <v>863</v>
      </c>
      <c r="E573" s="138"/>
      <c r="F573" s="71"/>
      <c r="G573" s="72"/>
      <c r="H573" s="73"/>
      <c r="I573" s="71"/>
      <c r="J573" s="72"/>
      <c r="K573" s="73"/>
      <c r="L573" s="71"/>
      <c r="M573" s="86"/>
      <c r="N573" s="74"/>
      <c r="O573" s="72">
        <v>45096</v>
      </c>
      <c r="P573" s="73" t="s">
        <v>162</v>
      </c>
      <c r="Q573" s="79" t="s">
        <v>198</v>
      </c>
      <c r="R573" s="93" t="s">
        <v>781</v>
      </c>
    </row>
    <row r="574" spans="1:18">
      <c r="A574" s="77">
        <f t="shared" si="8"/>
        <v>566</v>
      </c>
      <c r="B574" s="336"/>
      <c r="C574" s="372"/>
      <c r="D574" s="257" t="s">
        <v>864</v>
      </c>
      <c r="E574" s="138"/>
      <c r="F574" s="71"/>
      <c r="G574" s="72"/>
      <c r="H574" s="73"/>
      <c r="I574" s="71"/>
      <c r="J574" s="72"/>
      <c r="K574" s="73"/>
      <c r="L574" s="71"/>
      <c r="M574" s="86"/>
      <c r="N574" s="74"/>
      <c r="O574" s="72">
        <v>45096</v>
      </c>
      <c r="P574" s="73" t="s">
        <v>162</v>
      </c>
      <c r="Q574" s="79" t="s">
        <v>198</v>
      </c>
      <c r="R574" s="93" t="s">
        <v>781</v>
      </c>
    </row>
    <row r="575" spans="1:18">
      <c r="A575" s="77">
        <f t="shared" si="8"/>
        <v>567</v>
      </c>
      <c r="B575" s="336"/>
      <c r="C575" s="372"/>
      <c r="D575" s="257" t="s">
        <v>865</v>
      </c>
      <c r="E575" s="138"/>
      <c r="F575" s="71"/>
      <c r="G575" s="72"/>
      <c r="H575" s="73"/>
      <c r="I575" s="71"/>
      <c r="J575" s="72"/>
      <c r="K575" s="73"/>
      <c r="L575" s="71"/>
      <c r="M575" s="86"/>
      <c r="N575" s="74"/>
      <c r="O575" s="72">
        <v>45096</v>
      </c>
      <c r="P575" s="73" t="s">
        <v>162</v>
      </c>
      <c r="Q575" s="79" t="s">
        <v>198</v>
      </c>
      <c r="R575" s="93" t="s">
        <v>781</v>
      </c>
    </row>
    <row r="576" spans="1:18">
      <c r="A576" s="77">
        <f t="shared" si="8"/>
        <v>568</v>
      </c>
      <c r="B576" s="336"/>
      <c r="C576" s="372"/>
      <c r="D576" s="257" t="s">
        <v>866</v>
      </c>
      <c r="E576" s="138"/>
      <c r="F576" s="71"/>
      <c r="G576" s="72"/>
      <c r="H576" s="73"/>
      <c r="I576" s="71"/>
      <c r="J576" s="72"/>
      <c r="K576" s="73"/>
      <c r="L576" s="71"/>
      <c r="M576" s="86"/>
      <c r="N576" s="74"/>
      <c r="O576" s="72">
        <v>45096</v>
      </c>
      <c r="P576" s="73" t="s">
        <v>162</v>
      </c>
      <c r="Q576" s="79" t="s">
        <v>198</v>
      </c>
      <c r="R576" s="93" t="s">
        <v>781</v>
      </c>
    </row>
    <row r="577" spans="1:18">
      <c r="A577" s="77">
        <f t="shared" si="8"/>
        <v>569</v>
      </c>
      <c r="B577" s="336"/>
      <c r="C577" s="372"/>
      <c r="D577" s="257" t="s">
        <v>867</v>
      </c>
      <c r="E577" s="138"/>
      <c r="F577" s="71"/>
      <c r="G577" s="72"/>
      <c r="H577" s="73"/>
      <c r="I577" s="71"/>
      <c r="J577" s="72"/>
      <c r="K577" s="73"/>
      <c r="L577" s="71"/>
      <c r="M577" s="86"/>
      <c r="N577" s="74"/>
      <c r="O577" s="72">
        <v>45096</v>
      </c>
      <c r="P577" s="73" t="s">
        <v>162</v>
      </c>
      <c r="Q577" s="79" t="s">
        <v>198</v>
      </c>
      <c r="R577" s="93" t="s">
        <v>781</v>
      </c>
    </row>
    <row r="578" spans="1:18">
      <c r="A578" s="77">
        <f t="shared" si="8"/>
        <v>570</v>
      </c>
      <c r="B578" s="336"/>
      <c r="C578" s="372"/>
      <c r="D578" s="257" t="s">
        <v>868</v>
      </c>
      <c r="E578" s="138"/>
      <c r="F578" s="71"/>
      <c r="G578" s="72"/>
      <c r="H578" s="73"/>
      <c r="I578" s="71"/>
      <c r="J578" s="72"/>
      <c r="K578" s="73"/>
      <c r="L578" s="71"/>
      <c r="M578" s="86"/>
      <c r="N578" s="74"/>
      <c r="O578" s="72">
        <v>45096</v>
      </c>
      <c r="P578" s="73" t="s">
        <v>162</v>
      </c>
      <c r="Q578" s="79" t="s">
        <v>198</v>
      </c>
      <c r="R578" s="93" t="s">
        <v>781</v>
      </c>
    </row>
    <row r="579" spans="1:18">
      <c r="A579" s="77">
        <f t="shared" si="8"/>
        <v>571</v>
      </c>
      <c r="B579" s="336"/>
      <c r="C579" s="372"/>
      <c r="D579" s="257" t="s">
        <v>869</v>
      </c>
      <c r="E579" s="138"/>
      <c r="F579" s="71"/>
      <c r="G579" s="72"/>
      <c r="H579" s="73"/>
      <c r="I579" s="71"/>
      <c r="J579" s="72"/>
      <c r="K579" s="73"/>
      <c r="L579" s="71"/>
      <c r="M579" s="86"/>
      <c r="N579" s="74"/>
      <c r="O579" s="72">
        <v>45096</v>
      </c>
      <c r="P579" s="73" t="s">
        <v>162</v>
      </c>
      <c r="Q579" s="79" t="s">
        <v>198</v>
      </c>
      <c r="R579" s="93" t="s">
        <v>781</v>
      </c>
    </row>
    <row r="580" spans="1:18">
      <c r="A580" s="77">
        <f t="shared" si="8"/>
        <v>572</v>
      </c>
      <c r="B580" s="336"/>
      <c r="C580" s="372"/>
      <c r="D580" s="257" t="s">
        <v>870</v>
      </c>
      <c r="E580" s="138"/>
      <c r="F580" s="71"/>
      <c r="G580" s="72"/>
      <c r="H580" s="73"/>
      <c r="I580" s="71"/>
      <c r="J580" s="72"/>
      <c r="K580" s="73"/>
      <c r="L580" s="71"/>
      <c r="M580" s="86"/>
      <c r="N580" s="74"/>
      <c r="O580" s="72">
        <v>45096</v>
      </c>
      <c r="P580" s="73" t="s">
        <v>162</v>
      </c>
      <c r="Q580" s="79" t="s">
        <v>198</v>
      </c>
      <c r="R580" s="93" t="s">
        <v>781</v>
      </c>
    </row>
    <row r="581" spans="1:18">
      <c r="A581" s="77">
        <f t="shared" si="8"/>
        <v>573</v>
      </c>
      <c r="B581" s="336"/>
      <c r="C581" s="372"/>
      <c r="D581" s="257" t="s">
        <v>871</v>
      </c>
      <c r="E581" s="138"/>
      <c r="F581" s="71"/>
      <c r="G581" s="72"/>
      <c r="H581" s="73"/>
      <c r="I581" s="71"/>
      <c r="J581" s="72"/>
      <c r="K581" s="73"/>
      <c r="L581" s="71"/>
      <c r="M581" s="86"/>
      <c r="N581" s="74"/>
      <c r="O581" s="72">
        <v>45096</v>
      </c>
      <c r="P581" s="73" t="s">
        <v>162</v>
      </c>
      <c r="Q581" s="79" t="s">
        <v>198</v>
      </c>
      <c r="R581" s="93" t="s">
        <v>781</v>
      </c>
    </row>
    <row r="582" spans="1:18">
      <c r="A582" s="77">
        <f t="shared" si="8"/>
        <v>574</v>
      </c>
      <c r="B582" s="336"/>
      <c r="C582" s="372"/>
      <c r="D582" s="257" t="s">
        <v>872</v>
      </c>
      <c r="E582" s="138"/>
      <c r="F582" s="71"/>
      <c r="G582" s="72"/>
      <c r="H582" s="73"/>
      <c r="I582" s="71"/>
      <c r="J582" s="72"/>
      <c r="K582" s="73"/>
      <c r="L582" s="71"/>
      <c r="M582" s="86"/>
      <c r="N582" s="74"/>
      <c r="O582" s="72">
        <v>45096</v>
      </c>
      <c r="P582" s="73" t="s">
        <v>162</v>
      </c>
      <c r="Q582" s="79" t="s">
        <v>198</v>
      </c>
      <c r="R582" s="93" t="s">
        <v>781</v>
      </c>
    </row>
    <row r="583" spans="1:18">
      <c r="A583" s="77">
        <f t="shared" si="8"/>
        <v>575</v>
      </c>
      <c r="B583" s="336"/>
      <c r="C583" s="372"/>
      <c r="D583" s="258" t="s">
        <v>873</v>
      </c>
      <c r="E583" s="138"/>
      <c r="F583" s="71"/>
      <c r="G583" s="72"/>
      <c r="H583" s="73"/>
      <c r="I583" s="71"/>
      <c r="J583" s="72"/>
      <c r="K583" s="73"/>
      <c r="L583" s="71"/>
      <c r="M583" s="86"/>
      <c r="N583" s="74"/>
      <c r="O583" s="72">
        <v>45096</v>
      </c>
      <c r="P583" s="73" t="s">
        <v>162</v>
      </c>
      <c r="Q583" s="79" t="s">
        <v>198</v>
      </c>
      <c r="R583" s="93" t="s">
        <v>781</v>
      </c>
    </row>
    <row r="584" spans="1:18">
      <c r="A584" s="77">
        <f t="shared" si="8"/>
        <v>576</v>
      </c>
      <c r="B584" s="336"/>
      <c r="C584" s="372"/>
      <c r="D584" s="258" t="s">
        <v>874</v>
      </c>
      <c r="E584" s="138"/>
      <c r="F584" s="71"/>
      <c r="G584" s="72"/>
      <c r="H584" s="73"/>
      <c r="I584" s="71"/>
      <c r="J584" s="72"/>
      <c r="K584" s="73"/>
      <c r="L584" s="71"/>
      <c r="M584" s="86"/>
      <c r="N584" s="74"/>
      <c r="O584" s="72">
        <v>45096</v>
      </c>
      <c r="P584" s="73" t="s">
        <v>162</v>
      </c>
      <c r="Q584" s="79" t="s">
        <v>198</v>
      </c>
      <c r="R584" s="93" t="s">
        <v>781</v>
      </c>
    </row>
    <row r="585" spans="1:18">
      <c r="A585" s="77">
        <f t="shared" ref="A585:A698" si="9">ROW()-8</f>
        <v>577</v>
      </c>
      <c r="B585" s="336"/>
      <c r="C585" s="372"/>
      <c r="D585" s="258" t="s">
        <v>875</v>
      </c>
      <c r="E585" s="138"/>
      <c r="F585" s="71"/>
      <c r="G585" s="72"/>
      <c r="H585" s="73"/>
      <c r="I585" s="71"/>
      <c r="J585" s="72"/>
      <c r="K585" s="73"/>
      <c r="L585" s="71"/>
      <c r="M585" s="86"/>
      <c r="N585" s="74"/>
      <c r="O585" s="72">
        <v>45096</v>
      </c>
      <c r="P585" s="73" t="s">
        <v>162</v>
      </c>
      <c r="Q585" s="79" t="s">
        <v>198</v>
      </c>
      <c r="R585" s="93" t="s">
        <v>781</v>
      </c>
    </row>
    <row r="586" spans="1:18">
      <c r="A586" s="77">
        <f t="shared" si="9"/>
        <v>578</v>
      </c>
      <c r="B586" s="336"/>
      <c r="C586" s="372"/>
      <c r="D586" s="258" t="s">
        <v>876</v>
      </c>
      <c r="E586" s="138"/>
      <c r="F586" s="71"/>
      <c r="G586" s="72"/>
      <c r="H586" s="73"/>
      <c r="I586" s="71"/>
      <c r="J586" s="72"/>
      <c r="K586" s="73"/>
      <c r="L586" s="71"/>
      <c r="M586" s="86"/>
      <c r="N586" s="74"/>
      <c r="O586" s="72">
        <v>45096</v>
      </c>
      <c r="P586" s="73" t="s">
        <v>162</v>
      </c>
      <c r="Q586" s="79" t="s">
        <v>198</v>
      </c>
      <c r="R586" s="93" t="s">
        <v>781</v>
      </c>
    </row>
    <row r="587" spans="1:18">
      <c r="A587" s="77">
        <f t="shared" si="9"/>
        <v>579</v>
      </c>
      <c r="B587" s="336"/>
      <c r="C587" s="372"/>
      <c r="D587" s="258" t="s">
        <v>877</v>
      </c>
      <c r="E587" s="138"/>
      <c r="F587" s="71"/>
      <c r="G587" s="72"/>
      <c r="H587" s="73"/>
      <c r="I587" s="71"/>
      <c r="J587" s="72"/>
      <c r="K587" s="73"/>
      <c r="L587" s="71"/>
      <c r="M587" s="86"/>
      <c r="N587" s="74"/>
      <c r="O587" s="72">
        <v>45096</v>
      </c>
      <c r="P587" s="73" t="s">
        <v>162</v>
      </c>
      <c r="Q587" s="79" t="s">
        <v>198</v>
      </c>
      <c r="R587" s="93" t="s">
        <v>781</v>
      </c>
    </row>
    <row r="588" spans="1:18">
      <c r="A588" s="77">
        <f t="shared" si="9"/>
        <v>580</v>
      </c>
      <c r="B588" s="336"/>
      <c r="C588" s="372"/>
      <c r="D588" s="258" t="s">
        <v>878</v>
      </c>
      <c r="E588" s="138"/>
      <c r="F588" s="71"/>
      <c r="G588" s="72"/>
      <c r="H588" s="73"/>
      <c r="I588" s="71"/>
      <c r="J588" s="72"/>
      <c r="K588" s="73"/>
      <c r="L588" s="71"/>
      <c r="M588" s="86"/>
      <c r="N588" s="74"/>
      <c r="O588" s="72">
        <v>45096</v>
      </c>
      <c r="P588" s="73" t="s">
        <v>162</v>
      </c>
      <c r="Q588" s="79" t="s">
        <v>198</v>
      </c>
      <c r="R588" s="93" t="s">
        <v>781</v>
      </c>
    </row>
    <row r="589" spans="1:18">
      <c r="A589" s="77">
        <f t="shared" si="9"/>
        <v>581</v>
      </c>
      <c r="B589" s="336"/>
      <c r="C589" s="372"/>
      <c r="D589" s="258" t="s">
        <v>879</v>
      </c>
      <c r="E589" s="138"/>
      <c r="F589" s="71"/>
      <c r="G589" s="72"/>
      <c r="H589" s="73"/>
      <c r="I589" s="71"/>
      <c r="J589" s="72"/>
      <c r="K589" s="73"/>
      <c r="L589" s="71"/>
      <c r="M589" s="86"/>
      <c r="N589" s="74"/>
      <c r="O589" s="72">
        <v>45096</v>
      </c>
      <c r="P589" s="73" t="s">
        <v>162</v>
      </c>
      <c r="Q589" s="79" t="s">
        <v>198</v>
      </c>
      <c r="R589" s="93" t="s">
        <v>781</v>
      </c>
    </row>
    <row r="590" spans="1:18">
      <c r="A590" s="77">
        <f t="shared" si="9"/>
        <v>582</v>
      </c>
      <c r="B590" s="336"/>
      <c r="C590" s="372"/>
      <c r="D590" s="258" t="s">
        <v>880</v>
      </c>
      <c r="E590" s="138"/>
      <c r="F590" s="71"/>
      <c r="G590" s="72"/>
      <c r="H590" s="73"/>
      <c r="I590" s="71"/>
      <c r="J590" s="72"/>
      <c r="K590" s="73"/>
      <c r="L590" s="71"/>
      <c r="M590" s="86"/>
      <c r="N590" s="74"/>
      <c r="O590" s="72">
        <v>45096</v>
      </c>
      <c r="P590" s="73" t="s">
        <v>162</v>
      </c>
      <c r="Q590" s="79" t="s">
        <v>198</v>
      </c>
      <c r="R590" s="93" t="s">
        <v>781</v>
      </c>
    </row>
    <row r="591" spans="1:18">
      <c r="A591" s="77">
        <f t="shared" si="9"/>
        <v>583</v>
      </c>
      <c r="B591" s="336"/>
      <c r="C591" s="372"/>
      <c r="D591" s="258" t="s">
        <v>881</v>
      </c>
      <c r="E591" s="138"/>
      <c r="F591" s="71"/>
      <c r="G591" s="72"/>
      <c r="H591" s="73"/>
      <c r="I591" s="71"/>
      <c r="J591" s="72"/>
      <c r="K591" s="73"/>
      <c r="L591" s="71"/>
      <c r="M591" s="86"/>
      <c r="N591" s="74"/>
      <c r="O591" s="72">
        <v>45096</v>
      </c>
      <c r="P591" s="73" t="s">
        <v>162</v>
      </c>
      <c r="Q591" s="79" t="s">
        <v>198</v>
      </c>
      <c r="R591" s="93" t="s">
        <v>781</v>
      </c>
    </row>
    <row r="592" spans="1:18">
      <c r="A592" s="77">
        <f t="shared" si="9"/>
        <v>584</v>
      </c>
      <c r="B592" s="336"/>
      <c r="C592" s="372"/>
      <c r="D592" s="258" t="s">
        <v>882</v>
      </c>
      <c r="E592" s="138"/>
      <c r="F592" s="71"/>
      <c r="G592" s="72"/>
      <c r="H592" s="73"/>
      <c r="I592" s="71"/>
      <c r="J592" s="72"/>
      <c r="K592" s="73"/>
      <c r="L592" s="71"/>
      <c r="M592" s="86"/>
      <c r="N592" s="74"/>
      <c r="O592" s="72">
        <v>45096</v>
      </c>
      <c r="P592" s="73" t="s">
        <v>162</v>
      </c>
      <c r="Q592" s="79" t="s">
        <v>198</v>
      </c>
      <c r="R592" s="93" t="s">
        <v>781</v>
      </c>
    </row>
    <row r="593" spans="1:18">
      <c r="A593" s="77">
        <f t="shared" si="9"/>
        <v>585</v>
      </c>
      <c r="B593" s="336"/>
      <c r="C593" s="372"/>
      <c r="D593" s="257" t="s">
        <v>883</v>
      </c>
      <c r="E593" s="138"/>
      <c r="F593" s="71"/>
      <c r="G593" s="72"/>
      <c r="H593" s="73"/>
      <c r="I593" s="71"/>
      <c r="J593" s="72"/>
      <c r="K593" s="73"/>
      <c r="L593" s="71"/>
      <c r="M593" s="86"/>
      <c r="N593" s="74"/>
      <c r="O593" s="72">
        <v>45096</v>
      </c>
      <c r="P593" s="73" t="s">
        <v>162</v>
      </c>
      <c r="Q593" s="79" t="s">
        <v>198</v>
      </c>
      <c r="R593" s="93" t="s">
        <v>781</v>
      </c>
    </row>
    <row r="594" spans="1:18">
      <c r="A594" s="77">
        <f t="shared" si="9"/>
        <v>586</v>
      </c>
      <c r="B594" s="336"/>
      <c r="C594" s="372"/>
      <c r="D594" s="257" t="s">
        <v>884</v>
      </c>
      <c r="E594" s="138"/>
      <c r="F594" s="71"/>
      <c r="G594" s="72"/>
      <c r="H594" s="73"/>
      <c r="I594" s="71"/>
      <c r="J594" s="72"/>
      <c r="K594" s="73"/>
      <c r="L594" s="71"/>
      <c r="M594" s="86"/>
      <c r="N594" s="74"/>
      <c r="O594" s="72">
        <v>45096</v>
      </c>
      <c r="P594" s="73" t="s">
        <v>162</v>
      </c>
      <c r="Q594" s="79" t="s">
        <v>198</v>
      </c>
      <c r="R594" s="93" t="s">
        <v>781</v>
      </c>
    </row>
    <row r="595" spans="1:18">
      <c r="A595" s="77">
        <f t="shared" si="9"/>
        <v>587</v>
      </c>
      <c r="B595" s="336"/>
      <c r="C595" s="372"/>
      <c r="D595" s="257" t="s">
        <v>885</v>
      </c>
      <c r="E595" s="138"/>
      <c r="F595" s="71"/>
      <c r="G595" s="72"/>
      <c r="H595" s="73"/>
      <c r="I595" s="71"/>
      <c r="J595" s="72"/>
      <c r="K595" s="73"/>
      <c r="L595" s="71"/>
      <c r="M595" s="86"/>
      <c r="N595" s="74"/>
      <c r="O595" s="72">
        <v>45096</v>
      </c>
      <c r="P595" s="73" t="s">
        <v>162</v>
      </c>
      <c r="Q595" s="79" t="s">
        <v>198</v>
      </c>
      <c r="R595" s="93" t="s">
        <v>781</v>
      </c>
    </row>
    <row r="596" spans="1:18">
      <c r="A596" s="77">
        <f t="shared" si="9"/>
        <v>588</v>
      </c>
      <c r="B596" s="336"/>
      <c r="C596" s="372"/>
      <c r="D596" s="257" t="s">
        <v>886</v>
      </c>
      <c r="E596" s="138"/>
      <c r="F596" s="71"/>
      <c r="G596" s="72"/>
      <c r="H596" s="73"/>
      <c r="I596" s="71"/>
      <c r="J596" s="72"/>
      <c r="K596" s="73"/>
      <c r="L596" s="71"/>
      <c r="M596" s="86"/>
      <c r="N596" s="74"/>
      <c r="O596" s="72">
        <v>45096</v>
      </c>
      <c r="P596" s="73" t="s">
        <v>162</v>
      </c>
      <c r="Q596" s="79" t="s">
        <v>198</v>
      </c>
      <c r="R596" s="93" t="s">
        <v>781</v>
      </c>
    </row>
    <row r="597" spans="1:18">
      <c r="A597" s="77">
        <f t="shared" si="9"/>
        <v>589</v>
      </c>
      <c r="B597" s="336"/>
      <c r="C597" s="372"/>
      <c r="D597" s="257" t="s">
        <v>887</v>
      </c>
      <c r="E597" s="138"/>
      <c r="F597" s="71"/>
      <c r="G597" s="72"/>
      <c r="H597" s="73"/>
      <c r="I597" s="71"/>
      <c r="J597" s="72"/>
      <c r="K597" s="73"/>
      <c r="L597" s="71"/>
      <c r="M597" s="86"/>
      <c r="N597" s="74"/>
      <c r="O597" s="72">
        <v>45096</v>
      </c>
      <c r="P597" s="73" t="s">
        <v>162</v>
      </c>
      <c r="Q597" s="79" t="s">
        <v>198</v>
      </c>
      <c r="R597" s="93" t="s">
        <v>781</v>
      </c>
    </row>
    <row r="598" spans="1:18">
      <c r="A598" s="77">
        <f t="shared" si="9"/>
        <v>590</v>
      </c>
      <c r="B598" s="336"/>
      <c r="C598" s="372"/>
      <c r="D598" s="257" t="s">
        <v>888</v>
      </c>
      <c r="E598" s="138"/>
      <c r="F598" s="71"/>
      <c r="G598" s="72"/>
      <c r="H598" s="73"/>
      <c r="I598" s="71"/>
      <c r="J598" s="72"/>
      <c r="K598" s="73"/>
      <c r="L598" s="71"/>
      <c r="M598" s="86"/>
      <c r="N598" s="74"/>
      <c r="O598" s="72">
        <v>45096</v>
      </c>
      <c r="P598" s="73" t="s">
        <v>162</v>
      </c>
      <c r="Q598" s="79" t="s">
        <v>198</v>
      </c>
      <c r="R598" s="93" t="s">
        <v>781</v>
      </c>
    </row>
    <row r="599" spans="1:18">
      <c r="A599" s="77">
        <f t="shared" si="9"/>
        <v>591</v>
      </c>
      <c r="B599" s="336"/>
      <c r="C599" s="372"/>
      <c r="D599" s="257" t="s">
        <v>889</v>
      </c>
      <c r="E599" s="138"/>
      <c r="F599" s="71"/>
      <c r="G599" s="72"/>
      <c r="H599" s="73"/>
      <c r="I599" s="71"/>
      <c r="J599" s="72"/>
      <c r="K599" s="73"/>
      <c r="L599" s="71"/>
      <c r="M599" s="86"/>
      <c r="N599" s="74"/>
      <c r="O599" s="72">
        <v>45096</v>
      </c>
      <c r="P599" s="73" t="s">
        <v>162</v>
      </c>
      <c r="Q599" s="79" t="s">
        <v>198</v>
      </c>
      <c r="R599" s="93" t="s">
        <v>781</v>
      </c>
    </row>
    <row r="600" spans="1:18">
      <c r="A600" s="77">
        <f t="shared" si="9"/>
        <v>592</v>
      </c>
      <c r="B600" s="336"/>
      <c r="C600" s="372"/>
      <c r="D600" s="257" t="s">
        <v>890</v>
      </c>
      <c r="E600" s="138"/>
      <c r="F600" s="71"/>
      <c r="G600" s="72"/>
      <c r="H600" s="73"/>
      <c r="I600" s="71"/>
      <c r="J600" s="72"/>
      <c r="K600" s="73"/>
      <c r="L600" s="71"/>
      <c r="M600" s="86"/>
      <c r="N600" s="74"/>
      <c r="O600" s="72">
        <v>45096</v>
      </c>
      <c r="P600" s="73" t="s">
        <v>162</v>
      </c>
      <c r="Q600" s="79" t="s">
        <v>198</v>
      </c>
      <c r="R600" s="93" t="s">
        <v>781</v>
      </c>
    </row>
    <row r="601" spans="1:18">
      <c r="A601" s="77">
        <f t="shared" si="9"/>
        <v>593</v>
      </c>
      <c r="B601" s="336"/>
      <c r="C601" s="372"/>
      <c r="D601" s="257" t="s">
        <v>891</v>
      </c>
      <c r="E601" s="138"/>
      <c r="F601" s="71"/>
      <c r="G601" s="72"/>
      <c r="H601" s="73"/>
      <c r="I601" s="71"/>
      <c r="J601" s="72"/>
      <c r="K601" s="73"/>
      <c r="L601" s="71"/>
      <c r="M601" s="86"/>
      <c r="N601" s="74"/>
      <c r="O601" s="72">
        <v>45096</v>
      </c>
      <c r="P601" s="73" t="s">
        <v>162</v>
      </c>
      <c r="Q601" s="79" t="s">
        <v>198</v>
      </c>
      <c r="R601" s="93" t="s">
        <v>781</v>
      </c>
    </row>
    <row r="602" spans="1:18">
      <c r="A602" s="77">
        <f t="shared" si="9"/>
        <v>594</v>
      </c>
      <c r="B602" s="338"/>
      <c r="C602" s="369"/>
      <c r="D602" s="257" t="s">
        <v>892</v>
      </c>
      <c r="E602" s="138"/>
      <c r="F602" s="71"/>
      <c r="G602" s="72"/>
      <c r="H602" s="73"/>
      <c r="I602" s="71"/>
      <c r="J602" s="72"/>
      <c r="K602" s="73"/>
      <c r="L602" s="71"/>
      <c r="M602" s="86"/>
      <c r="N602" s="74"/>
      <c r="O602" s="72">
        <v>45096</v>
      </c>
      <c r="P602" s="73" t="s">
        <v>162</v>
      </c>
      <c r="Q602" s="79" t="s">
        <v>198</v>
      </c>
      <c r="R602" s="93" t="s">
        <v>781</v>
      </c>
    </row>
    <row r="603" spans="1:18" ht="60">
      <c r="A603" s="77">
        <f t="shared" si="9"/>
        <v>595</v>
      </c>
      <c r="B603" s="335" t="s">
        <v>926</v>
      </c>
      <c r="C603" s="348" t="s">
        <v>926</v>
      </c>
      <c r="D603" s="257" t="s">
        <v>927</v>
      </c>
      <c r="E603" s="138"/>
      <c r="F603" s="71"/>
      <c r="G603" s="72"/>
      <c r="H603" s="73"/>
      <c r="I603" s="71"/>
      <c r="J603" s="72"/>
      <c r="K603" s="73"/>
      <c r="L603" s="71"/>
      <c r="M603" s="86"/>
      <c r="N603" s="74" t="s">
        <v>928</v>
      </c>
      <c r="O603" s="72">
        <v>45096</v>
      </c>
      <c r="P603" s="73" t="s">
        <v>162</v>
      </c>
      <c r="Q603" s="79" t="s">
        <v>198</v>
      </c>
      <c r="R603" s="93" t="s">
        <v>781</v>
      </c>
    </row>
    <row r="604" spans="1:18">
      <c r="A604" s="77">
        <f t="shared" si="9"/>
        <v>596</v>
      </c>
      <c r="B604" s="336"/>
      <c r="C604" s="372"/>
      <c r="D604" s="258" t="s">
        <v>929</v>
      </c>
      <c r="E604" s="138"/>
      <c r="F604" s="71"/>
      <c r="G604" s="72"/>
      <c r="H604" s="73"/>
      <c r="I604" s="71"/>
      <c r="J604" s="72"/>
      <c r="K604" s="73"/>
      <c r="L604" s="71"/>
      <c r="M604" s="86"/>
      <c r="N604" s="74"/>
      <c r="O604" s="72">
        <v>45096</v>
      </c>
      <c r="P604" s="73" t="s">
        <v>162</v>
      </c>
      <c r="Q604" s="79" t="s">
        <v>198</v>
      </c>
      <c r="R604" s="93" t="s">
        <v>781</v>
      </c>
    </row>
    <row r="605" spans="1:18">
      <c r="A605" s="77">
        <f t="shared" si="9"/>
        <v>597</v>
      </c>
      <c r="B605" s="336"/>
      <c r="C605" s="372"/>
      <c r="D605" s="257" t="s">
        <v>930</v>
      </c>
      <c r="E605" s="138"/>
      <c r="F605" s="71"/>
      <c r="G605" s="72"/>
      <c r="H605" s="73"/>
      <c r="I605" s="71"/>
      <c r="J605" s="72"/>
      <c r="K605" s="73"/>
      <c r="L605" s="71"/>
      <c r="M605" s="86"/>
      <c r="N605" s="74"/>
      <c r="O605" s="72">
        <v>45096</v>
      </c>
      <c r="P605" s="73" t="s">
        <v>162</v>
      </c>
      <c r="Q605" s="79" t="s">
        <v>198</v>
      </c>
      <c r="R605" s="93" t="s">
        <v>781</v>
      </c>
    </row>
    <row r="606" spans="1:18">
      <c r="A606" s="77">
        <f t="shared" si="9"/>
        <v>598</v>
      </c>
      <c r="B606" s="336"/>
      <c r="C606" s="372"/>
      <c r="D606" s="258" t="s">
        <v>931</v>
      </c>
      <c r="E606" s="138"/>
      <c r="F606" s="71"/>
      <c r="G606" s="72"/>
      <c r="H606" s="73"/>
      <c r="I606" s="71"/>
      <c r="J606" s="72"/>
      <c r="K606" s="73"/>
      <c r="L606" s="71"/>
      <c r="M606" s="86"/>
      <c r="N606" s="74"/>
      <c r="O606" s="72">
        <v>45096</v>
      </c>
      <c r="P606" s="73" t="s">
        <v>162</v>
      </c>
      <c r="Q606" s="79" t="s">
        <v>198</v>
      </c>
      <c r="R606" s="93" t="s">
        <v>781</v>
      </c>
    </row>
    <row r="607" spans="1:18">
      <c r="A607" s="77">
        <f t="shared" si="9"/>
        <v>599</v>
      </c>
      <c r="B607" s="338"/>
      <c r="C607" s="372"/>
      <c r="D607" s="257" t="s">
        <v>932</v>
      </c>
      <c r="E607" s="138"/>
      <c r="F607" s="71"/>
      <c r="G607" s="72"/>
      <c r="H607" s="73"/>
      <c r="I607" s="71"/>
      <c r="J607" s="72"/>
      <c r="K607" s="73"/>
      <c r="L607" s="71"/>
      <c r="M607" s="86"/>
      <c r="N607" s="74"/>
      <c r="O607" s="72">
        <v>45096</v>
      </c>
      <c r="P607" s="73" t="s">
        <v>162</v>
      </c>
      <c r="Q607" s="79" t="s">
        <v>198</v>
      </c>
      <c r="R607" s="93" t="s">
        <v>781</v>
      </c>
    </row>
    <row r="608" spans="1:18">
      <c r="A608" s="77">
        <f t="shared" si="9"/>
        <v>600</v>
      </c>
      <c r="B608" s="335" t="s">
        <v>302</v>
      </c>
      <c r="C608" s="348" t="s">
        <v>318</v>
      </c>
      <c r="D608" s="257" t="s">
        <v>842</v>
      </c>
      <c r="E608" s="138"/>
      <c r="F608" s="71"/>
      <c r="G608" s="72"/>
      <c r="H608" s="73"/>
      <c r="I608" s="71"/>
      <c r="J608" s="72"/>
      <c r="K608" s="73"/>
      <c r="L608" s="71"/>
      <c r="M608" s="86"/>
      <c r="N608" s="74"/>
      <c r="O608" s="72">
        <v>45096</v>
      </c>
      <c r="P608" s="73" t="s">
        <v>162</v>
      </c>
      <c r="Q608" s="79" t="s">
        <v>198</v>
      </c>
      <c r="R608" s="93" t="s">
        <v>781</v>
      </c>
    </row>
    <row r="609" spans="1:18">
      <c r="A609" s="77">
        <f t="shared" si="9"/>
        <v>601</v>
      </c>
      <c r="B609" s="336"/>
      <c r="C609" s="372"/>
      <c r="D609" s="257" t="s">
        <v>844</v>
      </c>
      <c r="E609" s="138"/>
      <c r="F609" s="71"/>
      <c r="G609" s="72"/>
      <c r="H609" s="73"/>
      <c r="I609" s="71"/>
      <c r="J609" s="72"/>
      <c r="K609" s="73"/>
      <c r="L609" s="71"/>
      <c r="M609" s="86"/>
      <c r="N609" s="74"/>
      <c r="O609" s="72">
        <v>45096</v>
      </c>
      <c r="P609" s="73" t="s">
        <v>162</v>
      </c>
      <c r="Q609" s="79" t="s">
        <v>198</v>
      </c>
      <c r="R609" s="93" t="s">
        <v>781</v>
      </c>
    </row>
    <row r="610" spans="1:18">
      <c r="A610" s="77">
        <f t="shared" si="9"/>
        <v>602</v>
      </c>
      <c r="B610" s="336"/>
      <c r="C610" s="372"/>
      <c r="D610" s="257" t="s">
        <v>845</v>
      </c>
      <c r="E610" s="138"/>
      <c r="F610" s="71"/>
      <c r="G610" s="72"/>
      <c r="H610" s="73"/>
      <c r="I610" s="71"/>
      <c r="J610" s="72"/>
      <c r="K610" s="73"/>
      <c r="L610" s="71"/>
      <c r="M610" s="86"/>
      <c r="N610" s="74"/>
      <c r="O610" s="72">
        <v>45096</v>
      </c>
      <c r="P610" s="73" t="s">
        <v>162</v>
      </c>
      <c r="Q610" s="79" t="s">
        <v>198</v>
      </c>
      <c r="R610" s="93" t="s">
        <v>781</v>
      </c>
    </row>
    <row r="611" spans="1:18">
      <c r="A611" s="77">
        <f t="shared" si="9"/>
        <v>603</v>
      </c>
      <c r="B611" s="336"/>
      <c r="C611" s="372"/>
      <c r="D611" s="257" t="s">
        <v>846</v>
      </c>
      <c r="E611" s="138"/>
      <c r="F611" s="71"/>
      <c r="G611" s="72"/>
      <c r="H611" s="73"/>
      <c r="I611" s="71"/>
      <c r="J611" s="72"/>
      <c r="K611" s="73"/>
      <c r="L611" s="71"/>
      <c r="M611" s="86"/>
      <c r="N611" s="74"/>
      <c r="O611" s="72">
        <v>45096</v>
      </c>
      <c r="P611" s="73" t="s">
        <v>162</v>
      </c>
      <c r="Q611" s="79" t="s">
        <v>198</v>
      </c>
      <c r="R611" s="93" t="s">
        <v>781</v>
      </c>
    </row>
    <row r="612" spans="1:18">
      <c r="A612" s="77">
        <f t="shared" si="9"/>
        <v>604</v>
      </c>
      <c r="B612" s="336"/>
      <c r="C612" s="372"/>
      <c r="D612" s="257" t="s">
        <v>847</v>
      </c>
      <c r="E612" s="138"/>
      <c r="F612" s="71"/>
      <c r="G612" s="72"/>
      <c r="H612" s="73"/>
      <c r="I612" s="71"/>
      <c r="J612" s="72"/>
      <c r="K612" s="73"/>
      <c r="L612" s="71"/>
      <c r="M612" s="86"/>
      <c r="N612" s="74"/>
      <c r="O612" s="72">
        <v>45096</v>
      </c>
      <c r="P612" s="73" t="s">
        <v>162</v>
      </c>
      <c r="Q612" s="79" t="s">
        <v>198</v>
      </c>
      <c r="R612" s="93" t="s">
        <v>781</v>
      </c>
    </row>
    <row r="613" spans="1:18">
      <c r="A613" s="77">
        <f t="shared" si="9"/>
        <v>605</v>
      </c>
      <c r="B613" s="336"/>
      <c r="C613" s="372"/>
      <c r="D613" s="257" t="s">
        <v>848</v>
      </c>
      <c r="E613" s="138"/>
      <c r="F613" s="71"/>
      <c r="G613" s="72"/>
      <c r="H613" s="73"/>
      <c r="I613" s="71"/>
      <c r="J613" s="72"/>
      <c r="K613" s="73"/>
      <c r="L613" s="71"/>
      <c r="M613" s="86"/>
      <c r="N613" s="74"/>
      <c r="O613" s="72">
        <v>45096</v>
      </c>
      <c r="P613" s="73" t="s">
        <v>162</v>
      </c>
      <c r="Q613" s="79" t="s">
        <v>198</v>
      </c>
      <c r="R613" s="93" t="s">
        <v>781</v>
      </c>
    </row>
    <row r="614" spans="1:18">
      <c r="A614" s="77">
        <f t="shared" si="9"/>
        <v>606</v>
      </c>
      <c r="B614" s="336"/>
      <c r="C614" s="372"/>
      <c r="D614" s="257" t="s">
        <v>849</v>
      </c>
      <c r="E614" s="138"/>
      <c r="F614" s="71"/>
      <c r="G614" s="72"/>
      <c r="H614" s="73"/>
      <c r="I614" s="71"/>
      <c r="J614" s="72"/>
      <c r="K614" s="73"/>
      <c r="L614" s="71"/>
      <c r="M614" s="86"/>
      <c r="N614" s="74"/>
      <c r="O614" s="72">
        <v>45096</v>
      </c>
      <c r="P614" s="73" t="s">
        <v>162</v>
      </c>
      <c r="Q614" s="79" t="s">
        <v>198</v>
      </c>
      <c r="R614" s="93" t="s">
        <v>781</v>
      </c>
    </row>
    <row r="615" spans="1:18">
      <c r="A615" s="77">
        <f t="shared" si="9"/>
        <v>607</v>
      </c>
      <c r="B615" s="336"/>
      <c r="C615" s="372"/>
      <c r="D615" s="257" t="s">
        <v>850</v>
      </c>
      <c r="E615" s="138"/>
      <c r="F615" s="71"/>
      <c r="G615" s="72"/>
      <c r="H615" s="73"/>
      <c r="I615" s="71"/>
      <c r="J615" s="72"/>
      <c r="K615" s="73"/>
      <c r="L615" s="71"/>
      <c r="M615" s="86"/>
      <c r="N615" s="74"/>
      <c r="O615" s="72">
        <v>45096</v>
      </c>
      <c r="P615" s="73" t="s">
        <v>162</v>
      </c>
      <c r="Q615" s="79" t="s">
        <v>198</v>
      </c>
      <c r="R615" s="93" t="s">
        <v>781</v>
      </c>
    </row>
    <row r="616" spans="1:18">
      <c r="A616" s="77">
        <f t="shared" si="9"/>
        <v>608</v>
      </c>
      <c r="B616" s="336"/>
      <c r="C616" s="372"/>
      <c r="D616" s="257" t="s">
        <v>851</v>
      </c>
      <c r="E616" s="138"/>
      <c r="F616" s="71"/>
      <c r="G616" s="72"/>
      <c r="H616" s="73"/>
      <c r="I616" s="71"/>
      <c r="J616" s="72"/>
      <c r="K616" s="73"/>
      <c r="L616" s="71"/>
      <c r="M616" s="86"/>
      <c r="N616" s="74"/>
      <c r="O616" s="72">
        <v>45096</v>
      </c>
      <c r="P616" s="73" t="s">
        <v>162</v>
      </c>
      <c r="Q616" s="79" t="s">
        <v>198</v>
      </c>
      <c r="R616" s="93" t="s">
        <v>781</v>
      </c>
    </row>
    <row r="617" spans="1:18">
      <c r="A617" s="77">
        <f t="shared" si="9"/>
        <v>609</v>
      </c>
      <c r="B617" s="336"/>
      <c r="C617" s="372"/>
      <c r="D617" s="257" t="s">
        <v>852</v>
      </c>
      <c r="E617" s="138"/>
      <c r="F617" s="71"/>
      <c r="G617" s="72"/>
      <c r="H617" s="73"/>
      <c r="I617" s="71"/>
      <c r="J617" s="72"/>
      <c r="K617" s="73"/>
      <c r="L617" s="71"/>
      <c r="M617" s="86"/>
      <c r="N617" s="74"/>
      <c r="O617" s="72">
        <v>45096</v>
      </c>
      <c r="P617" s="73" t="s">
        <v>162</v>
      </c>
      <c r="Q617" s="79" t="s">
        <v>198</v>
      </c>
      <c r="R617" s="93" t="s">
        <v>781</v>
      </c>
    </row>
    <row r="618" spans="1:18">
      <c r="A618" s="77">
        <f t="shared" si="9"/>
        <v>610</v>
      </c>
      <c r="B618" s="336"/>
      <c r="C618" s="372"/>
      <c r="D618" s="258" t="s">
        <v>853</v>
      </c>
      <c r="E618" s="138"/>
      <c r="F618" s="71"/>
      <c r="G618" s="72"/>
      <c r="H618" s="73"/>
      <c r="I618" s="71"/>
      <c r="J618" s="72"/>
      <c r="K618" s="73"/>
      <c r="L618" s="71"/>
      <c r="M618" s="86"/>
      <c r="N618" s="74"/>
      <c r="O618" s="72">
        <v>45096</v>
      </c>
      <c r="P618" s="73" t="s">
        <v>162</v>
      </c>
      <c r="Q618" s="79" t="s">
        <v>198</v>
      </c>
      <c r="R618" s="93" t="s">
        <v>781</v>
      </c>
    </row>
    <row r="619" spans="1:18">
      <c r="A619" s="77">
        <f t="shared" si="9"/>
        <v>611</v>
      </c>
      <c r="B619" s="336"/>
      <c r="C619" s="372"/>
      <c r="D619" s="258" t="s">
        <v>854</v>
      </c>
      <c r="E619" s="138"/>
      <c r="F619" s="71"/>
      <c r="G619" s="72"/>
      <c r="H619" s="73"/>
      <c r="I619" s="71"/>
      <c r="J619" s="72"/>
      <c r="K619" s="73"/>
      <c r="L619" s="71"/>
      <c r="M619" s="86"/>
      <c r="N619" s="74"/>
      <c r="O619" s="72">
        <v>45096</v>
      </c>
      <c r="P619" s="73" t="s">
        <v>162</v>
      </c>
      <c r="Q619" s="79" t="s">
        <v>198</v>
      </c>
      <c r="R619" s="93" t="s">
        <v>781</v>
      </c>
    </row>
    <row r="620" spans="1:18">
      <c r="A620" s="77">
        <f t="shared" si="9"/>
        <v>612</v>
      </c>
      <c r="B620" s="336"/>
      <c r="C620" s="372"/>
      <c r="D620" s="258" t="s">
        <v>855</v>
      </c>
      <c r="E620" s="138"/>
      <c r="F620" s="71"/>
      <c r="G620" s="72"/>
      <c r="H620" s="73"/>
      <c r="I620" s="71"/>
      <c r="J620" s="72"/>
      <c r="K620" s="73"/>
      <c r="L620" s="71"/>
      <c r="M620" s="86"/>
      <c r="N620" s="74"/>
      <c r="O620" s="72">
        <v>45096</v>
      </c>
      <c r="P620" s="73" t="s">
        <v>162</v>
      </c>
      <c r="Q620" s="79" t="s">
        <v>198</v>
      </c>
      <c r="R620" s="93" t="s">
        <v>781</v>
      </c>
    </row>
    <row r="621" spans="1:18">
      <c r="A621" s="77">
        <f t="shared" si="9"/>
        <v>613</v>
      </c>
      <c r="B621" s="336"/>
      <c r="C621" s="372"/>
      <c r="D621" s="258" t="s">
        <v>856</v>
      </c>
      <c r="E621" s="138"/>
      <c r="F621" s="71"/>
      <c r="G621" s="72"/>
      <c r="H621" s="73"/>
      <c r="I621" s="71"/>
      <c r="J621" s="72"/>
      <c r="K621" s="73"/>
      <c r="L621" s="71"/>
      <c r="M621" s="86"/>
      <c r="N621" s="74"/>
      <c r="O621" s="72">
        <v>45096</v>
      </c>
      <c r="P621" s="73" t="s">
        <v>162</v>
      </c>
      <c r="Q621" s="79" t="s">
        <v>198</v>
      </c>
      <c r="R621" s="93" t="s">
        <v>781</v>
      </c>
    </row>
    <row r="622" spans="1:18">
      <c r="A622" s="77">
        <f t="shared" si="9"/>
        <v>614</v>
      </c>
      <c r="B622" s="336"/>
      <c r="C622" s="372"/>
      <c r="D622" s="258" t="s">
        <v>857</v>
      </c>
      <c r="E622" s="138"/>
      <c r="F622" s="71"/>
      <c r="G622" s="72"/>
      <c r="H622" s="73"/>
      <c r="I622" s="71"/>
      <c r="J622" s="72"/>
      <c r="K622" s="73"/>
      <c r="L622" s="71"/>
      <c r="M622" s="86"/>
      <c r="N622" s="74"/>
      <c r="O622" s="72">
        <v>45096</v>
      </c>
      <c r="P622" s="73" t="s">
        <v>162</v>
      </c>
      <c r="Q622" s="79" t="s">
        <v>198</v>
      </c>
      <c r="R622" s="93" t="s">
        <v>781</v>
      </c>
    </row>
    <row r="623" spans="1:18">
      <c r="A623" s="77">
        <f t="shared" si="9"/>
        <v>615</v>
      </c>
      <c r="B623" s="336"/>
      <c r="C623" s="372"/>
      <c r="D623" s="258" t="s">
        <v>858</v>
      </c>
      <c r="E623" s="138"/>
      <c r="F623" s="71"/>
      <c r="G623" s="72"/>
      <c r="H623" s="73"/>
      <c r="I623" s="71"/>
      <c r="J623" s="72"/>
      <c r="K623" s="73"/>
      <c r="L623" s="71"/>
      <c r="M623" s="86"/>
      <c r="N623" s="74"/>
      <c r="O623" s="72">
        <v>45096</v>
      </c>
      <c r="P623" s="73" t="s">
        <v>162</v>
      </c>
      <c r="Q623" s="79" t="s">
        <v>198</v>
      </c>
      <c r="R623" s="93" t="s">
        <v>781</v>
      </c>
    </row>
    <row r="624" spans="1:18">
      <c r="A624" s="77">
        <f t="shared" si="9"/>
        <v>616</v>
      </c>
      <c r="B624" s="336"/>
      <c r="C624" s="372"/>
      <c r="D624" s="258" t="s">
        <v>859</v>
      </c>
      <c r="E624" s="138"/>
      <c r="F624" s="71"/>
      <c r="G624" s="72"/>
      <c r="H624" s="73"/>
      <c r="I624" s="71"/>
      <c r="J624" s="72"/>
      <c r="K624" s="73"/>
      <c r="L624" s="71"/>
      <c r="M624" s="86"/>
      <c r="N624" s="74"/>
      <c r="O624" s="72">
        <v>45096</v>
      </c>
      <c r="P624" s="73" t="s">
        <v>162</v>
      </c>
      <c r="Q624" s="79" t="s">
        <v>198</v>
      </c>
      <c r="R624" s="93" t="s">
        <v>781</v>
      </c>
    </row>
    <row r="625" spans="1:18">
      <c r="A625" s="77">
        <f t="shared" si="9"/>
        <v>617</v>
      </c>
      <c r="B625" s="336"/>
      <c r="C625" s="372"/>
      <c r="D625" s="258" t="s">
        <v>860</v>
      </c>
      <c r="E625" s="138"/>
      <c r="F625" s="71"/>
      <c r="G625" s="72"/>
      <c r="H625" s="73"/>
      <c r="I625" s="71"/>
      <c r="J625" s="72"/>
      <c r="K625" s="73"/>
      <c r="L625" s="71"/>
      <c r="M625" s="86"/>
      <c r="N625" s="74"/>
      <c r="O625" s="72">
        <v>45096</v>
      </c>
      <c r="P625" s="73" t="s">
        <v>162</v>
      </c>
      <c r="Q625" s="79" t="s">
        <v>198</v>
      </c>
      <c r="R625" s="93" t="s">
        <v>781</v>
      </c>
    </row>
    <row r="626" spans="1:18">
      <c r="A626" s="77">
        <f t="shared" si="9"/>
        <v>618</v>
      </c>
      <c r="B626" s="336"/>
      <c r="C626" s="372"/>
      <c r="D626" s="258" t="s">
        <v>861</v>
      </c>
      <c r="E626" s="138"/>
      <c r="F626" s="71"/>
      <c r="G626" s="72"/>
      <c r="H626" s="73"/>
      <c r="I626" s="71"/>
      <c r="J626" s="72"/>
      <c r="K626" s="73"/>
      <c r="L626" s="71"/>
      <c r="M626" s="86"/>
      <c r="N626" s="74"/>
      <c r="O626" s="72">
        <v>45096</v>
      </c>
      <c r="P626" s="73" t="s">
        <v>162</v>
      </c>
      <c r="Q626" s="79" t="s">
        <v>198</v>
      </c>
      <c r="R626" s="93" t="s">
        <v>781</v>
      </c>
    </row>
    <row r="627" spans="1:18">
      <c r="A627" s="77">
        <f t="shared" si="9"/>
        <v>619</v>
      </c>
      <c r="B627" s="336"/>
      <c r="C627" s="372"/>
      <c r="D627" s="258" t="s">
        <v>862</v>
      </c>
      <c r="E627" s="138"/>
      <c r="F627" s="71"/>
      <c r="G627" s="72"/>
      <c r="H627" s="73"/>
      <c r="I627" s="71"/>
      <c r="J627" s="72"/>
      <c r="K627" s="73"/>
      <c r="L627" s="71"/>
      <c r="M627" s="86"/>
      <c r="N627" s="74"/>
      <c r="O627" s="72">
        <v>45096</v>
      </c>
      <c r="P627" s="73" t="s">
        <v>162</v>
      </c>
      <c r="Q627" s="79" t="s">
        <v>198</v>
      </c>
      <c r="R627" s="93" t="s">
        <v>781</v>
      </c>
    </row>
    <row r="628" spans="1:18">
      <c r="A628" s="77">
        <f t="shared" si="9"/>
        <v>620</v>
      </c>
      <c r="B628" s="336"/>
      <c r="C628" s="372"/>
      <c r="D628" s="257" t="s">
        <v>863</v>
      </c>
      <c r="E628" s="138"/>
      <c r="F628" s="71"/>
      <c r="G628" s="72"/>
      <c r="H628" s="73"/>
      <c r="I628" s="71"/>
      <c r="J628" s="72"/>
      <c r="K628" s="73"/>
      <c r="L628" s="71"/>
      <c r="M628" s="86"/>
      <c r="N628" s="74"/>
      <c r="O628" s="72">
        <v>45096</v>
      </c>
      <c r="P628" s="73" t="s">
        <v>162</v>
      </c>
      <c r="Q628" s="79" t="s">
        <v>198</v>
      </c>
      <c r="R628" s="93" t="s">
        <v>781</v>
      </c>
    </row>
    <row r="629" spans="1:18">
      <c r="A629" s="77">
        <f t="shared" si="9"/>
        <v>621</v>
      </c>
      <c r="B629" s="336"/>
      <c r="C629" s="372"/>
      <c r="D629" s="257" t="s">
        <v>864</v>
      </c>
      <c r="E629" s="138"/>
      <c r="F629" s="71"/>
      <c r="G629" s="72"/>
      <c r="H629" s="73"/>
      <c r="I629" s="71"/>
      <c r="J629" s="72"/>
      <c r="K629" s="73"/>
      <c r="L629" s="71"/>
      <c r="M629" s="86"/>
      <c r="N629" s="74"/>
      <c r="O629" s="72">
        <v>45096</v>
      </c>
      <c r="P629" s="73" t="s">
        <v>162</v>
      </c>
      <c r="Q629" s="79" t="s">
        <v>198</v>
      </c>
      <c r="R629" s="93" t="s">
        <v>781</v>
      </c>
    </row>
    <row r="630" spans="1:18">
      <c r="A630" s="77">
        <f t="shared" si="9"/>
        <v>622</v>
      </c>
      <c r="B630" s="336"/>
      <c r="C630" s="372"/>
      <c r="D630" s="257" t="s">
        <v>865</v>
      </c>
      <c r="E630" s="138"/>
      <c r="F630" s="71"/>
      <c r="G630" s="72"/>
      <c r="H630" s="73"/>
      <c r="I630" s="71"/>
      <c r="J630" s="72"/>
      <c r="K630" s="73"/>
      <c r="L630" s="71"/>
      <c r="M630" s="86"/>
      <c r="N630" s="74"/>
      <c r="O630" s="72">
        <v>45096</v>
      </c>
      <c r="P630" s="73" t="s">
        <v>162</v>
      </c>
      <c r="Q630" s="79" t="s">
        <v>198</v>
      </c>
      <c r="R630" s="93" t="s">
        <v>781</v>
      </c>
    </row>
    <row r="631" spans="1:18">
      <c r="A631" s="77">
        <f t="shared" si="9"/>
        <v>623</v>
      </c>
      <c r="B631" s="336"/>
      <c r="C631" s="372"/>
      <c r="D631" s="257" t="s">
        <v>866</v>
      </c>
      <c r="E631" s="138"/>
      <c r="F631" s="71"/>
      <c r="G631" s="72"/>
      <c r="H631" s="73"/>
      <c r="I631" s="71"/>
      <c r="J631" s="72"/>
      <c r="K631" s="73"/>
      <c r="L631" s="71"/>
      <c r="M631" s="86"/>
      <c r="N631" s="74"/>
      <c r="O631" s="72">
        <v>45096</v>
      </c>
      <c r="P631" s="73" t="s">
        <v>162</v>
      </c>
      <c r="Q631" s="79" t="s">
        <v>198</v>
      </c>
      <c r="R631" s="93" t="s">
        <v>781</v>
      </c>
    </row>
    <row r="632" spans="1:18">
      <c r="A632" s="77">
        <f t="shared" si="9"/>
        <v>624</v>
      </c>
      <c r="B632" s="336"/>
      <c r="C632" s="372"/>
      <c r="D632" s="257" t="s">
        <v>867</v>
      </c>
      <c r="E632" s="138"/>
      <c r="F632" s="71"/>
      <c r="G632" s="72"/>
      <c r="H632" s="73"/>
      <c r="I632" s="71"/>
      <c r="J632" s="72"/>
      <c r="K632" s="73"/>
      <c r="L632" s="71"/>
      <c r="M632" s="86"/>
      <c r="N632" s="74"/>
      <c r="O632" s="72">
        <v>45096</v>
      </c>
      <c r="P632" s="73" t="s">
        <v>162</v>
      </c>
      <c r="Q632" s="79" t="s">
        <v>198</v>
      </c>
      <c r="R632" s="93" t="s">
        <v>781</v>
      </c>
    </row>
    <row r="633" spans="1:18">
      <c r="A633" s="77">
        <f t="shared" si="9"/>
        <v>625</v>
      </c>
      <c r="B633" s="336"/>
      <c r="C633" s="372"/>
      <c r="D633" s="257" t="s">
        <v>868</v>
      </c>
      <c r="E633" s="138"/>
      <c r="F633" s="71"/>
      <c r="G633" s="72"/>
      <c r="H633" s="73"/>
      <c r="I633" s="71"/>
      <c r="J633" s="72"/>
      <c r="K633" s="73"/>
      <c r="L633" s="71"/>
      <c r="M633" s="86"/>
      <c r="N633" s="74"/>
      <c r="O633" s="72">
        <v>45096</v>
      </c>
      <c r="P633" s="73" t="s">
        <v>162</v>
      </c>
      <c r="Q633" s="79" t="s">
        <v>198</v>
      </c>
      <c r="R633" s="93" t="s">
        <v>781</v>
      </c>
    </row>
    <row r="634" spans="1:18">
      <c r="A634" s="77">
        <f t="shared" si="9"/>
        <v>626</v>
      </c>
      <c r="B634" s="336"/>
      <c r="C634" s="372"/>
      <c r="D634" s="257" t="s">
        <v>869</v>
      </c>
      <c r="E634" s="138"/>
      <c r="F634" s="71"/>
      <c r="G634" s="72"/>
      <c r="H634" s="73"/>
      <c r="I634" s="71"/>
      <c r="J634" s="72"/>
      <c r="K634" s="73"/>
      <c r="L634" s="71"/>
      <c r="M634" s="86"/>
      <c r="N634" s="74"/>
      <c r="O634" s="72">
        <v>45096</v>
      </c>
      <c r="P634" s="73" t="s">
        <v>162</v>
      </c>
      <c r="Q634" s="79" t="s">
        <v>198</v>
      </c>
      <c r="R634" s="93" t="s">
        <v>781</v>
      </c>
    </row>
    <row r="635" spans="1:18">
      <c r="A635" s="77">
        <f t="shared" si="9"/>
        <v>627</v>
      </c>
      <c r="B635" s="336"/>
      <c r="C635" s="372"/>
      <c r="D635" s="257" t="s">
        <v>870</v>
      </c>
      <c r="E635" s="138"/>
      <c r="F635" s="71"/>
      <c r="G635" s="72"/>
      <c r="H635" s="73"/>
      <c r="I635" s="71"/>
      <c r="J635" s="72"/>
      <c r="K635" s="73"/>
      <c r="L635" s="71"/>
      <c r="M635" s="86"/>
      <c r="N635" s="74"/>
      <c r="O635" s="72">
        <v>45096</v>
      </c>
      <c r="P635" s="73" t="s">
        <v>162</v>
      </c>
      <c r="Q635" s="79" t="s">
        <v>198</v>
      </c>
      <c r="R635" s="93" t="s">
        <v>781</v>
      </c>
    </row>
    <row r="636" spans="1:18">
      <c r="A636" s="77">
        <f t="shared" si="9"/>
        <v>628</v>
      </c>
      <c r="B636" s="336"/>
      <c r="C636" s="372"/>
      <c r="D636" s="257" t="s">
        <v>871</v>
      </c>
      <c r="E636" s="138"/>
      <c r="F636" s="71"/>
      <c r="G636" s="72"/>
      <c r="H636" s="73"/>
      <c r="I636" s="71"/>
      <c r="J636" s="72"/>
      <c r="K636" s="73"/>
      <c r="L636" s="71"/>
      <c r="M636" s="86"/>
      <c r="N636" s="74"/>
      <c r="O636" s="72">
        <v>45096</v>
      </c>
      <c r="P636" s="73" t="s">
        <v>162</v>
      </c>
      <c r="Q636" s="79" t="s">
        <v>198</v>
      </c>
      <c r="R636" s="93" t="s">
        <v>781</v>
      </c>
    </row>
    <row r="637" spans="1:18">
      <c r="A637" s="77">
        <f t="shared" si="9"/>
        <v>629</v>
      </c>
      <c r="B637" s="336"/>
      <c r="C637" s="372"/>
      <c r="D637" s="257" t="s">
        <v>872</v>
      </c>
      <c r="E637" s="138"/>
      <c r="F637" s="71"/>
      <c r="G637" s="72"/>
      <c r="H637" s="73"/>
      <c r="I637" s="71"/>
      <c r="J637" s="72"/>
      <c r="K637" s="73"/>
      <c r="L637" s="71"/>
      <c r="M637" s="86"/>
      <c r="N637" s="74"/>
      <c r="O637" s="72">
        <v>45096</v>
      </c>
      <c r="P637" s="73" t="s">
        <v>162</v>
      </c>
      <c r="Q637" s="79" t="s">
        <v>198</v>
      </c>
      <c r="R637" s="93" t="s">
        <v>781</v>
      </c>
    </row>
    <row r="638" spans="1:18">
      <c r="A638" s="77">
        <f t="shared" si="9"/>
        <v>630</v>
      </c>
      <c r="B638" s="336"/>
      <c r="C638" s="372"/>
      <c r="D638" s="258" t="s">
        <v>873</v>
      </c>
      <c r="E638" s="138"/>
      <c r="F638" s="71"/>
      <c r="G638" s="72"/>
      <c r="H638" s="73"/>
      <c r="I638" s="71"/>
      <c r="J638" s="72"/>
      <c r="K638" s="73"/>
      <c r="L638" s="71"/>
      <c r="M638" s="86"/>
      <c r="N638" s="74"/>
      <c r="O638" s="72">
        <v>45096</v>
      </c>
      <c r="P638" s="73" t="s">
        <v>162</v>
      </c>
      <c r="Q638" s="79" t="s">
        <v>198</v>
      </c>
      <c r="R638" s="93" t="s">
        <v>781</v>
      </c>
    </row>
    <row r="639" spans="1:18">
      <c r="A639" s="77">
        <f t="shared" si="9"/>
        <v>631</v>
      </c>
      <c r="B639" s="336"/>
      <c r="C639" s="372"/>
      <c r="D639" s="258" t="s">
        <v>874</v>
      </c>
      <c r="E639" s="138"/>
      <c r="F639" s="71"/>
      <c r="G639" s="72"/>
      <c r="H639" s="73"/>
      <c r="I639" s="71"/>
      <c r="J639" s="72"/>
      <c r="K639" s="73"/>
      <c r="L639" s="71"/>
      <c r="M639" s="86"/>
      <c r="N639" s="74"/>
      <c r="O639" s="72">
        <v>45096</v>
      </c>
      <c r="P639" s="73" t="s">
        <v>162</v>
      </c>
      <c r="Q639" s="79" t="s">
        <v>198</v>
      </c>
      <c r="R639" s="93" t="s">
        <v>781</v>
      </c>
    </row>
    <row r="640" spans="1:18">
      <c r="A640" s="77">
        <f t="shared" si="9"/>
        <v>632</v>
      </c>
      <c r="B640" s="336"/>
      <c r="C640" s="372"/>
      <c r="D640" s="258" t="s">
        <v>875</v>
      </c>
      <c r="E640" s="138"/>
      <c r="F640" s="71"/>
      <c r="G640" s="72"/>
      <c r="H640" s="73"/>
      <c r="I640" s="71"/>
      <c r="J640" s="72"/>
      <c r="K640" s="73"/>
      <c r="L640" s="71"/>
      <c r="M640" s="86"/>
      <c r="N640" s="74"/>
      <c r="O640" s="72">
        <v>45096</v>
      </c>
      <c r="P640" s="73" t="s">
        <v>162</v>
      </c>
      <c r="Q640" s="79" t="s">
        <v>198</v>
      </c>
      <c r="R640" s="93" t="s">
        <v>781</v>
      </c>
    </row>
    <row r="641" spans="1:18">
      <c r="A641" s="77">
        <f t="shared" si="9"/>
        <v>633</v>
      </c>
      <c r="B641" s="336"/>
      <c r="C641" s="372"/>
      <c r="D641" s="258" t="s">
        <v>876</v>
      </c>
      <c r="E641" s="138"/>
      <c r="F641" s="71"/>
      <c r="G641" s="72"/>
      <c r="H641" s="73"/>
      <c r="I641" s="71"/>
      <c r="J641" s="72"/>
      <c r="K641" s="73"/>
      <c r="L641" s="71"/>
      <c r="M641" s="86"/>
      <c r="N641" s="74"/>
      <c r="O641" s="72">
        <v>45096</v>
      </c>
      <c r="P641" s="73" t="s">
        <v>162</v>
      </c>
      <c r="Q641" s="79" t="s">
        <v>198</v>
      </c>
      <c r="R641" s="93" t="s">
        <v>781</v>
      </c>
    </row>
    <row r="642" spans="1:18">
      <c r="A642" s="77">
        <f t="shared" si="9"/>
        <v>634</v>
      </c>
      <c r="B642" s="336"/>
      <c r="C642" s="372"/>
      <c r="D642" s="258" t="s">
        <v>877</v>
      </c>
      <c r="E642" s="138"/>
      <c r="F642" s="71"/>
      <c r="G642" s="72"/>
      <c r="H642" s="73"/>
      <c r="I642" s="71"/>
      <c r="J642" s="72"/>
      <c r="K642" s="73"/>
      <c r="L642" s="71"/>
      <c r="M642" s="86"/>
      <c r="N642" s="74"/>
      <c r="O642" s="72">
        <v>45096</v>
      </c>
      <c r="P642" s="73" t="s">
        <v>162</v>
      </c>
      <c r="Q642" s="79" t="s">
        <v>198</v>
      </c>
      <c r="R642" s="93" t="s">
        <v>781</v>
      </c>
    </row>
    <row r="643" spans="1:18">
      <c r="A643" s="77">
        <f t="shared" si="9"/>
        <v>635</v>
      </c>
      <c r="B643" s="336"/>
      <c r="C643" s="372"/>
      <c r="D643" s="258" t="s">
        <v>878</v>
      </c>
      <c r="E643" s="138"/>
      <c r="F643" s="71"/>
      <c r="G643" s="72"/>
      <c r="H643" s="73"/>
      <c r="I643" s="71"/>
      <c r="J643" s="72"/>
      <c r="K643" s="73"/>
      <c r="L643" s="71"/>
      <c r="M643" s="86"/>
      <c r="N643" s="74"/>
      <c r="O643" s="72">
        <v>45096</v>
      </c>
      <c r="P643" s="73" t="s">
        <v>162</v>
      </c>
      <c r="Q643" s="79" t="s">
        <v>198</v>
      </c>
      <c r="R643" s="93" t="s">
        <v>781</v>
      </c>
    </row>
    <row r="644" spans="1:18">
      <c r="A644" s="77">
        <f t="shared" si="9"/>
        <v>636</v>
      </c>
      <c r="B644" s="336"/>
      <c r="C644" s="372"/>
      <c r="D644" s="258" t="s">
        <v>879</v>
      </c>
      <c r="E644" s="138"/>
      <c r="F644" s="71"/>
      <c r="G644" s="72"/>
      <c r="H644" s="73"/>
      <c r="I644" s="71"/>
      <c r="J644" s="72"/>
      <c r="K644" s="73"/>
      <c r="L644" s="71"/>
      <c r="M644" s="86"/>
      <c r="N644" s="74"/>
      <c r="O644" s="72">
        <v>45096</v>
      </c>
      <c r="P644" s="73" t="s">
        <v>162</v>
      </c>
      <c r="Q644" s="79" t="s">
        <v>198</v>
      </c>
      <c r="R644" s="93" t="s">
        <v>781</v>
      </c>
    </row>
    <row r="645" spans="1:18">
      <c r="A645" s="77">
        <f t="shared" si="9"/>
        <v>637</v>
      </c>
      <c r="B645" s="336"/>
      <c r="C645" s="372"/>
      <c r="D645" s="258" t="s">
        <v>880</v>
      </c>
      <c r="E645" s="138"/>
      <c r="F645" s="71"/>
      <c r="G645" s="72"/>
      <c r="H645" s="73"/>
      <c r="I645" s="71"/>
      <c r="J645" s="72"/>
      <c r="K645" s="73"/>
      <c r="L645" s="71"/>
      <c r="M645" s="86"/>
      <c r="N645" s="74"/>
      <c r="O645" s="72">
        <v>45096</v>
      </c>
      <c r="P645" s="73" t="s">
        <v>162</v>
      </c>
      <c r="Q645" s="79" t="s">
        <v>198</v>
      </c>
      <c r="R645" s="93" t="s">
        <v>781</v>
      </c>
    </row>
    <row r="646" spans="1:18">
      <c r="A646" s="77">
        <f t="shared" si="9"/>
        <v>638</v>
      </c>
      <c r="B646" s="336"/>
      <c r="C646" s="372"/>
      <c r="D646" s="258" t="s">
        <v>881</v>
      </c>
      <c r="E646" s="138"/>
      <c r="F646" s="71"/>
      <c r="G646" s="72"/>
      <c r="H646" s="73"/>
      <c r="I646" s="71"/>
      <c r="J646" s="72"/>
      <c r="K646" s="73"/>
      <c r="L646" s="71"/>
      <c r="M646" s="86"/>
      <c r="N646" s="74"/>
      <c r="O646" s="72">
        <v>45096</v>
      </c>
      <c r="P646" s="73" t="s">
        <v>162</v>
      </c>
      <c r="Q646" s="79" t="s">
        <v>198</v>
      </c>
      <c r="R646" s="93" t="s">
        <v>781</v>
      </c>
    </row>
    <row r="647" spans="1:18">
      <c r="A647" s="77">
        <f t="shared" si="9"/>
        <v>639</v>
      </c>
      <c r="B647" s="336"/>
      <c r="C647" s="372"/>
      <c r="D647" s="258" t="s">
        <v>882</v>
      </c>
      <c r="E647" s="138"/>
      <c r="F647" s="71"/>
      <c r="G647" s="72"/>
      <c r="H647" s="73"/>
      <c r="I647" s="71"/>
      <c r="J647" s="72"/>
      <c r="K647" s="73"/>
      <c r="L647" s="71"/>
      <c r="M647" s="86"/>
      <c r="N647" s="74"/>
      <c r="O647" s="72">
        <v>45096</v>
      </c>
      <c r="P647" s="73" t="s">
        <v>162</v>
      </c>
      <c r="Q647" s="79" t="s">
        <v>198</v>
      </c>
      <c r="R647" s="93" t="s">
        <v>781</v>
      </c>
    </row>
    <row r="648" spans="1:18">
      <c r="A648" s="77">
        <f t="shared" si="9"/>
        <v>640</v>
      </c>
      <c r="B648" s="336"/>
      <c r="C648" s="372"/>
      <c r="D648" s="257" t="s">
        <v>883</v>
      </c>
      <c r="E648" s="138"/>
      <c r="F648" s="71"/>
      <c r="G648" s="72"/>
      <c r="H648" s="73"/>
      <c r="I648" s="71"/>
      <c r="J648" s="72"/>
      <c r="K648" s="73"/>
      <c r="L648" s="71"/>
      <c r="M648" s="86"/>
      <c r="N648" s="74"/>
      <c r="O648" s="72">
        <v>45096</v>
      </c>
      <c r="P648" s="73" t="s">
        <v>162</v>
      </c>
      <c r="Q648" s="79" t="s">
        <v>198</v>
      </c>
      <c r="R648" s="93" t="s">
        <v>781</v>
      </c>
    </row>
    <row r="649" spans="1:18">
      <c r="A649" s="77">
        <f t="shared" si="9"/>
        <v>641</v>
      </c>
      <c r="B649" s="336"/>
      <c r="C649" s="372"/>
      <c r="D649" s="257" t="s">
        <v>884</v>
      </c>
      <c r="E649" s="138"/>
      <c r="F649" s="71"/>
      <c r="G649" s="72"/>
      <c r="H649" s="73"/>
      <c r="I649" s="71"/>
      <c r="J649" s="72"/>
      <c r="K649" s="73"/>
      <c r="L649" s="71"/>
      <c r="M649" s="86"/>
      <c r="N649" s="74"/>
      <c r="O649" s="72">
        <v>45096</v>
      </c>
      <c r="P649" s="73" t="s">
        <v>162</v>
      </c>
      <c r="Q649" s="79" t="s">
        <v>198</v>
      </c>
      <c r="R649" s="93" t="s">
        <v>781</v>
      </c>
    </row>
    <row r="650" spans="1:18">
      <c r="A650" s="77">
        <f t="shared" si="9"/>
        <v>642</v>
      </c>
      <c r="B650" s="336"/>
      <c r="C650" s="372"/>
      <c r="D650" s="257" t="s">
        <v>885</v>
      </c>
      <c r="E650" s="138"/>
      <c r="F650" s="71"/>
      <c r="G650" s="72"/>
      <c r="H650" s="73"/>
      <c r="I650" s="71"/>
      <c r="J650" s="72"/>
      <c r="K650" s="73"/>
      <c r="L650" s="71"/>
      <c r="M650" s="86"/>
      <c r="N650" s="74"/>
      <c r="O650" s="72">
        <v>45096</v>
      </c>
      <c r="P650" s="73" t="s">
        <v>162</v>
      </c>
      <c r="Q650" s="79" t="s">
        <v>198</v>
      </c>
      <c r="R650" s="93" t="s">
        <v>781</v>
      </c>
    </row>
    <row r="651" spans="1:18">
      <c r="A651" s="77">
        <f t="shared" si="9"/>
        <v>643</v>
      </c>
      <c r="B651" s="336"/>
      <c r="C651" s="372"/>
      <c r="D651" s="257" t="s">
        <v>886</v>
      </c>
      <c r="E651" s="138"/>
      <c r="F651" s="71"/>
      <c r="G651" s="72"/>
      <c r="H651" s="73"/>
      <c r="I651" s="71"/>
      <c r="J651" s="72"/>
      <c r="K651" s="73"/>
      <c r="L651" s="71"/>
      <c r="M651" s="86"/>
      <c r="N651" s="74"/>
      <c r="O651" s="72">
        <v>45096</v>
      </c>
      <c r="P651" s="73" t="s">
        <v>162</v>
      </c>
      <c r="Q651" s="79" t="s">
        <v>198</v>
      </c>
      <c r="R651" s="93" t="s">
        <v>781</v>
      </c>
    </row>
    <row r="652" spans="1:18">
      <c r="A652" s="77">
        <f t="shared" si="9"/>
        <v>644</v>
      </c>
      <c r="B652" s="336"/>
      <c r="C652" s="372"/>
      <c r="D652" s="257" t="s">
        <v>887</v>
      </c>
      <c r="E652" s="138"/>
      <c r="F652" s="71"/>
      <c r="G652" s="72"/>
      <c r="H652" s="73"/>
      <c r="I652" s="71"/>
      <c r="J652" s="72"/>
      <c r="K652" s="73"/>
      <c r="L652" s="71"/>
      <c r="M652" s="86"/>
      <c r="N652" s="74"/>
      <c r="O652" s="72">
        <v>45096</v>
      </c>
      <c r="P652" s="73" t="s">
        <v>162</v>
      </c>
      <c r="Q652" s="79" t="s">
        <v>198</v>
      </c>
      <c r="R652" s="93" t="s">
        <v>781</v>
      </c>
    </row>
    <row r="653" spans="1:18">
      <c r="A653" s="77">
        <f t="shared" si="9"/>
        <v>645</v>
      </c>
      <c r="B653" s="336"/>
      <c r="C653" s="372"/>
      <c r="D653" s="257" t="s">
        <v>888</v>
      </c>
      <c r="E653" s="138"/>
      <c r="F653" s="71"/>
      <c r="G653" s="72"/>
      <c r="H653" s="73"/>
      <c r="I653" s="71"/>
      <c r="J653" s="72"/>
      <c r="K653" s="73"/>
      <c r="L653" s="71"/>
      <c r="M653" s="86"/>
      <c r="N653" s="74"/>
      <c r="O653" s="72">
        <v>45096</v>
      </c>
      <c r="P653" s="73" t="s">
        <v>162</v>
      </c>
      <c r="Q653" s="79" t="s">
        <v>198</v>
      </c>
      <c r="R653" s="93" t="s">
        <v>781</v>
      </c>
    </row>
    <row r="654" spans="1:18">
      <c r="A654" s="77">
        <f t="shared" si="9"/>
        <v>646</v>
      </c>
      <c r="B654" s="336"/>
      <c r="C654" s="372"/>
      <c r="D654" s="257" t="s">
        <v>889</v>
      </c>
      <c r="E654" s="138"/>
      <c r="F654" s="71"/>
      <c r="G654" s="72"/>
      <c r="H654" s="73"/>
      <c r="I654" s="71"/>
      <c r="J654" s="72"/>
      <c r="K654" s="73"/>
      <c r="L654" s="71"/>
      <c r="M654" s="86"/>
      <c r="N654" s="74"/>
      <c r="O654" s="72">
        <v>45096</v>
      </c>
      <c r="P654" s="73" t="s">
        <v>162</v>
      </c>
      <c r="Q654" s="79" t="s">
        <v>198</v>
      </c>
      <c r="R654" s="93" t="s">
        <v>781</v>
      </c>
    </row>
    <row r="655" spans="1:18">
      <c r="A655" s="77">
        <f t="shared" si="9"/>
        <v>647</v>
      </c>
      <c r="B655" s="336"/>
      <c r="C655" s="372"/>
      <c r="D655" s="257" t="s">
        <v>890</v>
      </c>
      <c r="E655" s="138"/>
      <c r="F655" s="71"/>
      <c r="G655" s="72"/>
      <c r="H655" s="73"/>
      <c r="I655" s="71"/>
      <c r="J655" s="72"/>
      <c r="K655" s="73"/>
      <c r="L655" s="71"/>
      <c r="M655" s="86"/>
      <c r="N655" s="74"/>
      <c r="O655" s="72">
        <v>45096</v>
      </c>
      <c r="P655" s="73" t="s">
        <v>162</v>
      </c>
      <c r="Q655" s="79" t="s">
        <v>198</v>
      </c>
      <c r="R655" s="93" t="s">
        <v>781</v>
      </c>
    </row>
    <row r="656" spans="1:18">
      <c r="A656" s="77">
        <f t="shared" si="9"/>
        <v>648</v>
      </c>
      <c r="B656" s="336"/>
      <c r="C656" s="372"/>
      <c r="D656" s="257" t="s">
        <v>891</v>
      </c>
      <c r="E656" s="138"/>
      <c r="F656" s="71"/>
      <c r="G656" s="72"/>
      <c r="H656" s="73"/>
      <c r="I656" s="71"/>
      <c r="J656" s="72"/>
      <c r="K656" s="73"/>
      <c r="L656" s="71"/>
      <c r="M656" s="86"/>
      <c r="N656" s="74"/>
      <c r="O656" s="72">
        <v>45096</v>
      </c>
      <c r="P656" s="73" t="s">
        <v>162</v>
      </c>
      <c r="Q656" s="79" t="s">
        <v>198</v>
      </c>
      <c r="R656" s="93" t="s">
        <v>781</v>
      </c>
    </row>
    <row r="657" spans="1:18">
      <c r="A657" s="77">
        <f t="shared" si="9"/>
        <v>649</v>
      </c>
      <c r="B657" s="336"/>
      <c r="C657" s="369"/>
      <c r="D657" s="257" t="s">
        <v>892</v>
      </c>
      <c r="E657" s="138"/>
      <c r="F657" s="71"/>
      <c r="G657" s="72"/>
      <c r="H657" s="73"/>
      <c r="I657" s="71"/>
      <c r="J657" s="72"/>
      <c r="K657" s="73"/>
      <c r="L657" s="71"/>
      <c r="M657" s="86"/>
      <c r="N657" s="74"/>
      <c r="O657" s="72">
        <v>45096</v>
      </c>
      <c r="P657" s="73" t="s">
        <v>162</v>
      </c>
      <c r="Q657" s="79" t="s">
        <v>198</v>
      </c>
      <c r="R657" s="93" t="s">
        <v>781</v>
      </c>
    </row>
    <row r="658" spans="1:18">
      <c r="A658" s="77">
        <f t="shared" si="9"/>
        <v>650</v>
      </c>
      <c r="B658" s="336"/>
      <c r="C658" s="348" t="s">
        <v>933</v>
      </c>
      <c r="D658" s="257" t="s">
        <v>842</v>
      </c>
      <c r="E658" s="138"/>
      <c r="F658" s="71"/>
      <c r="G658" s="72"/>
      <c r="H658" s="73"/>
      <c r="I658" s="71"/>
      <c r="J658" s="72"/>
      <c r="K658" s="73"/>
      <c r="L658" s="71"/>
      <c r="M658" s="86"/>
      <c r="N658" s="74"/>
      <c r="O658" s="72">
        <v>45097</v>
      </c>
      <c r="P658" s="73" t="s">
        <v>162</v>
      </c>
      <c r="Q658" s="79" t="s">
        <v>198</v>
      </c>
      <c r="R658" s="93" t="s">
        <v>781</v>
      </c>
    </row>
    <row r="659" spans="1:18">
      <c r="A659" s="77">
        <f t="shared" si="9"/>
        <v>651</v>
      </c>
      <c r="B659" s="336"/>
      <c r="C659" s="372"/>
      <c r="D659" s="257" t="s">
        <v>844</v>
      </c>
      <c r="E659" s="138"/>
      <c r="F659" s="71"/>
      <c r="G659" s="72"/>
      <c r="H659" s="73"/>
      <c r="I659" s="71"/>
      <c r="J659" s="72"/>
      <c r="K659" s="73"/>
      <c r="L659" s="71"/>
      <c r="M659" s="86"/>
      <c r="N659" s="74"/>
      <c r="O659" s="72">
        <v>45097</v>
      </c>
      <c r="P659" s="73" t="s">
        <v>162</v>
      </c>
      <c r="Q659" s="79" t="s">
        <v>198</v>
      </c>
      <c r="R659" s="93" t="s">
        <v>781</v>
      </c>
    </row>
    <row r="660" spans="1:18">
      <c r="A660" s="77">
        <f t="shared" si="9"/>
        <v>652</v>
      </c>
      <c r="B660" s="336"/>
      <c r="C660" s="372"/>
      <c r="D660" s="257" t="s">
        <v>845</v>
      </c>
      <c r="E660" s="138"/>
      <c r="F660" s="71"/>
      <c r="G660" s="72"/>
      <c r="H660" s="73"/>
      <c r="I660" s="71"/>
      <c r="J660" s="72"/>
      <c r="K660" s="73"/>
      <c r="L660" s="71"/>
      <c r="M660" s="86"/>
      <c r="N660" s="74"/>
      <c r="O660" s="72">
        <v>45097</v>
      </c>
      <c r="P660" s="73" t="s">
        <v>162</v>
      </c>
      <c r="Q660" s="79" t="s">
        <v>198</v>
      </c>
      <c r="R660" s="93" t="s">
        <v>781</v>
      </c>
    </row>
    <row r="661" spans="1:18">
      <c r="A661" s="77">
        <f t="shared" si="9"/>
        <v>653</v>
      </c>
      <c r="B661" s="336"/>
      <c r="C661" s="372"/>
      <c r="D661" s="257" t="s">
        <v>846</v>
      </c>
      <c r="E661" s="138"/>
      <c r="F661" s="71"/>
      <c r="G661" s="72"/>
      <c r="H661" s="73"/>
      <c r="I661" s="71"/>
      <c r="J661" s="72"/>
      <c r="K661" s="73"/>
      <c r="L661" s="71"/>
      <c r="M661" s="86"/>
      <c r="N661" s="74"/>
      <c r="O661" s="72">
        <v>45097</v>
      </c>
      <c r="P661" s="73" t="s">
        <v>162</v>
      </c>
      <c r="Q661" s="79" t="s">
        <v>198</v>
      </c>
      <c r="R661" s="93" t="s">
        <v>781</v>
      </c>
    </row>
    <row r="662" spans="1:18">
      <c r="A662" s="77">
        <f t="shared" si="9"/>
        <v>654</v>
      </c>
      <c r="B662" s="336"/>
      <c r="C662" s="372"/>
      <c r="D662" s="257" t="s">
        <v>847</v>
      </c>
      <c r="E662" s="138"/>
      <c r="F662" s="71"/>
      <c r="G662" s="72"/>
      <c r="H662" s="73"/>
      <c r="I662" s="71"/>
      <c r="J662" s="72"/>
      <c r="K662" s="73"/>
      <c r="L662" s="71"/>
      <c r="M662" s="86"/>
      <c r="N662" s="74"/>
      <c r="O662" s="72">
        <v>45097</v>
      </c>
      <c r="P662" s="73" t="s">
        <v>162</v>
      </c>
      <c r="Q662" s="79" t="s">
        <v>198</v>
      </c>
      <c r="R662" s="93" t="s">
        <v>781</v>
      </c>
    </row>
    <row r="663" spans="1:18">
      <c r="A663" s="77">
        <f t="shared" si="9"/>
        <v>655</v>
      </c>
      <c r="B663" s="336"/>
      <c r="C663" s="372"/>
      <c r="D663" s="257" t="s">
        <v>848</v>
      </c>
      <c r="E663" s="138"/>
      <c r="F663" s="71"/>
      <c r="G663" s="72"/>
      <c r="H663" s="73"/>
      <c r="I663" s="71"/>
      <c r="J663" s="72"/>
      <c r="K663" s="73"/>
      <c r="L663" s="71"/>
      <c r="M663" s="86"/>
      <c r="N663" s="74"/>
      <c r="O663" s="72">
        <v>45097</v>
      </c>
      <c r="P663" s="73" t="s">
        <v>162</v>
      </c>
      <c r="Q663" s="79" t="s">
        <v>198</v>
      </c>
      <c r="R663" s="93" t="s">
        <v>781</v>
      </c>
    </row>
    <row r="664" spans="1:18">
      <c r="A664" s="77">
        <f t="shared" si="9"/>
        <v>656</v>
      </c>
      <c r="B664" s="336"/>
      <c r="C664" s="372"/>
      <c r="D664" s="257" t="s">
        <v>849</v>
      </c>
      <c r="E664" s="138"/>
      <c r="F664" s="71"/>
      <c r="G664" s="72"/>
      <c r="H664" s="73"/>
      <c r="I664" s="71"/>
      <c r="J664" s="72"/>
      <c r="K664" s="73"/>
      <c r="L664" s="71"/>
      <c r="M664" s="86"/>
      <c r="N664" s="74"/>
      <c r="O664" s="72">
        <v>45097</v>
      </c>
      <c r="P664" s="73" t="s">
        <v>162</v>
      </c>
      <c r="Q664" s="79" t="s">
        <v>198</v>
      </c>
      <c r="R664" s="93" t="s">
        <v>781</v>
      </c>
    </row>
    <row r="665" spans="1:18">
      <c r="A665" s="77">
        <f t="shared" si="9"/>
        <v>657</v>
      </c>
      <c r="B665" s="336"/>
      <c r="C665" s="372"/>
      <c r="D665" s="257" t="s">
        <v>850</v>
      </c>
      <c r="E665" s="138"/>
      <c r="F665" s="71"/>
      <c r="G665" s="72"/>
      <c r="H665" s="73"/>
      <c r="I665" s="71"/>
      <c r="J665" s="72"/>
      <c r="K665" s="73"/>
      <c r="L665" s="71"/>
      <c r="M665" s="86"/>
      <c r="N665" s="74"/>
      <c r="O665" s="72">
        <v>45097</v>
      </c>
      <c r="P665" s="73" t="s">
        <v>162</v>
      </c>
      <c r="Q665" s="79" t="s">
        <v>198</v>
      </c>
      <c r="R665" s="93" t="s">
        <v>781</v>
      </c>
    </row>
    <row r="666" spans="1:18">
      <c r="A666" s="77">
        <f t="shared" si="9"/>
        <v>658</v>
      </c>
      <c r="B666" s="336"/>
      <c r="C666" s="372"/>
      <c r="D666" s="257" t="s">
        <v>851</v>
      </c>
      <c r="E666" s="138"/>
      <c r="F666" s="71"/>
      <c r="G666" s="72"/>
      <c r="H666" s="73"/>
      <c r="I666" s="71"/>
      <c r="J666" s="72"/>
      <c r="K666" s="73"/>
      <c r="L666" s="71"/>
      <c r="M666" s="86"/>
      <c r="N666" s="74"/>
      <c r="O666" s="72">
        <v>45097</v>
      </c>
      <c r="P666" s="73" t="s">
        <v>162</v>
      </c>
      <c r="Q666" s="79" t="s">
        <v>198</v>
      </c>
      <c r="R666" s="93" t="s">
        <v>781</v>
      </c>
    </row>
    <row r="667" spans="1:18">
      <c r="A667" s="77">
        <f t="shared" si="9"/>
        <v>659</v>
      </c>
      <c r="B667" s="336"/>
      <c r="C667" s="372"/>
      <c r="D667" s="257" t="s">
        <v>852</v>
      </c>
      <c r="E667" s="138"/>
      <c r="F667" s="71"/>
      <c r="G667" s="72"/>
      <c r="H667" s="73"/>
      <c r="I667" s="71"/>
      <c r="J667" s="72"/>
      <c r="K667" s="73"/>
      <c r="L667" s="71"/>
      <c r="M667" s="86"/>
      <c r="N667" s="74"/>
      <c r="O667" s="72">
        <v>45097</v>
      </c>
      <c r="P667" s="73" t="s">
        <v>162</v>
      </c>
      <c r="Q667" s="79" t="s">
        <v>198</v>
      </c>
      <c r="R667" s="93" t="s">
        <v>781</v>
      </c>
    </row>
    <row r="668" spans="1:18">
      <c r="A668" s="77">
        <f t="shared" si="9"/>
        <v>660</v>
      </c>
      <c r="B668" s="336"/>
      <c r="C668" s="372"/>
      <c r="D668" s="258" t="s">
        <v>853</v>
      </c>
      <c r="E668" s="138"/>
      <c r="F668" s="71"/>
      <c r="G668" s="72"/>
      <c r="H668" s="73"/>
      <c r="I668" s="71"/>
      <c r="J668" s="72"/>
      <c r="K668" s="73"/>
      <c r="L668" s="71"/>
      <c r="M668" s="86"/>
      <c r="N668" s="74"/>
      <c r="O668" s="72">
        <v>45097</v>
      </c>
      <c r="P668" s="73" t="s">
        <v>162</v>
      </c>
      <c r="Q668" s="79" t="s">
        <v>198</v>
      </c>
      <c r="R668" s="93" t="s">
        <v>781</v>
      </c>
    </row>
    <row r="669" spans="1:18">
      <c r="A669" s="77">
        <f t="shared" si="9"/>
        <v>661</v>
      </c>
      <c r="B669" s="336"/>
      <c r="C669" s="372"/>
      <c r="D669" s="258" t="s">
        <v>854</v>
      </c>
      <c r="E669" s="138"/>
      <c r="F669" s="71"/>
      <c r="G669" s="72"/>
      <c r="H669" s="73"/>
      <c r="I669" s="71"/>
      <c r="J669" s="72"/>
      <c r="K669" s="73"/>
      <c r="L669" s="71"/>
      <c r="M669" s="86"/>
      <c r="N669" s="74"/>
      <c r="O669" s="72">
        <v>45097</v>
      </c>
      <c r="P669" s="73" t="s">
        <v>162</v>
      </c>
      <c r="Q669" s="79" t="s">
        <v>198</v>
      </c>
      <c r="R669" s="93" t="s">
        <v>781</v>
      </c>
    </row>
    <row r="670" spans="1:18">
      <c r="A670" s="77">
        <f t="shared" si="9"/>
        <v>662</v>
      </c>
      <c r="B670" s="336"/>
      <c r="C670" s="372"/>
      <c r="D670" s="258" t="s">
        <v>855</v>
      </c>
      <c r="E670" s="138"/>
      <c r="F670" s="71"/>
      <c r="G670" s="72"/>
      <c r="H670" s="73"/>
      <c r="I670" s="71"/>
      <c r="J670" s="72"/>
      <c r="K670" s="73"/>
      <c r="L670" s="71"/>
      <c r="M670" s="86"/>
      <c r="N670" s="74"/>
      <c r="O670" s="72">
        <v>45097</v>
      </c>
      <c r="P670" s="73" t="s">
        <v>162</v>
      </c>
      <c r="Q670" s="79" t="s">
        <v>198</v>
      </c>
      <c r="R670" s="93" t="s">
        <v>781</v>
      </c>
    </row>
    <row r="671" spans="1:18">
      <c r="A671" s="77">
        <f t="shared" si="9"/>
        <v>663</v>
      </c>
      <c r="B671" s="336"/>
      <c r="C671" s="372"/>
      <c r="D671" s="258" t="s">
        <v>856</v>
      </c>
      <c r="E671" s="138"/>
      <c r="F671" s="71"/>
      <c r="G671" s="72"/>
      <c r="H671" s="73"/>
      <c r="I671" s="71"/>
      <c r="J671" s="72"/>
      <c r="K671" s="73"/>
      <c r="L671" s="71"/>
      <c r="M671" s="86"/>
      <c r="N671" s="74"/>
      <c r="O671" s="72">
        <v>45097</v>
      </c>
      <c r="P671" s="73" t="s">
        <v>162</v>
      </c>
      <c r="Q671" s="79" t="s">
        <v>198</v>
      </c>
      <c r="R671" s="93" t="s">
        <v>781</v>
      </c>
    </row>
    <row r="672" spans="1:18">
      <c r="A672" s="77">
        <f t="shared" si="9"/>
        <v>664</v>
      </c>
      <c r="B672" s="336"/>
      <c r="C672" s="372"/>
      <c r="D672" s="258" t="s">
        <v>857</v>
      </c>
      <c r="E672" s="138"/>
      <c r="F672" s="71"/>
      <c r="G672" s="72"/>
      <c r="H672" s="73"/>
      <c r="I672" s="71"/>
      <c r="J672" s="72"/>
      <c r="K672" s="73"/>
      <c r="L672" s="71"/>
      <c r="M672" s="86"/>
      <c r="N672" s="74"/>
      <c r="O672" s="72">
        <v>45097</v>
      </c>
      <c r="P672" s="73" t="s">
        <v>162</v>
      </c>
      <c r="Q672" s="79" t="s">
        <v>198</v>
      </c>
      <c r="R672" s="93" t="s">
        <v>781</v>
      </c>
    </row>
    <row r="673" spans="1:18">
      <c r="A673" s="77">
        <f t="shared" si="9"/>
        <v>665</v>
      </c>
      <c r="B673" s="336"/>
      <c r="C673" s="372"/>
      <c r="D673" s="258" t="s">
        <v>858</v>
      </c>
      <c r="E673" s="138"/>
      <c r="F673" s="71"/>
      <c r="G673" s="72"/>
      <c r="H673" s="73"/>
      <c r="I673" s="71"/>
      <c r="J673" s="72"/>
      <c r="K673" s="73"/>
      <c r="L673" s="71"/>
      <c r="M673" s="86"/>
      <c r="N673" s="74"/>
      <c r="O673" s="72">
        <v>45097</v>
      </c>
      <c r="P673" s="73" t="s">
        <v>162</v>
      </c>
      <c r="Q673" s="79" t="s">
        <v>198</v>
      </c>
      <c r="R673" s="93" t="s">
        <v>781</v>
      </c>
    </row>
    <row r="674" spans="1:18">
      <c r="A674" s="77">
        <f t="shared" si="9"/>
        <v>666</v>
      </c>
      <c r="B674" s="336"/>
      <c r="C674" s="372"/>
      <c r="D674" s="258" t="s">
        <v>859</v>
      </c>
      <c r="E674" s="138"/>
      <c r="F674" s="71"/>
      <c r="G674" s="72"/>
      <c r="H674" s="73"/>
      <c r="I674" s="71"/>
      <c r="J674" s="72"/>
      <c r="K674" s="73"/>
      <c r="L674" s="71"/>
      <c r="M674" s="86"/>
      <c r="N674" s="74"/>
      <c r="O674" s="72">
        <v>45097</v>
      </c>
      <c r="P674" s="73" t="s">
        <v>162</v>
      </c>
      <c r="Q674" s="79" t="s">
        <v>198</v>
      </c>
      <c r="R674" s="93" t="s">
        <v>781</v>
      </c>
    </row>
    <row r="675" spans="1:18">
      <c r="A675" s="77">
        <f t="shared" si="9"/>
        <v>667</v>
      </c>
      <c r="B675" s="336"/>
      <c r="C675" s="372"/>
      <c r="D675" s="258" t="s">
        <v>860</v>
      </c>
      <c r="E675" s="138"/>
      <c r="F675" s="71"/>
      <c r="G675" s="72"/>
      <c r="H675" s="73"/>
      <c r="I675" s="71"/>
      <c r="J675" s="72"/>
      <c r="K675" s="73"/>
      <c r="L675" s="71"/>
      <c r="M675" s="86"/>
      <c r="N675" s="74"/>
      <c r="O675" s="72">
        <v>45097</v>
      </c>
      <c r="P675" s="73" t="s">
        <v>162</v>
      </c>
      <c r="Q675" s="79" t="s">
        <v>198</v>
      </c>
      <c r="R675" s="93" t="s">
        <v>781</v>
      </c>
    </row>
    <row r="676" spans="1:18">
      <c r="A676" s="77">
        <f t="shared" si="9"/>
        <v>668</v>
      </c>
      <c r="B676" s="336"/>
      <c r="C676" s="372"/>
      <c r="D676" s="258" t="s">
        <v>861</v>
      </c>
      <c r="E676" s="138"/>
      <c r="F676" s="71"/>
      <c r="G676" s="72"/>
      <c r="H676" s="73"/>
      <c r="I676" s="71"/>
      <c r="J676" s="72"/>
      <c r="K676" s="73"/>
      <c r="L676" s="71"/>
      <c r="M676" s="86"/>
      <c r="N676" s="74"/>
      <c r="O676" s="72">
        <v>45097</v>
      </c>
      <c r="P676" s="73" t="s">
        <v>162</v>
      </c>
      <c r="Q676" s="79" t="s">
        <v>198</v>
      </c>
      <c r="R676" s="93" t="s">
        <v>781</v>
      </c>
    </row>
    <row r="677" spans="1:18">
      <c r="A677" s="77">
        <f t="shared" si="9"/>
        <v>669</v>
      </c>
      <c r="B677" s="336"/>
      <c r="C677" s="372"/>
      <c r="D677" s="258" t="s">
        <v>862</v>
      </c>
      <c r="E677" s="138"/>
      <c r="F677" s="71"/>
      <c r="G677" s="72"/>
      <c r="H677" s="73"/>
      <c r="I677" s="71"/>
      <c r="J677" s="72"/>
      <c r="K677" s="73"/>
      <c r="L677" s="71"/>
      <c r="M677" s="86"/>
      <c r="N677" s="74"/>
      <c r="O677" s="72">
        <v>45097</v>
      </c>
      <c r="P677" s="73" t="s">
        <v>162</v>
      </c>
      <c r="Q677" s="79" t="s">
        <v>198</v>
      </c>
      <c r="R677" s="93" t="s">
        <v>781</v>
      </c>
    </row>
    <row r="678" spans="1:18">
      <c r="A678" s="77">
        <f t="shared" si="9"/>
        <v>670</v>
      </c>
      <c r="B678" s="336"/>
      <c r="C678" s="372"/>
      <c r="D678" s="257" t="s">
        <v>863</v>
      </c>
      <c r="E678" s="138"/>
      <c r="F678" s="71"/>
      <c r="G678" s="72"/>
      <c r="H678" s="73"/>
      <c r="I678" s="71"/>
      <c r="J678" s="72"/>
      <c r="K678" s="73"/>
      <c r="L678" s="71"/>
      <c r="M678" s="86"/>
      <c r="N678" s="74"/>
      <c r="O678" s="72">
        <v>45097</v>
      </c>
      <c r="P678" s="73" t="s">
        <v>162</v>
      </c>
      <c r="Q678" s="79" t="s">
        <v>198</v>
      </c>
      <c r="R678" s="93" t="s">
        <v>781</v>
      </c>
    </row>
    <row r="679" spans="1:18">
      <c r="A679" s="77">
        <f t="shared" si="9"/>
        <v>671</v>
      </c>
      <c r="B679" s="336"/>
      <c r="C679" s="372"/>
      <c r="D679" s="257" t="s">
        <v>864</v>
      </c>
      <c r="E679" s="138"/>
      <c r="F679" s="71"/>
      <c r="G679" s="72"/>
      <c r="H679" s="73"/>
      <c r="I679" s="71"/>
      <c r="J679" s="72"/>
      <c r="K679" s="73"/>
      <c r="L679" s="71"/>
      <c r="M679" s="86"/>
      <c r="N679" s="74"/>
      <c r="O679" s="72">
        <v>45097</v>
      </c>
      <c r="P679" s="73" t="s">
        <v>162</v>
      </c>
      <c r="Q679" s="79" t="s">
        <v>198</v>
      </c>
      <c r="R679" s="93" t="s">
        <v>781</v>
      </c>
    </row>
    <row r="680" spans="1:18">
      <c r="A680" s="77">
        <f t="shared" si="9"/>
        <v>672</v>
      </c>
      <c r="B680" s="336"/>
      <c r="C680" s="372"/>
      <c r="D680" s="257" t="s">
        <v>865</v>
      </c>
      <c r="E680" s="138"/>
      <c r="F680" s="71"/>
      <c r="G680" s="72"/>
      <c r="H680" s="73"/>
      <c r="I680" s="71"/>
      <c r="J680" s="72"/>
      <c r="K680" s="73"/>
      <c r="L680" s="71"/>
      <c r="M680" s="86"/>
      <c r="N680" s="74"/>
      <c r="O680" s="72">
        <v>45097</v>
      </c>
      <c r="P680" s="73" t="s">
        <v>162</v>
      </c>
      <c r="Q680" s="79" t="s">
        <v>198</v>
      </c>
      <c r="R680" s="93" t="s">
        <v>781</v>
      </c>
    </row>
    <row r="681" spans="1:18">
      <c r="A681" s="77">
        <f t="shared" si="9"/>
        <v>673</v>
      </c>
      <c r="B681" s="336"/>
      <c r="C681" s="372"/>
      <c r="D681" s="257" t="s">
        <v>866</v>
      </c>
      <c r="E681" s="138"/>
      <c r="F681" s="71"/>
      <c r="G681" s="72"/>
      <c r="H681" s="73"/>
      <c r="I681" s="71"/>
      <c r="J681" s="72"/>
      <c r="K681" s="73"/>
      <c r="L681" s="71"/>
      <c r="M681" s="86"/>
      <c r="N681" s="74"/>
      <c r="O681" s="72">
        <v>45097</v>
      </c>
      <c r="P681" s="73" t="s">
        <v>162</v>
      </c>
      <c r="Q681" s="79" t="s">
        <v>198</v>
      </c>
      <c r="R681" s="93" t="s">
        <v>781</v>
      </c>
    </row>
    <row r="682" spans="1:18">
      <c r="A682" s="77">
        <f t="shared" si="9"/>
        <v>674</v>
      </c>
      <c r="B682" s="336"/>
      <c r="C682" s="372"/>
      <c r="D682" s="257" t="s">
        <v>867</v>
      </c>
      <c r="E682" s="138"/>
      <c r="F682" s="71"/>
      <c r="G682" s="72"/>
      <c r="H682" s="73"/>
      <c r="I682" s="71"/>
      <c r="J682" s="72"/>
      <c r="K682" s="73"/>
      <c r="L682" s="71"/>
      <c r="M682" s="86"/>
      <c r="N682" s="74"/>
      <c r="O682" s="72">
        <v>45097</v>
      </c>
      <c r="P682" s="73" t="s">
        <v>162</v>
      </c>
      <c r="Q682" s="79" t="s">
        <v>198</v>
      </c>
      <c r="R682" s="93" t="s">
        <v>781</v>
      </c>
    </row>
    <row r="683" spans="1:18">
      <c r="A683" s="77">
        <f t="shared" si="9"/>
        <v>675</v>
      </c>
      <c r="B683" s="336"/>
      <c r="C683" s="372"/>
      <c r="D683" s="257" t="s">
        <v>868</v>
      </c>
      <c r="E683" s="138"/>
      <c r="F683" s="71"/>
      <c r="G683" s="72"/>
      <c r="H683" s="73"/>
      <c r="I683" s="71"/>
      <c r="J683" s="72"/>
      <c r="K683" s="73"/>
      <c r="L683" s="71"/>
      <c r="M683" s="86"/>
      <c r="N683" s="74"/>
      <c r="O683" s="72">
        <v>45097</v>
      </c>
      <c r="P683" s="73" t="s">
        <v>162</v>
      </c>
      <c r="Q683" s="79" t="s">
        <v>198</v>
      </c>
      <c r="R683" s="93" t="s">
        <v>781</v>
      </c>
    </row>
    <row r="684" spans="1:18">
      <c r="A684" s="77">
        <f t="shared" si="9"/>
        <v>676</v>
      </c>
      <c r="B684" s="336"/>
      <c r="C684" s="372"/>
      <c r="D684" s="257" t="s">
        <v>869</v>
      </c>
      <c r="E684" s="138"/>
      <c r="F684" s="71"/>
      <c r="G684" s="72"/>
      <c r="H684" s="73"/>
      <c r="I684" s="71"/>
      <c r="J684" s="72"/>
      <c r="K684" s="73"/>
      <c r="L684" s="71"/>
      <c r="M684" s="86"/>
      <c r="N684" s="74"/>
      <c r="O684" s="72">
        <v>45097</v>
      </c>
      <c r="P684" s="73" t="s">
        <v>162</v>
      </c>
      <c r="Q684" s="79" t="s">
        <v>198</v>
      </c>
      <c r="R684" s="93" t="s">
        <v>781</v>
      </c>
    </row>
    <row r="685" spans="1:18">
      <c r="A685" s="77">
        <f t="shared" si="9"/>
        <v>677</v>
      </c>
      <c r="B685" s="336"/>
      <c r="C685" s="372"/>
      <c r="D685" s="257" t="s">
        <v>870</v>
      </c>
      <c r="E685" s="138"/>
      <c r="F685" s="71"/>
      <c r="G685" s="72"/>
      <c r="H685" s="73"/>
      <c r="I685" s="71"/>
      <c r="J685" s="72"/>
      <c r="K685" s="73"/>
      <c r="L685" s="71"/>
      <c r="M685" s="86"/>
      <c r="N685" s="74"/>
      <c r="O685" s="72">
        <v>45097</v>
      </c>
      <c r="P685" s="73" t="s">
        <v>162</v>
      </c>
      <c r="Q685" s="79" t="s">
        <v>198</v>
      </c>
      <c r="R685" s="93" t="s">
        <v>781</v>
      </c>
    </row>
    <row r="686" spans="1:18">
      <c r="A686" s="77">
        <f t="shared" si="9"/>
        <v>678</v>
      </c>
      <c r="B686" s="336"/>
      <c r="C686" s="372"/>
      <c r="D686" s="257" t="s">
        <v>871</v>
      </c>
      <c r="E686" s="138"/>
      <c r="F686" s="71"/>
      <c r="G686" s="72"/>
      <c r="H686" s="73"/>
      <c r="I686" s="71"/>
      <c r="J686" s="72"/>
      <c r="K686" s="73"/>
      <c r="L686" s="71"/>
      <c r="M686" s="86"/>
      <c r="N686" s="74"/>
      <c r="O686" s="72">
        <v>45097</v>
      </c>
      <c r="P686" s="73" t="s">
        <v>162</v>
      </c>
      <c r="Q686" s="79" t="s">
        <v>198</v>
      </c>
      <c r="R686" s="93" t="s">
        <v>781</v>
      </c>
    </row>
    <row r="687" spans="1:18">
      <c r="A687" s="77">
        <f t="shared" si="9"/>
        <v>679</v>
      </c>
      <c r="B687" s="336"/>
      <c r="C687" s="372"/>
      <c r="D687" s="257" t="s">
        <v>872</v>
      </c>
      <c r="E687" s="138"/>
      <c r="F687" s="71"/>
      <c r="G687" s="72"/>
      <c r="H687" s="73"/>
      <c r="I687" s="71"/>
      <c r="J687" s="72"/>
      <c r="K687" s="73"/>
      <c r="L687" s="71"/>
      <c r="M687" s="86"/>
      <c r="N687" s="74"/>
      <c r="O687" s="72">
        <v>45097</v>
      </c>
      <c r="P687" s="73" t="s">
        <v>162</v>
      </c>
      <c r="Q687" s="79" t="s">
        <v>198</v>
      </c>
      <c r="R687" s="93" t="s">
        <v>781</v>
      </c>
    </row>
    <row r="688" spans="1:18">
      <c r="A688" s="77">
        <f t="shared" si="9"/>
        <v>680</v>
      </c>
      <c r="B688" s="336"/>
      <c r="C688" s="372"/>
      <c r="D688" s="258" t="s">
        <v>873</v>
      </c>
      <c r="E688" s="138"/>
      <c r="F688" s="71"/>
      <c r="G688" s="72"/>
      <c r="H688" s="73"/>
      <c r="I688" s="71"/>
      <c r="J688" s="72"/>
      <c r="K688" s="73"/>
      <c r="L688" s="71"/>
      <c r="M688" s="86"/>
      <c r="N688" s="74"/>
      <c r="O688" s="72">
        <v>45097</v>
      </c>
      <c r="P688" s="73" t="s">
        <v>162</v>
      </c>
      <c r="Q688" s="79" t="s">
        <v>198</v>
      </c>
      <c r="R688" s="93" t="s">
        <v>781</v>
      </c>
    </row>
    <row r="689" spans="1:18">
      <c r="A689" s="77">
        <f t="shared" si="9"/>
        <v>681</v>
      </c>
      <c r="B689" s="336"/>
      <c r="C689" s="372"/>
      <c r="D689" s="258" t="s">
        <v>874</v>
      </c>
      <c r="E689" s="138"/>
      <c r="F689" s="71"/>
      <c r="G689" s="72"/>
      <c r="H689" s="73"/>
      <c r="I689" s="71"/>
      <c r="J689" s="72"/>
      <c r="K689" s="73"/>
      <c r="L689" s="71"/>
      <c r="M689" s="86"/>
      <c r="N689" s="74"/>
      <c r="O689" s="72">
        <v>45097</v>
      </c>
      <c r="P689" s="73" t="s">
        <v>162</v>
      </c>
      <c r="Q689" s="79" t="s">
        <v>198</v>
      </c>
      <c r="R689" s="93" t="s">
        <v>781</v>
      </c>
    </row>
    <row r="690" spans="1:18">
      <c r="A690" s="77">
        <f t="shared" si="9"/>
        <v>682</v>
      </c>
      <c r="B690" s="336"/>
      <c r="C690" s="372"/>
      <c r="D690" s="258" t="s">
        <v>875</v>
      </c>
      <c r="E690" s="138"/>
      <c r="F690" s="71"/>
      <c r="G690" s="72"/>
      <c r="H690" s="73"/>
      <c r="I690" s="71"/>
      <c r="J690" s="72"/>
      <c r="K690" s="73"/>
      <c r="L690" s="71"/>
      <c r="M690" s="86"/>
      <c r="N690" s="74"/>
      <c r="O690" s="72">
        <v>45097</v>
      </c>
      <c r="P690" s="73" t="s">
        <v>162</v>
      </c>
      <c r="Q690" s="79" t="s">
        <v>198</v>
      </c>
      <c r="R690" s="93" t="s">
        <v>781</v>
      </c>
    </row>
    <row r="691" spans="1:18">
      <c r="A691" s="77">
        <f t="shared" si="9"/>
        <v>683</v>
      </c>
      <c r="B691" s="336"/>
      <c r="C691" s="372"/>
      <c r="D691" s="258" t="s">
        <v>876</v>
      </c>
      <c r="E691" s="138"/>
      <c r="F691" s="71"/>
      <c r="G691" s="72"/>
      <c r="H691" s="73"/>
      <c r="I691" s="71"/>
      <c r="J691" s="72"/>
      <c r="K691" s="73"/>
      <c r="L691" s="71"/>
      <c r="M691" s="86"/>
      <c r="N691" s="74"/>
      <c r="O691" s="72">
        <v>45097</v>
      </c>
      <c r="P691" s="73" t="s">
        <v>162</v>
      </c>
      <c r="Q691" s="79" t="s">
        <v>198</v>
      </c>
      <c r="R691" s="93" t="s">
        <v>781</v>
      </c>
    </row>
    <row r="692" spans="1:18">
      <c r="A692" s="77">
        <f t="shared" si="9"/>
        <v>684</v>
      </c>
      <c r="B692" s="336"/>
      <c r="C692" s="372"/>
      <c r="D692" s="258" t="s">
        <v>877</v>
      </c>
      <c r="E692" s="138"/>
      <c r="F692" s="71"/>
      <c r="G692" s="72"/>
      <c r="H692" s="73"/>
      <c r="I692" s="71"/>
      <c r="J692" s="72"/>
      <c r="K692" s="73"/>
      <c r="L692" s="71"/>
      <c r="M692" s="86"/>
      <c r="N692" s="74"/>
      <c r="O692" s="72">
        <v>45097</v>
      </c>
      <c r="P692" s="73" t="s">
        <v>162</v>
      </c>
      <c r="Q692" s="79" t="s">
        <v>198</v>
      </c>
      <c r="R692" s="93" t="s">
        <v>781</v>
      </c>
    </row>
    <row r="693" spans="1:18">
      <c r="A693" s="77">
        <f t="shared" si="9"/>
        <v>685</v>
      </c>
      <c r="B693" s="336"/>
      <c r="C693" s="372"/>
      <c r="D693" s="258" t="s">
        <v>878</v>
      </c>
      <c r="E693" s="138"/>
      <c r="F693" s="71"/>
      <c r="G693" s="72"/>
      <c r="H693" s="73"/>
      <c r="I693" s="71"/>
      <c r="J693" s="72"/>
      <c r="K693" s="73"/>
      <c r="L693" s="71"/>
      <c r="M693" s="86"/>
      <c r="N693" s="74"/>
      <c r="O693" s="72">
        <v>45097</v>
      </c>
      <c r="P693" s="73" t="s">
        <v>162</v>
      </c>
      <c r="Q693" s="79" t="s">
        <v>198</v>
      </c>
      <c r="R693" s="93" t="s">
        <v>781</v>
      </c>
    </row>
    <row r="694" spans="1:18">
      <c r="A694" s="77">
        <f t="shared" si="9"/>
        <v>686</v>
      </c>
      <c r="B694" s="336"/>
      <c r="C694" s="372"/>
      <c r="D694" s="258" t="s">
        <v>879</v>
      </c>
      <c r="E694" s="138"/>
      <c r="F694" s="71"/>
      <c r="G694" s="72"/>
      <c r="H694" s="73"/>
      <c r="I694" s="71"/>
      <c r="J694" s="72"/>
      <c r="K694" s="73"/>
      <c r="L694" s="71"/>
      <c r="M694" s="86"/>
      <c r="N694" s="74"/>
      <c r="O694" s="72">
        <v>45097</v>
      </c>
      <c r="P694" s="73" t="s">
        <v>162</v>
      </c>
      <c r="Q694" s="79" t="s">
        <v>198</v>
      </c>
      <c r="R694" s="93" t="s">
        <v>781</v>
      </c>
    </row>
    <row r="695" spans="1:18">
      <c r="A695" s="77">
        <f t="shared" si="9"/>
        <v>687</v>
      </c>
      <c r="B695" s="336"/>
      <c r="C695" s="372"/>
      <c r="D695" s="258" t="s">
        <v>880</v>
      </c>
      <c r="E695" s="138"/>
      <c r="F695" s="71"/>
      <c r="G695" s="72"/>
      <c r="H695" s="73"/>
      <c r="I695" s="71"/>
      <c r="J695" s="72"/>
      <c r="K695" s="73"/>
      <c r="L695" s="71"/>
      <c r="M695" s="86"/>
      <c r="N695" s="74"/>
      <c r="O695" s="72">
        <v>45097</v>
      </c>
      <c r="P695" s="73" t="s">
        <v>162</v>
      </c>
      <c r="Q695" s="79" t="s">
        <v>198</v>
      </c>
      <c r="R695" s="93" t="s">
        <v>781</v>
      </c>
    </row>
    <row r="696" spans="1:18">
      <c r="A696" s="77">
        <f t="shared" si="9"/>
        <v>688</v>
      </c>
      <c r="B696" s="336"/>
      <c r="C696" s="372"/>
      <c r="D696" s="258" t="s">
        <v>881</v>
      </c>
      <c r="E696" s="138"/>
      <c r="F696" s="71"/>
      <c r="G696" s="72"/>
      <c r="H696" s="73"/>
      <c r="I696" s="71"/>
      <c r="J696" s="72"/>
      <c r="K696" s="73"/>
      <c r="L696" s="71"/>
      <c r="M696" s="86"/>
      <c r="N696" s="74"/>
      <c r="O696" s="72">
        <v>45097</v>
      </c>
      <c r="P696" s="73" t="s">
        <v>162</v>
      </c>
      <c r="Q696" s="79" t="s">
        <v>198</v>
      </c>
      <c r="R696" s="93" t="s">
        <v>781</v>
      </c>
    </row>
    <row r="697" spans="1:18">
      <c r="A697" s="77">
        <f t="shared" si="9"/>
        <v>689</v>
      </c>
      <c r="B697" s="336"/>
      <c r="C697" s="372"/>
      <c r="D697" s="258" t="s">
        <v>882</v>
      </c>
      <c r="E697" s="138"/>
      <c r="F697" s="71"/>
      <c r="G697" s="72"/>
      <c r="H697" s="73"/>
      <c r="I697" s="71"/>
      <c r="J697" s="72"/>
      <c r="K697" s="73"/>
      <c r="L697" s="71"/>
      <c r="M697" s="86"/>
      <c r="N697" s="74"/>
      <c r="O697" s="72">
        <v>45097</v>
      </c>
      <c r="P697" s="73" t="s">
        <v>162</v>
      </c>
      <c r="Q697" s="79" t="s">
        <v>198</v>
      </c>
      <c r="R697" s="93" t="s">
        <v>781</v>
      </c>
    </row>
    <row r="698" spans="1:18">
      <c r="A698" s="77">
        <f t="shared" si="9"/>
        <v>690</v>
      </c>
      <c r="B698" s="336"/>
      <c r="C698" s="372"/>
      <c r="D698" s="257" t="s">
        <v>883</v>
      </c>
      <c r="E698" s="138"/>
      <c r="F698" s="71"/>
      <c r="G698" s="72"/>
      <c r="H698" s="73"/>
      <c r="I698" s="71"/>
      <c r="J698" s="72"/>
      <c r="K698" s="73"/>
      <c r="L698" s="71"/>
      <c r="M698" s="86"/>
      <c r="N698" s="74"/>
      <c r="O698" s="72">
        <v>45097</v>
      </c>
      <c r="P698" s="73" t="s">
        <v>162</v>
      </c>
      <c r="Q698" s="79" t="s">
        <v>198</v>
      </c>
      <c r="R698" s="93" t="s">
        <v>781</v>
      </c>
    </row>
    <row r="699" spans="1:18">
      <c r="A699" s="77">
        <f t="shared" ref="A699:A707" si="10">ROW()-8</f>
        <v>691</v>
      </c>
      <c r="B699" s="336"/>
      <c r="C699" s="372"/>
      <c r="D699" s="257" t="s">
        <v>884</v>
      </c>
      <c r="E699" s="138"/>
      <c r="F699" s="71"/>
      <c r="G699" s="72"/>
      <c r="H699" s="73"/>
      <c r="I699" s="71"/>
      <c r="J699" s="72"/>
      <c r="K699" s="73"/>
      <c r="L699" s="71"/>
      <c r="M699" s="86"/>
      <c r="N699" s="74"/>
      <c r="O699" s="72">
        <v>45097</v>
      </c>
      <c r="P699" s="73" t="s">
        <v>162</v>
      </c>
      <c r="Q699" s="79" t="s">
        <v>198</v>
      </c>
      <c r="R699" s="93" t="s">
        <v>781</v>
      </c>
    </row>
    <row r="700" spans="1:18">
      <c r="A700" s="77">
        <f t="shared" si="10"/>
        <v>692</v>
      </c>
      <c r="B700" s="336"/>
      <c r="C700" s="372"/>
      <c r="D700" s="257" t="s">
        <v>885</v>
      </c>
      <c r="E700" s="138"/>
      <c r="F700" s="71"/>
      <c r="G700" s="72"/>
      <c r="H700" s="73"/>
      <c r="I700" s="71"/>
      <c r="J700" s="72"/>
      <c r="K700" s="73"/>
      <c r="L700" s="71"/>
      <c r="M700" s="86"/>
      <c r="N700" s="74"/>
      <c r="O700" s="72">
        <v>45097</v>
      </c>
      <c r="P700" s="73" t="s">
        <v>162</v>
      </c>
      <c r="Q700" s="79" t="s">
        <v>198</v>
      </c>
      <c r="R700" s="93" t="s">
        <v>781</v>
      </c>
    </row>
    <row r="701" spans="1:18">
      <c r="A701" s="77">
        <f t="shared" si="10"/>
        <v>693</v>
      </c>
      <c r="B701" s="336"/>
      <c r="C701" s="372"/>
      <c r="D701" s="257" t="s">
        <v>886</v>
      </c>
      <c r="E701" s="138"/>
      <c r="F701" s="71"/>
      <c r="G701" s="72"/>
      <c r="H701" s="73"/>
      <c r="I701" s="71"/>
      <c r="J701" s="72"/>
      <c r="K701" s="73"/>
      <c r="L701" s="71"/>
      <c r="M701" s="86"/>
      <c r="N701" s="74"/>
      <c r="O701" s="72">
        <v>45097</v>
      </c>
      <c r="P701" s="73" t="s">
        <v>162</v>
      </c>
      <c r="Q701" s="79" t="s">
        <v>198</v>
      </c>
      <c r="R701" s="93" t="s">
        <v>781</v>
      </c>
    </row>
    <row r="702" spans="1:18">
      <c r="A702" s="77">
        <f t="shared" si="10"/>
        <v>694</v>
      </c>
      <c r="B702" s="336"/>
      <c r="C702" s="372"/>
      <c r="D702" s="257" t="s">
        <v>887</v>
      </c>
      <c r="E702" s="138"/>
      <c r="F702" s="71"/>
      <c r="G702" s="72"/>
      <c r="H702" s="73"/>
      <c r="I702" s="71"/>
      <c r="J702" s="72"/>
      <c r="K702" s="73"/>
      <c r="L702" s="71"/>
      <c r="M702" s="86"/>
      <c r="N702" s="74"/>
      <c r="O702" s="72">
        <v>45097</v>
      </c>
      <c r="P702" s="73" t="s">
        <v>162</v>
      </c>
      <c r="Q702" s="79" t="s">
        <v>198</v>
      </c>
      <c r="R702" s="93" t="s">
        <v>781</v>
      </c>
    </row>
    <row r="703" spans="1:18">
      <c r="A703" s="77">
        <f t="shared" si="10"/>
        <v>695</v>
      </c>
      <c r="B703" s="336"/>
      <c r="C703" s="372"/>
      <c r="D703" s="257" t="s">
        <v>888</v>
      </c>
      <c r="E703" s="138"/>
      <c r="F703" s="71"/>
      <c r="G703" s="72"/>
      <c r="H703" s="73"/>
      <c r="I703" s="71"/>
      <c r="J703" s="72"/>
      <c r="K703" s="73"/>
      <c r="L703" s="71"/>
      <c r="M703" s="86"/>
      <c r="N703" s="74"/>
      <c r="O703" s="72">
        <v>45097</v>
      </c>
      <c r="P703" s="73" t="s">
        <v>162</v>
      </c>
      <c r="Q703" s="79" t="s">
        <v>198</v>
      </c>
      <c r="R703" s="93" t="s">
        <v>781</v>
      </c>
    </row>
    <row r="704" spans="1:18">
      <c r="A704" s="77">
        <f t="shared" si="10"/>
        <v>696</v>
      </c>
      <c r="B704" s="336"/>
      <c r="C704" s="372"/>
      <c r="D704" s="257" t="s">
        <v>889</v>
      </c>
      <c r="E704" s="138"/>
      <c r="F704" s="71"/>
      <c r="G704" s="72"/>
      <c r="H704" s="73"/>
      <c r="I704" s="71"/>
      <c r="J704" s="72"/>
      <c r="K704" s="73"/>
      <c r="L704" s="71"/>
      <c r="M704" s="86"/>
      <c r="N704" s="74"/>
      <c r="O704" s="72">
        <v>45097</v>
      </c>
      <c r="P704" s="73" t="s">
        <v>162</v>
      </c>
      <c r="Q704" s="79" t="s">
        <v>198</v>
      </c>
      <c r="R704" s="93" t="s">
        <v>781</v>
      </c>
    </row>
    <row r="705" spans="1:18">
      <c r="A705" s="77">
        <f t="shared" si="10"/>
        <v>697</v>
      </c>
      <c r="B705" s="336"/>
      <c r="C705" s="372"/>
      <c r="D705" s="257" t="s">
        <v>890</v>
      </c>
      <c r="E705" s="138"/>
      <c r="F705" s="71"/>
      <c r="G705" s="72"/>
      <c r="H705" s="73"/>
      <c r="I705" s="71"/>
      <c r="J705" s="72"/>
      <c r="K705" s="73"/>
      <c r="L705" s="71"/>
      <c r="M705" s="86"/>
      <c r="N705" s="74"/>
      <c r="O705" s="72">
        <v>45097</v>
      </c>
      <c r="P705" s="73" t="s">
        <v>162</v>
      </c>
      <c r="Q705" s="79" t="s">
        <v>198</v>
      </c>
      <c r="R705" s="93" t="s">
        <v>781</v>
      </c>
    </row>
    <row r="706" spans="1:18">
      <c r="A706" s="77">
        <f t="shared" si="10"/>
        <v>698</v>
      </c>
      <c r="B706" s="336"/>
      <c r="C706" s="372"/>
      <c r="D706" s="257" t="s">
        <v>891</v>
      </c>
      <c r="E706" s="138"/>
      <c r="F706" s="71"/>
      <c r="G706" s="72"/>
      <c r="H706" s="73"/>
      <c r="I706" s="71"/>
      <c r="J706" s="72"/>
      <c r="K706" s="73"/>
      <c r="L706" s="71"/>
      <c r="M706" s="86"/>
      <c r="N706" s="74"/>
      <c r="O706" s="72">
        <v>45097</v>
      </c>
      <c r="P706" s="73" t="s">
        <v>162</v>
      </c>
      <c r="Q706" s="79" t="s">
        <v>198</v>
      </c>
      <c r="R706" s="93" t="s">
        <v>781</v>
      </c>
    </row>
    <row r="707" spans="1:18">
      <c r="A707" s="77">
        <f t="shared" si="10"/>
        <v>699</v>
      </c>
      <c r="B707" s="338"/>
      <c r="C707" s="369"/>
      <c r="D707" s="257" t="s">
        <v>892</v>
      </c>
      <c r="E707" s="138"/>
      <c r="F707" s="71"/>
      <c r="G707" s="72"/>
      <c r="H707" s="73"/>
      <c r="I707" s="71"/>
      <c r="J707" s="72"/>
      <c r="K707" s="73"/>
      <c r="L707" s="71"/>
      <c r="M707" s="86"/>
      <c r="N707" s="74"/>
      <c r="O707" s="72">
        <v>45097</v>
      </c>
      <c r="P707" s="73" t="s">
        <v>162</v>
      </c>
      <c r="Q707" s="79" t="s">
        <v>198</v>
      </c>
      <c r="R707" s="93" t="s">
        <v>781</v>
      </c>
    </row>
    <row r="708" spans="1:18">
      <c r="A708" s="77"/>
      <c r="B708" s="236"/>
      <c r="C708" s="81"/>
      <c r="D708" s="237"/>
      <c r="E708" s="138"/>
      <c r="F708" s="71"/>
      <c r="G708" s="72"/>
      <c r="H708" s="73"/>
      <c r="I708" s="71"/>
      <c r="J708" s="72"/>
      <c r="K708" s="73"/>
      <c r="L708" s="71"/>
      <c r="M708" s="86"/>
      <c r="N708" s="74"/>
      <c r="O708" s="72"/>
      <c r="P708" s="73"/>
      <c r="Q708" s="79"/>
      <c r="R708" s="93"/>
    </row>
    <row r="709" spans="1:18">
      <c r="A709" s="77"/>
      <c r="B709" s="236"/>
      <c r="C709" s="81"/>
      <c r="D709" s="237"/>
      <c r="E709" s="138"/>
      <c r="F709" s="71"/>
      <c r="G709" s="72"/>
      <c r="H709" s="73"/>
      <c r="I709" s="71"/>
      <c r="J709" s="72"/>
      <c r="K709" s="73"/>
      <c r="L709" s="71"/>
      <c r="M709" s="86"/>
      <c r="N709" s="74"/>
      <c r="O709" s="72"/>
      <c r="P709" s="73"/>
      <c r="Q709" s="79"/>
      <c r="R709" s="93"/>
    </row>
    <row r="710" spans="1:18">
      <c r="A710" s="77"/>
      <c r="B710" s="236"/>
      <c r="C710" s="81"/>
      <c r="D710" s="237"/>
      <c r="E710" s="138"/>
      <c r="F710" s="71"/>
      <c r="G710" s="72"/>
      <c r="H710" s="73"/>
      <c r="I710" s="71"/>
      <c r="J710" s="72"/>
      <c r="K710" s="73"/>
      <c r="L710" s="71"/>
      <c r="M710" s="86"/>
      <c r="N710" s="74"/>
      <c r="O710" s="72"/>
      <c r="P710" s="73"/>
      <c r="Q710" s="79"/>
      <c r="R710" s="93"/>
    </row>
    <row r="711" spans="1:18">
      <c r="A711" s="77"/>
      <c r="B711" s="236"/>
      <c r="C711" s="81"/>
      <c r="D711" s="237"/>
      <c r="E711" s="138"/>
      <c r="F711" s="71"/>
      <c r="G711" s="72"/>
      <c r="H711" s="73"/>
      <c r="I711" s="71"/>
      <c r="J711" s="72"/>
      <c r="K711" s="73"/>
      <c r="L711" s="71"/>
      <c r="M711" s="86"/>
      <c r="N711" s="74"/>
      <c r="O711" s="72"/>
      <c r="P711" s="73"/>
      <c r="Q711" s="79"/>
      <c r="R711" s="93"/>
    </row>
  </sheetData>
  <mergeCells count="31">
    <mergeCell ref="A1:D1"/>
    <mergeCell ref="E1:R1"/>
    <mergeCell ref="E2:E6"/>
    <mergeCell ref="F2:M6"/>
    <mergeCell ref="B9:B51"/>
    <mergeCell ref="C9:C44"/>
    <mergeCell ref="D12:D16"/>
    <mergeCell ref="D17:D21"/>
    <mergeCell ref="D22:D44"/>
    <mergeCell ref="C47:C51"/>
    <mergeCell ref="D47:D48"/>
    <mergeCell ref="D49:D51"/>
    <mergeCell ref="B53:B352"/>
    <mergeCell ref="C53:C102"/>
    <mergeCell ref="C103:C152"/>
    <mergeCell ref="C153:C202"/>
    <mergeCell ref="C203:C252"/>
    <mergeCell ref="C253:C302"/>
    <mergeCell ref="C303:C352"/>
    <mergeCell ref="B353:B452"/>
    <mergeCell ref="C353:C402"/>
    <mergeCell ref="C403:C452"/>
    <mergeCell ref="B453:B602"/>
    <mergeCell ref="C453:C502"/>
    <mergeCell ref="C503:C552"/>
    <mergeCell ref="C553:C602"/>
    <mergeCell ref="B603:B607"/>
    <mergeCell ref="C603:C607"/>
    <mergeCell ref="B608:B707"/>
    <mergeCell ref="C608:C657"/>
    <mergeCell ref="C658:C707"/>
  </mergeCells>
  <phoneticPr fontId="1" type="noConversion"/>
  <conditionalFormatting sqref="B3">
    <cfRule type="cellIs" dxfId="20" priority="1" operator="greaterThanOrEqual">
      <formula>1</formula>
    </cfRule>
  </conditionalFormatting>
  <conditionalFormatting sqref="B4">
    <cfRule type="expression" dxfId="19" priority="7">
      <formula>IF($B$4&lt;50%,TRUE,FALSE)</formula>
    </cfRule>
    <cfRule type="expression" dxfId="18" priority="13">
      <formula>IF($B$4&lt;50%,TRUE,FALSE)</formula>
    </cfRule>
    <cfRule type="expression" dxfId="17" priority="14">
      <formula>IF($B$4&lt;75%,TRUE,FALSE)</formula>
    </cfRule>
    <cfRule type="expression" dxfId="16" priority="15">
      <formula>IF($B$4&gt;=75%,TRUE,FALSE)</formula>
    </cfRule>
  </conditionalFormatting>
  <conditionalFormatting sqref="F8:G8 I8:I711 L8:L711 F9:F711">
    <cfRule type="containsText" dxfId="15" priority="8" operator="containsText" text="Pass">
      <formula>NOT(ISERROR(SEARCH("Pass",F8)))</formula>
    </cfRule>
    <cfRule type="containsText" dxfId="14" priority="9" operator="containsText" text="Next Event">
      <formula>NOT(ISERROR(SEARCH("Next Event",F8)))</formula>
    </cfRule>
    <cfRule type="containsText" dxfId="13" priority="10" operator="containsText" text="Not Available">
      <formula>NOT(ISERROR(SEARCH("Not Available",F8)))</formula>
    </cfRule>
    <cfRule type="containsText" dxfId="12" priority="11" operator="containsText" text="Not Tested">
      <formula>NOT(ISERROR(SEARCH("Not Tested",F8)))</formula>
    </cfRule>
    <cfRule type="containsText" dxfId="11" priority="12" operator="containsText" text="Fail">
      <formula>NOT(ISERROR(SEARCH("Fail",F8)))</formula>
    </cfRule>
  </conditionalFormatting>
  <conditionalFormatting sqref="J8">
    <cfRule type="containsText" dxfId="10" priority="2" operator="containsText" text="Pass">
      <formula>NOT(ISERROR(SEARCH("Pass",J8)))</formula>
    </cfRule>
    <cfRule type="containsText" dxfId="9" priority="3" operator="containsText" text="Next Event">
      <formula>NOT(ISERROR(SEARCH("Next Event",J8)))</formula>
    </cfRule>
    <cfRule type="containsText" dxfId="8" priority="4" operator="containsText" text="Not Available">
      <formula>NOT(ISERROR(SEARCH("Not Available",J8)))</formula>
    </cfRule>
    <cfRule type="containsText" dxfId="7" priority="5" operator="containsText" text="Not Tested">
      <formula>NOT(ISERROR(SEARCH("Not Tested",J8)))</formula>
    </cfRule>
    <cfRule type="containsText" dxfId="6" priority="6" operator="containsText" text="Fail">
      <formula>NOT(ISERROR(SEARCH("Fail",J8)))</formula>
    </cfRule>
  </conditionalFormatting>
  <dataValidations count="1">
    <dataValidation type="list" allowBlank="1" showInputMessage="1" showErrorMessage="1" sqref="F9:F711 I9:I711 L9:L711" xr:uid="{32699FAB-E277-4489-93D9-7F97C9FF7FFC}">
      <formula1>"Pass,Fail,Not Available,Not Tested,Next Event,-"</formula1>
    </dataValidation>
  </dataValidations>
  <hyperlinks>
    <hyperlink ref="M9" r:id="rId1" xr:uid="{358D7D57-055B-4D2B-9DE4-A23623959D9F}"/>
  </hyperlinks>
  <pageMargins left="0.7" right="0.7" top="0.75" bottom="0.75" header="0.3" footer="0.3"/>
  <pageSetup paperSize="9" orientation="portrait"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D48D-F73D-4F2C-B6EE-DA67E5252D6D}">
  <sheetPr codeName="Sheet3"/>
  <dimension ref="B2:K38"/>
  <sheetViews>
    <sheetView showGridLines="0" topLeftCell="A12" workbookViewId="0">
      <selection activeCell="C38" sqref="C38"/>
    </sheetView>
  </sheetViews>
  <sheetFormatPr defaultRowHeight="16.5"/>
  <cols>
    <col min="1" max="1" width="3.125" customWidth="1"/>
    <col min="3" max="3" width="64.25" style="108" bestFit="1" customWidth="1"/>
    <col min="4" max="4" width="10.125" bestFit="1" customWidth="1"/>
    <col min="5" max="5" width="14.625" bestFit="1" customWidth="1"/>
    <col min="6" max="6" width="2.75" customWidth="1"/>
  </cols>
  <sheetData>
    <row r="2" spans="2:5">
      <c r="B2" s="94" t="s">
        <v>934</v>
      </c>
      <c r="C2" s="96" t="s">
        <v>935</v>
      </c>
      <c r="D2" s="94" t="s">
        <v>936</v>
      </c>
      <c r="E2" s="94" t="s">
        <v>937</v>
      </c>
    </row>
    <row r="3" spans="2:5" ht="27">
      <c r="B3" s="95">
        <v>1</v>
      </c>
      <c r="C3" s="113" t="s">
        <v>938</v>
      </c>
      <c r="D3" s="116" t="s">
        <v>939</v>
      </c>
      <c r="E3" s="114">
        <v>45007</v>
      </c>
    </row>
    <row r="4" spans="2:5" ht="94.5">
      <c r="B4" s="95">
        <v>2</v>
      </c>
      <c r="C4" s="113" t="s">
        <v>940</v>
      </c>
      <c r="D4" s="116" t="s">
        <v>939</v>
      </c>
      <c r="E4" s="114">
        <v>45007</v>
      </c>
    </row>
    <row r="5" spans="2:5">
      <c r="B5" s="95">
        <v>3</v>
      </c>
      <c r="C5" s="113" t="s">
        <v>941</v>
      </c>
      <c r="D5" s="116" t="s">
        <v>939</v>
      </c>
      <c r="E5" s="114">
        <v>45007</v>
      </c>
    </row>
    <row r="6" spans="2:5" ht="27">
      <c r="B6" s="95">
        <v>4</v>
      </c>
      <c r="C6" s="113" t="s">
        <v>942</v>
      </c>
      <c r="D6" s="116" t="s">
        <v>939</v>
      </c>
      <c r="E6" s="114">
        <v>45007</v>
      </c>
    </row>
    <row r="7" spans="2:5">
      <c r="B7" s="95">
        <v>5</v>
      </c>
      <c r="C7" s="106" t="s">
        <v>943</v>
      </c>
      <c r="D7" s="116" t="s">
        <v>939</v>
      </c>
      <c r="E7" s="98">
        <v>45012.654861111114</v>
      </c>
    </row>
    <row r="8" spans="2:5">
      <c r="B8" s="95"/>
      <c r="C8" s="106" t="s">
        <v>944</v>
      </c>
      <c r="D8" s="117"/>
      <c r="E8" s="98"/>
    </row>
    <row r="9" spans="2:5">
      <c r="B9" s="95"/>
      <c r="C9" s="106"/>
      <c r="D9" s="117"/>
      <c r="E9" s="98"/>
    </row>
    <row r="10" spans="2:5">
      <c r="B10" s="95"/>
      <c r="C10" s="106"/>
      <c r="D10" s="117"/>
      <c r="E10" s="98"/>
    </row>
    <row r="11" spans="2:5">
      <c r="B11" s="95"/>
      <c r="C11" s="106"/>
      <c r="D11" s="117"/>
      <c r="E11" s="98"/>
    </row>
    <row r="12" spans="2:5">
      <c r="C12" s="109"/>
    </row>
    <row r="13" spans="2:5">
      <c r="B13" s="94" t="s">
        <v>934</v>
      </c>
      <c r="C13" s="96" t="s">
        <v>945</v>
      </c>
      <c r="D13" s="94" t="s">
        <v>84</v>
      </c>
      <c r="E13" s="94" t="s">
        <v>946</v>
      </c>
    </row>
    <row r="14" spans="2:5">
      <c r="B14" s="95">
        <v>1</v>
      </c>
      <c r="C14" s="133" t="s">
        <v>947</v>
      </c>
      <c r="D14" s="115" t="s">
        <v>197</v>
      </c>
      <c r="E14" s="114">
        <v>44991.666666666664</v>
      </c>
    </row>
    <row r="15" spans="2:5" hidden="1">
      <c r="B15" s="95">
        <v>2</v>
      </c>
      <c r="C15" s="133" t="s">
        <v>948</v>
      </c>
      <c r="D15" s="115" t="s">
        <v>175</v>
      </c>
      <c r="E15" s="114">
        <v>44991.666666666664</v>
      </c>
    </row>
    <row r="16" spans="2:5">
      <c r="B16" s="95">
        <v>3</v>
      </c>
      <c r="C16" s="133" t="s">
        <v>949</v>
      </c>
      <c r="D16" s="115" t="s">
        <v>197</v>
      </c>
      <c r="E16" s="114">
        <v>44991.666666666664</v>
      </c>
    </row>
    <row r="17" spans="2:11" hidden="1">
      <c r="B17" s="95">
        <v>4</v>
      </c>
      <c r="C17" s="133" t="s">
        <v>950</v>
      </c>
      <c r="D17" s="115" t="s">
        <v>175</v>
      </c>
      <c r="E17" s="114">
        <v>44992.536111111112</v>
      </c>
    </row>
    <row r="18" spans="2:11" hidden="1">
      <c r="B18" s="95">
        <v>5</v>
      </c>
      <c r="C18" s="133" t="s">
        <v>951</v>
      </c>
      <c r="D18" s="115" t="s">
        <v>175</v>
      </c>
      <c r="E18" s="114">
        <v>44992.536111111112</v>
      </c>
    </row>
    <row r="19" spans="2:11" ht="36">
      <c r="B19" s="95">
        <v>6</v>
      </c>
      <c r="C19" s="133" t="s">
        <v>952</v>
      </c>
      <c r="D19" s="115" t="s">
        <v>197</v>
      </c>
      <c r="E19" s="114">
        <v>44993.679166666669</v>
      </c>
    </row>
    <row r="20" spans="2:11" ht="24">
      <c r="B20" s="95">
        <v>7</v>
      </c>
      <c r="C20" s="133" t="s">
        <v>953</v>
      </c>
      <c r="D20" s="115" t="s">
        <v>197</v>
      </c>
      <c r="E20" s="114">
        <v>45006.717361111114</v>
      </c>
    </row>
    <row r="21" spans="2:11" ht="24">
      <c r="B21" s="95">
        <v>8</v>
      </c>
      <c r="C21" s="133" t="s">
        <v>954</v>
      </c>
      <c r="D21" s="115" t="s">
        <v>197</v>
      </c>
      <c r="E21" s="114">
        <v>45006.62222222222</v>
      </c>
    </row>
    <row r="22" spans="2:11">
      <c r="B22" s="95">
        <v>9</v>
      </c>
      <c r="C22" s="133" t="s">
        <v>955</v>
      </c>
      <c r="D22" s="115" t="s">
        <v>197</v>
      </c>
      <c r="E22" s="114">
        <v>45006.62777777778</v>
      </c>
    </row>
    <row r="23" spans="2:11" ht="24">
      <c r="B23" s="95">
        <v>10</v>
      </c>
      <c r="C23" s="133" t="s">
        <v>956</v>
      </c>
      <c r="D23" s="115" t="s">
        <v>197</v>
      </c>
      <c r="E23" s="114">
        <v>45007.632638888892</v>
      </c>
    </row>
    <row r="24" spans="2:11">
      <c r="B24" s="95">
        <v>11</v>
      </c>
      <c r="C24" s="133" t="s">
        <v>957</v>
      </c>
      <c r="D24" s="115" t="s">
        <v>197</v>
      </c>
      <c r="E24" s="114">
        <v>45007.730555555558</v>
      </c>
    </row>
    <row r="25" spans="2:11" ht="36">
      <c r="B25" s="95">
        <v>12</v>
      </c>
      <c r="C25" s="133" t="s">
        <v>958</v>
      </c>
      <c r="D25" s="115" t="s">
        <v>197</v>
      </c>
      <c r="E25" s="98">
        <v>45008.457638888889</v>
      </c>
    </row>
    <row r="26" spans="2:11" hidden="1">
      <c r="B26" s="95">
        <v>13</v>
      </c>
      <c r="C26" s="133" t="s">
        <v>959</v>
      </c>
      <c r="D26" s="115" t="s">
        <v>960</v>
      </c>
      <c r="E26" s="98">
        <v>45009</v>
      </c>
    </row>
    <row r="27" spans="2:11">
      <c r="B27" s="95">
        <v>14</v>
      </c>
      <c r="C27" s="133" t="s">
        <v>961</v>
      </c>
      <c r="D27" s="115" t="s">
        <v>197</v>
      </c>
      <c r="E27" s="98">
        <v>45012.65625</v>
      </c>
    </row>
    <row r="28" spans="2:11" ht="27">
      <c r="B28" s="95">
        <v>15</v>
      </c>
      <c r="C28" s="133" t="s">
        <v>962</v>
      </c>
      <c r="D28" s="115" t="s">
        <v>173</v>
      </c>
      <c r="E28" s="98">
        <v>45012.65625</v>
      </c>
      <c r="K28" s="113" t="s">
        <v>963</v>
      </c>
    </row>
    <row r="29" spans="2:11" ht="27">
      <c r="B29" s="95">
        <v>16</v>
      </c>
      <c r="C29" s="134" t="s">
        <v>964</v>
      </c>
      <c r="D29" s="115" t="s">
        <v>965</v>
      </c>
      <c r="E29" s="98">
        <v>45012.73541666667</v>
      </c>
      <c r="G29" s="132" t="s">
        <v>966</v>
      </c>
      <c r="K29" s="113" t="s">
        <v>967</v>
      </c>
    </row>
    <row r="30" spans="2:11" hidden="1">
      <c r="B30" s="95">
        <v>17</v>
      </c>
      <c r="C30" s="133" t="s">
        <v>963</v>
      </c>
      <c r="D30" s="115" t="s">
        <v>197</v>
      </c>
      <c r="E30" s="98"/>
    </row>
    <row r="31" spans="2:11" hidden="1">
      <c r="B31" s="95">
        <v>18</v>
      </c>
      <c r="C31" s="133" t="s">
        <v>967</v>
      </c>
      <c r="D31" s="115" t="s">
        <v>197</v>
      </c>
      <c r="E31" s="98"/>
    </row>
    <row r="32" spans="2:11">
      <c r="B32" s="95">
        <v>19</v>
      </c>
      <c r="C32" s="133" t="s">
        <v>968</v>
      </c>
      <c r="D32" s="115" t="s">
        <v>965</v>
      </c>
      <c r="E32" s="98">
        <v>45012.750694444447</v>
      </c>
    </row>
    <row r="33" spans="2:7">
      <c r="B33" s="95">
        <v>20</v>
      </c>
      <c r="C33" s="133" t="s">
        <v>969</v>
      </c>
      <c r="D33" s="115" t="s">
        <v>965</v>
      </c>
      <c r="E33" s="98">
        <v>45012.750694444447</v>
      </c>
    </row>
    <row r="34" spans="2:7">
      <c r="B34" s="95">
        <v>21</v>
      </c>
      <c r="C34" s="133" t="s">
        <v>970</v>
      </c>
      <c r="D34" s="115" t="s">
        <v>965</v>
      </c>
      <c r="E34" s="98">
        <v>45012.750694444447</v>
      </c>
      <c r="G34" s="132" t="s">
        <v>966</v>
      </c>
    </row>
    <row r="35" spans="2:7" ht="24">
      <c r="B35" s="95">
        <v>22</v>
      </c>
      <c r="C35" s="134" t="s">
        <v>971</v>
      </c>
      <c r="D35" s="115" t="s">
        <v>965</v>
      </c>
      <c r="E35" s="98">
        <v>45012.750694444447</v>
      </c>
      <c r="G35" t="s">
        <v>972</v>
      </c>
    </row>
    <row r="36" spans="2:7">
      <c r="B36" s="95">
        <v>23</v>
      </c>
      <c r="C36" s="133" t="s">
        <v>973</v>
      </c>
      <c r="D36" s="115" t="s">
        <v>965</v>
      </c>
      <c r="E36" s="98">
        <v>45012.750694444447</v>
      </c>
    </row>
    <row r="37" spans="2:7">
      <c r="B37" s="95">
        <v>24</v>
      </c>
      <c r="C37" s="134" t="s">
        <v>974</v>
      </c>
      <c r="D37" s="115" t="s">
        <v>965</v>
      </c>
      <c r="E37" s="98">
        <v>45012.750694444447</v>
      </c>
      <c r="G37" t="s">
        <v>972</v>
      </c>
    </row>
    <row r="38" spans="2:7" ht="24">
      <c r="B38" s="95">
        <v>25</v>
      </c>
      <c r="C38" s="134" t="s">
        <v>975</v>
      </c>
      <c r="D38" s="115" t="s">
        <v>965</v>
      </c>
      <c r="E38" s="98">
        <v>45013.746527777781</v>
      </c>
      <c r="G38" t="s">
        <v>976</v>
      </c>
    </row>
  </sheetData>
  <phoneticPr fontId="1" type="noConversion"/>
  <conditionalFormatting sqref="D14:D38">
    <cfRule type="containsText" dxfId="5" priority="6" operator="containsText" text="Pass">
      <formula>NOT(ISERROR(SEARCH("Pass",D14)))</formula>
    </cfRule>
    <cfRule type="containsText" dxfId="4" priority="7" operator="containsText" text="Next Event">
      <formula>NOT(ISERROR(SEARCH("Next Event",D14)))</formula>
    </cfRule>
    <cfRule type="containsText" dxfId="3" priority="8" operator="containsText" text="Not Available">
      <formula>NOT(ISERROR(SEARCH("Not Available",D14)))</formula>
    </cfRule>
    <cfRule type="containsText" dxfId="2" priority="9" operator="containsText" text="Not Tested">
      <formula>NOT(ISERROR(SEARCH("Not Tested",D14)))</formula>
    </cfRule>
    <cfRule type="containsText" dxfId="1" priority="10" operator="containsText" text="Fail">
      <formula>NOT(ISERROR(SEARCH("Fail",D14)))</formula>
    </cfRule>
  </conditionalFormatting>
  <conditionalFormatting sqref="D21:D22 D25:D38">
    <cfRule type="containsText" dxfId="0" priority="11" operator="containsText" text="작업중">
      <formula>NOT(ISERROR(SEARCH("작업중",D21)))</formula>
    </cfRule>
  </conditionalFormatting>
  <dataValidations disablePrompts="1" count="2">
    <dataValidation type="list" allowBlank="1" showInputMessage="1" showErrorMessage="1" sqref="D14:D25 D30:D31" xr:uid="{8B2472EB-F850-4465-A1B3-FCB2E7535656}">
      <formula1>"Pass,Fail,Not Available,Not Tested,Next Event,-"</formula1>
    </dataValidation>
    <dataValidation type="list" allowBlank="1" showInputMessage="1" showErrorMessage="1" sqref="D26:D29 D32:D38" xr:uid="{434DE1F2-1EAE-4065-89BC-A3074DD3700F}">
      <formula1>"Pass,Fail,Not Available,Not Tested,Next Event,-,문의중,문의필요,작업중"</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43BA-35FE-4ACC-BF88-9A96460CE7AC}">
  <sheetPr codeName="Sheet17"/>
  <dimension ref="B2:P31"/>
  <sheetViews>
    <sheetView showGridLines="0" topLeftCell="A12" workbookViewId="0">
      <selection activeCell="C38" sqref="C38"/>
    </sheetView>
  </sheetViews>
  <sheetFormatPr defaultRowHeight="16.5"/>
  <cols>
    <col min="1" max="1" width="2.75" customWidth="1"/>
    <col min="2" max="2" width="11.125" bestFit="1" customWidth="1"/>
    <col min="3" max="3" width="9.75" customWidth="1"/>
    <col min="4" max="4" width="17.375" bestFit="1" customWidth="1"/>
  </cols>
  <sheetData>
    <row r="2" spans="2:16">
      <c r="C2" s="95" t="s">
        <v>977</v>
      </c>
      <c r="D2" t="s">
        <v>978</v>
      </c>
      <c r="I2" s="378" t="s">
        <v>979</v>
      </c>
      <c r="J2" s="378"/>
      <c r="K2" s="378"/>
      <c r="L2" s="378"/>
      <c r="M2" s="378" t="s">
        <v>980</v>
      </c>
      <c r="N2" s="378"/>
      <c r="O2" s="378"/>
      <c r="P2" s="378"/>
    </row>
    <row r="3" spans="2:16" ht="17.25">
      <c r="B3" s="99" t="s">
        <v>981</v>
      </c>
      <c r="C3" s="99"/>
      <c r="D3" s="100" t="s">
        <v>982</v>
      </c>
      <c r="E3" s="111" t="s">
        <v>983</v>
      </c>
      <c r="F3" s="111" t="s">
        <v>984</v>
      </c>
      <c r="G3" s="111" t="s">
        <v>985</v>
      </c>
      <c r="H3" s="111" t="s">
        <v>986</v>
      </c>
      <c r="I3" s="107" t="s">
        <v>983</v>
      </c>
      <c r="J3" s="107" t="s">
        <v>984</v>
      </c>
      <c r="K3" s="107" t="s">
        <v>985</v>
      </c>
      <c r="L3" s="107" t="s">
        <v>986</v>
      </c>
      <c r="M3" s="99" t="s">
        <v>983</v>
      </c>
      <c r="N3" s="99" t="s">
        <v>984</v>
      </c>
      <c r="O3" s="99" t="s">
        <v>985</v>
      </c>
      <c r="P3" s="99" t="s">
        <v>986</v>
      </c>
    </row>
    <row r="4" spans="2:16">
      <c r="B4" s="95">
        <v>1</v>
      </c>
      <c r="C4" s="95" t="s">
        <v>987</v>
      </c>
      <c r="D4" s="110" t="s">
        <v>988</v>
      </c>
      <c r="E4" s="103" t="s">
        <v>989</v>
      </c>
      <c r="F4" s="103" t="s">
        <v>989</v>
      </c>
      <c r="G4" s="102" t="s">
        <v>990</v>
      </c>
      <c r="H4" s="102" t="s">
        <v>991</v>
      </c>
      <c r="I4" s="101" t="s">
        <v>992</v>
      </c>
      <c r="J4" s="101" t="s">
        <v>992</v>
      </c>
      <c r="K4" s="101" t="s">
        <v>992</v>
      </c>
      <c r="L4" s="101" t="s">
        <v>992</v>
      </c>
      <c r="M4" s="101" t="s">
        <v>992</v>
      </c>
      <c r="N4" s="101" t="s">
        <v>992</v>
      </c>
      <c r="O4" s="101" t="s">
        <v>992</v>
      </c>
      <c r="P4" s="101" t="s">
        <v>992</v>
      </c>
    </row>
    <row r="5" spans="2:16">
      <c r="B5" s="95">
        <v>2</v>
      </c>
      <c r="C5" s="95" t="s">
        <v>993</v>
      </c>
      <c r="D5" s="110" t="s">
        <v>994</v>
      </c>
      <c r="E5" s="103" t="s">
        <v>989</v>
      </c>
      <c r="F5" s="103" t="s">
        <v>989</v>
      </c>
      <c r="G5" s="102" t="s">
        <v>995</v>
      </c>
      <c r="H5" s="102" t="s">
        <v>991</v>
      </c>
      <c r="I5" s="105">
        <v>0.72430555555555554</v>
      </c>
      <c r="J5" s="105">
        <v>0.71527777777777779</v>
      </c>
      <c r="K5" s="101" t="s">
        <v>992</v>
      </c>
      <c r="L5" s="101" t="s">
        <v>992</v>
      </c>
      <c r="M5" s="104">
        <v>0.72499999999999998</v>
      </c>
      <c r="N5" s="104">
        <v>0.71527777777777779</v>
      </c>
      <c r="O5" s="101" t="s">
        <v>992</v>
      </c>
      <c r="P5" s="101" t="s">
        <v>992</v>
      </c>
    </row>
    <row r="6" spans="2:16">
      <c r="B6" s="95">
        <v>3</v>
      </c>
      <c r="C6" s="95" t="s">
        <v>996</v>
      </c>
      <c r="D6" s="110" t="s">
        <v>997</v>
      </c>
      <c r="E6" s="103" t="s">
        <v>989</v>
      </c>
      <c r="F6" s="103" t="s">
        <v>989</v>
      </c>
      <c r="G6" s="103" t="s">
        <v>989</v>
      </c>
      <c r="H6" s="103" t="s">
        <v>989</v>
      </c>
      <c r="I6" s="105">
        <v>0.74513888888888891</v>
      </c>
      <c r="J6" s="105">
        <v>0.74305555555555547</v>
      </c>
      <c r="K6" s="101" t="s">
        <v>992</v>
      </c>
      <c r="L6" s="101" t="s">
        <v>992</v>
      </c>
      <c r="M6" s="101"/>
      <c r="N6" s="101"/>
      <c r="O6" s="101" t="s">
        <v>992</v>
      </c>
      <c r="P6" s="101" t="s">
        <v>992</v>
      </c>
    </row>
    <row r="7" spans="2:16">
      <c r="B7" s="95">
        <v>4</v>
      </c>
      <c r="C7" s="95" t="s">
        <v>998</v>
      </c>
      <c r="D7" s="110" t="s">
        <v>999</v>
      </c>
      <c r="E7" s="103" t="s">
        <v>989</v>
      </c>
      <c r="F7" s="102" t="s">
        <v>990</v>
      </c>
      <c r="G7" s="102" t="s">
        <v>1000</v>
      </c>
      <c r="H7" s="102" t="s">
        <v>991</v>
      </c>
      <c r="I7" s="105">
        <v>0.75347222222222221</v>
      </c>
      <c r="J7" s="101" t="s">
        <v>992</v>
      </c>
      <c r="K7" s="101" t="s">
        <v>992</v>
      </c>
      <c r="L7" s="101" t="s">
        <v>992</v>
      </c>
      <c r="M7" s="101"/>
      <c r="N7" s="101" t="s">
        <v>992</v>
      </c>
      <c r="O7" s="101" t="s">
        <v>992</v>
      </c>
      <c r="P7" s="101" t="s">
        <v>992</v>
      </c>
    </row>
    <row r="9" spans="2:16">
      <c r="B9" s="97"/>
      <c r="C9" s="95" t="s">
        <v>977</v>
      </c>
      <c r="D9" t="s">
        <v>1001</v>
      </c>
    </row>
    <row r="10" spans="2:16">
      <c r="B10" s="97"/>
      <c r="C10" s="95" t="s">
        <v>1002</v>
      </c>
      <c r="D10" s="119"/>
      <c r="I10" s="378" t="s">
        <v>979</v>
      </c>
      <c r="J10" s="378"/>
      <c r="K10" s="378"/>
      <c r="L10" s="378"/>
      <c r="M10" s="378" t="s">
        <v>980</v>
      </c>
      <c r="N10" s="378"/>
      <c r="O10" s="378"/>
      <c r="P10" s="378"/>
    </row>
    <row r="11" spans="2:16" ht="17.25">
      <c r="B11" s="99" t="s">
        <v>981</v>
      </c>
      <c r="C11" s="107"/>
      <c r="D11" s="100" t="s">
        <v>1003</v>
      </c>
      <c r="E11" s="111" t="s">
        <v>983</v>
      </c>
      <c r="F11" s="111" t="s">
        <v>984</v>
      </c>
      <c r="G11" s="111" t="s">
        <v>985</v>
      </c>
      <c r="H11" s="111" t="s">
        <v>986</v>
      </c>
      <c r="I11" s="107" t="s">
        <v>983</v>
      </c>
      <c r="J11" s="107" t="s">
        <v>984</v>
      </c>
      <c r="K11" s="107" t="s">
        <v>985</v>
      </c>
      <c r="L11" s="107" t="s">
        <v>986</v>
      </c>
      <c r="M11" s="99" t="s">
        <v>983</v>
      </c>
      <c r="N11" s="99" t="s">
        <v>984</v>
      </c>
      <c r="O11" s="99" t="s">
        <v>985</v>
      </c>
      <c r="P11" s="99" t="s">
        <v>986</v>
      </c>
    </row>
    <row r="12" spans="2:16">
      <c r="B12" s="95">
        <v>1</v>
      </c>
      <c r="C12" s="95" t="s">
        <v>987</v>
      </c>
      <c r="D12" s="118" t="s">
        <v>1004</v>
      </c>
      <c r="E12" s="126" t="s">
        <v>989</v>
      </c>
      <c r="F12" s="103" t="s">
        <v>989</v>
      </c>
      <c r="G12" s="127" t="s">
        <v>990</v>
      </c>
      <c r="H12" s="102" t="s">
        <v>991</v>
      </c>
      <c r="I12" s="104">
        <v>0.73611111111111116</v>
      </c>
      <c r="J12" s="104">
        <v>0.73958333333333337</v>
      </c>
      <c r="K12" s="101" t="s">
        <v>992</v>
      </c>
      <c r="L12" s="101" t="s">
        <v>992</v>
      </c>
      <c r="M12" s="101" t="s">
        <v>1005</v>
      </c>
      <c r="N12" s="101" t="s">
        <v>1005</v>
      </c>
      <c r="O12" s="101"/>
      <c r="P12" s="101"/>
    </row>
    <row r="13" spans="2:16">
      <c r="B13" s="95">
        <v>2</v>
      </c>
      <c r="C13" s="95" t="s">
        <v>993</v>
      </c>
      <c r="D13" s="118" t="s">
        <v>1006</v>
      </c>
      <c r="E13" s="126" t="s">
        <v>989</v>
      </c>
      <c r="F13" s="103" t="s">
        <v>989</v>
      </c>
      <c r="G13" s="126" t="s">
        <v>989</v>
      </c>
      <c r="H13" s="102" t="s">
        <v>995</v>
      </c>
      <c r="I13" s="104">
        <v>0.74791666666666667</v>
      </c>
      <c r="J13" s="104">
        <v>0.74791666666666667</v>
      </c>
      <c r="K13" s="104">
        <v>0.74305555555555547</v>
      </c>
      <c r="L13" s="101" t="s">
        <v>992</v>
      </c>
      <c r="M13" s="101" t="s">
        <v>1005</v>
      </c>
      <c r="N13" s="101" t="s">
        <v>1005</v>
      </c>
      <c r="O13" s="101" t="s">
        <v>1005</v>
      </c>
      <c r="P13" s="101"/>
    </row>
    <row r="14" spans="2:16">
      <c r="B14" s="95">
        <v>3</v>
      </c>
      <c r="C14" s="95" t="s">
        <v>996</v>
      </c>
      <c r="D14" s="118" t="s">
        <v>1007</v>
      </c>
      <c r="E14" s="126" t="s">
        <v>989</v>
      </c>
      <c r="F14" s="103" t="s">
        <v>989</v>
      </c>
      <c r="G14" s="126" t="s">
        <v>989</v>
      </c>
      <c r="H14" s="103" t="s">
        <v>989</v>
      </c>
      <c r="I14" s="104">
        <v>0.75</v>
      </c>
      <c r="J14" s="104">
        <v>0.75208333333333333</v>
      </c>
      <c r="K14" s="104">
        <v>0.75555555555555554</v>
      </c>
      <c r="L14" s="104">
        <v>0.75416666666666676</v>
      </c>
      <c r="M14" s="101" t="s">
        <v>1005</v>
      </c>
      <c r="N14" s="101" t="s">
        <v>1005</v>
      </c>
      <c r="O14" s="101" t="s">
        <v>1005</v>
      </c>
      <c r="P14" s="101" t="s">
        <v>1005</v>
      </c>
    </row>
    <row r="15" spans="2:16">
      <c r="B15" s="95">
        <v>4</v>
      </c>
      <c r="C15" s="95" t="s">
        <v>998</v>
      </c>
      <c r="D15" s="118" t="s">
        <v>1008</v>
      </c>
      <c r="E15" s="126" t="s">
        <v>989</v>
      </c>
      <c r="F15" s="102" t="s">
        <v>1000</v>
      </c>
      <c r="G15" s="127" t="s">
        <v>990</v>
      </c>
      <c r="H15" s="102" t="s">
        <v>991</v>
      </c>
      <c r="I15" s="104">
        <v>0.75694444444444453</v>
      </c>
      <c r="J15" s="101" t="s">
        <v>992</v>
      </c>
      <c r="K15" s="101" t="s">
        <v>992</v>
      </c>
      <c r="L15" s="101" t="s">
        <v>992</v>
      </c>
      <c r="M15" s="101"/>
      <c r="N15" s="101"/>
      <c r="O15" s="101"/>
      <c r="P15" s="101"/>
    </row>
    <row r="17" spans="2:16">
      <c r="B17" s="97"/>
      <c r="C17" s="95" t="s">
        <v>977</v>
      </c>
    </row>
    <row r="18" spans="2:16">
      <c r="B18" s="97"/>
      <c r="C18" s="95" t="s">
        <v>1002</v>
      </c>
      <c r="D18" s="119"/>
      <c r="I18" s="378" t="s">
        <v>979</v>
      </c>
      <c r="J18" s="378"/>
      <c r="K18" s="378"/>
      <c r="L18" s="378"/>
      <c r="M18" s="378" t="s">
        <v>980</v>
      </c>
      <c r="N18" s="378"/>
      <c r="O18" s="378"/>
      <c r="P18" s="378"/>
    </row>
    <row r="19" spans="2:16" ht="17.25">
      <c r="B19" s="99" t="s">
        <v>981</v>
      </c>
      <c r="C19" s="107"/>
      <c r="D19" s="100" t="s">
        <v>1003</v>
      </c>
      <c r="E19" s="111" t="s">
        <v>983</v>
      </c>
      <c r="F19" s="111" t="s">
        <v>984</v>
      </c>
      <c r="G19" s="111" t="s">
        <v>985</v>
      </c>
      <c r="H19" s="111" t="s">
        <v>986</v>
      </c>
      <c r="I19" s="107" t="s">
        <v>983</v>
      </c>
      <c r="J19" s="107" t="s">
        <v>984</v>
      </c>
      <c r="K19" s="107" t="s">
        <v>985</v>
      </c>
      <c r="L19" s="107" t="s">
        <v>986</v>
      </c>
      <c r="M19" s="99" t="s">
        <v>983</v>
      </c>
      <c r="N19" s="99" t="s">
        <v>984</v>
      </c>
      <c r="O19" s="99" t="s">
        <v>985</v>
      </c>
      <c r="P19" s="99" t="s">
        <v>986</v>
      </c>
    </row>
    <row r="20" spans="2:16">
      <c r="B20" s="95">
        <v>1</v>
      </c>
      <c r="C20" s="95" t="s">
        <v>987</v>
      </c>
      <c r="D20" s="118"/>
      <c r="E20" s="126" t="s">
        <v>989</v>
      </c>
      <c r="F20" s="103" t="s">
        <v>989</v>
      </c>
      <c r="G20" s="127" t="s">
        <v>990</v>
      </c>
      <c r="H20" s="102" t="s">
        <v>991</v>
      </c>
      <c r="I20" s="129">
        <v>0.64930555555555558</v>
      </c>
      <c r="J20" s="104">
        <v>0.65208333333333335</v>
      </c>
      <c r="K20" s="130"/>
      <c r="L20" s="101"/>
      <c r="M20" s="101"/>
      <c r="N20" s="101"/>
      <c r="O20" s="101"/>
      <c r="P20" s="101"/>
    </row>
    <row r="21" spans="2:16">
      <c r="B21" s="95">
        <v>2</v>
      </c>
      <c r="C21" s="95" t="s">
        <v>993</v>
      </c>
      <c r="D21" s="118"/>
      <c r="E21" s="126" t="s">
        <v>989</v>
      </c>
      <c r="F21" s="103" t="s">
        <v>989</v>
      </c>
      <c r="G21" s="126" t="s">
        <v>989</v>
      </c>
      <c r="H21" s="102" t="s">
        <v>995</v>
      </c>
      <c r="I21" s="129">
        <v>0.65555555555555556</v>
      </c>
      <c r="J21" s="104">
        <v>0.65555555555555556</v>
      </c>
      <c r="K21" s="129">
        <v>0.65833333333333333</v>
      </c>
      <c r="L21" s="101"/>
      <c r="M21" s="101"/>
      <c r="N21" s="101"/>
      <c r="O21" s="101"/>
      <c r="P21" s="101"/>
    </row>
    <row r="22" spans="2:16">
      <c r="B22" s="95">
        <v>3</v>
      </c>
      <c r="C22" s="95" t="s">
        <v>996</v>
      </c>
      <c r="D22" s="118"/>
      <c r="E22" s="126" t="s">
        <v>989</v>
      </c>
      <c r="F22" s="103" t="s">
        <v>989</v>
      </c>
      <c r="G22" s="126" t="s">
        <v>989</v>
      </c>
      <c r="H22" s="103" t="s">
        <v>989</v>
      </c>
      <c r="I22" s="129">
        <v>0.66527777777777775</v>
      </c>
      <c r="J22" s="104"/>
      <c r="K22" s="129">
        <v>0.66249999999999998</v>
      </c>
      <c r="L22" s="104">
        <v>0.66527777777777775</v>
      </c>
      <c r="M22" s="101"/>
      <c r="N22" s="101"/>
      <c r="O22" s="101"/>
      <c r="P22" s="101"/>
    </row>
    <row r="23" spans="2:16">
      <c r="B23" s="95">
        <v>4</v>
      </c>
      <c r="C23" s="95" t="s">
        <v>998</v>
      </c>
      <c r="D23" s="118"/>
      <c r="E23" s="126" t="s">
        <v>989</v>
      </c>
      <c r="F23" s="102" t="s">
        <v>1000</v>
      </c>
      <c r="G23" s="127" t="s">
        <v>990</v>
      </c>
      <c r="H23" s="102" t="s">
        <v>991</v>
      </c>
      <c r="I23" s="129">
        <v>0.66666666666666663</v>
      </c>
      <c r="J23" s="101"/>
      <c r="K23" s="130"/>
      <c r="L23" s="101"/>
      <c r="M23" s="101"/>
      <c r="N23" s="101"/>
      <c r="O23" s="101"/>
      <c r="P23" s="101"/>
    </row>
    <row r="25" spans="2:16">
      <c r="B25" s="97"/>
      <c r="C25" s="95" t="s">
        <v>977</v>
      </c>
    </row>
    <row r="26" spans="2:16">
      <c r="B26" s="97"/>
      <c r="C26" s="95" t="s">
        <v>1002</v>
      </c>
      <c r="D26" s="119"/>
      <c r="I26" s="378" t="s">
        <v>979</v>
      </c>
      <c r="J26" s="378"/>
      <c r="K26" s="378"/>
      <c r="L26" s="378"/>
      <c r="M26" s="378" t="s">
        <v>980</v>
      </c>
      <c r="N26" s="378"/>
      <c r="O26" s="378"/>
      <c r="P26" s="378"/>
    </row>
    <row r="27" spans="2:16" ht="17.25">
      <c r="B27" s="99" t="s">
        <v>981</v>
      </c>
      <c r="C27" s="107"/>
      <c r="D27" s="100" t="s">
        <v>1003</v>
      </c>
      <c r="E27" s="111" t="s">
        <v>983</v>
      </c>
      <c r="F27" s="111" t="s">
        <v>984</v>
      </c>
      <c r="G27" s="111" t="s">
        <v>985</v>
      </c>
      <c r="H27" s="111" t="s">
        <v>986</v>
      </c>
      <c r="I27" s="107" t="s">
        <v>983</v>
      </c>
      <c r="J27" s="107" t="s">
        <v>984</v>
      </c>
      <c r="K27" s="107" t="s">
        <v>985</v>
      </c>
      <c r="L27" s="107" t="s">
        <v>986</v>
      </c>
      <c r="M27" s="99" t="s">
        <v>983</v>
      </c>
      <c r="N27" s="99" t="s">
        <v>984</v>
      </c>
      <c r="O27" s="99" t="s">
        <v>985</v>
      </c>
      <c r="P27" s="99" t="s">
        <v>986</v>
      </c>
    </row>
    <row r="28" spans="2:16">
      <c r="B28" s="95">
        <v>1</v>
      </c>
      <c r="C28" s="95" t="s">
        <v>987</v>
      </c>
      <c r="D28" s="118"/>
      <c r="E28" s="126" t="s">
        <v>1009</v>
      </c>
      <c r="F28" s="103" t="s">
        <v>1010</v>
      </c>
      <c r="G28" s="127" t="s">
        <v>995</v>
      </c>
      <c r="H28" s="102" t="s">
        <v>991</v>
      </c>
      <c r="I28" s="129">
        <v>0.64930555555555558</v>
      </c>
      <c r="J28" s="104">
        <v>0.65208333333333335</v>
      </c>
      <c r="K28" s="130"/>
      <c r="L28" s="101"/>
      <c r="M28" s="101"/>
      <c r="N28" s="101"/>
      <c r="O28" s="101"/>
      <c r="P28" s="101"/>
    </row>
    <row r="29" spans="2:16">
      <c r="B29" s="95">
        <v>2</v>
      </c>
      <c r="C29" s="95" t="s">
        <v>993</v>
      </c>
      <c r="D29" s="118"/>
      <c r="E29" s="126"/>
      <c r="F29" s="103"/>
      <c r="G29" s="126"/>
      <c r="H29" s="102"/>
      <c r="I29" s="129">
        <v>0.65555555555555556</v>
      </c>
      <c r="J29" s="104">
        <v>0.65555555555555556</v>
      </c>
      <c r="K29" s="129">
        <v>0.65833333333333333</v>
      </c>
      <c r="L29" s="101"/>
      <c r="M29" s="101"/>
      <c r="N29" s="101"/>
      <c r="O29" s="101"/>
      <c r="P29" s="101"/>
    </row>
    <row r="30" spans="2:16">
      <c r="B30" s="95">
        <v>3</v>
      </c>
      <c r="C30" s="95" t="s">
        <v>996</v>
      </c>
      <c r="D30" s="118"/>
      <c r="E30" s="126">
        <v>1</v>
      </c>
      <c r="F30" s="102">
        <v>4</v>
      </c>
      <c r="G30" s="103">
        <v>3</v>
      </c>
      <c r="H30" s="103">
        <v>2</v>
      </c>
      <c r="I30" s="129">
        <v>0.66527777777777775</v>
      </c>
      <c r="J30" s="104"/>
      <c r="K30" s="129">
        <v>0.66249999999999998</v>
      </c>
      <c r="L30" s="104">
        <v>0.66527777777777775</v>
      </c>
      <c r="M30" s="101"/>
      <c r="N30" s="101"/>
      <c r="O30" s="101"/>
      <c r="P30" s="101"/>
    </row>
    <row r="31" spans="2:16">
      <c r="B31" s="95">
        <v>4</v>
      </c>
      <c r="C31" s="95" t="s">
        <v>998</v>
      </c>
      <c r="D31" s="118"/>
      <c r="E31" s="126"/>
      <c r="F31" s="102"/>
      <c r="G31" s="127"/>
      <c r="H31" s="102"/>
      <c r="I31" s="129">
        <v>0.66666666666666663</v>
      </c>
      <c r="J31" s="101"/>
      <c r="K31" s="130"/>
      <c r="L31" s="101"/>
      <c r="M31" s="101"/>
      <c r="N31" s="101"/>
      <c r="O31" s="101"/>
      <c r="P31" s="101"/>
    </row>
  </sheetData>
  <mergeCells count="8">
    <mergeCell ref="I26:L26"/>
    <mergeCell ref="M26:P26"/>
    <mergeCell ref="I2:L2"/>
    <mergeCell ref="M2:P2"/>
    <mergeCell ref="I10:L10"/>
    <mergeCell ref="M10:P10"/>
    <mergeCell ref="I18:L18"/>
    <mergeCell ref="M18:P18"/>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035D89899FF2E144AC5CDF3E0C05E410" ma:contentTypeVersion="14" ma:contentTypeDescription="새 문서를 만듭니다." ma:contentTypeScope="" ma:versionID="c73faac0d5522cd1062ab959a8e66599">
  <xsd:schema xmlns:xsd="http://www.w3.org/2001/XMLSchema" xmlns:xs="http://www.w3.org/2001/XMLSchema" xmlns:p="http://schemas.microsoft.com/office/2006/metadata/properties" xmlns:ns2="7b850dbe-2bbc-4312-b635-0ac631df3b32" xmlns:ns3="1e91ce72-769a-45b6-b2e9-1e3503954573" targetNamespace="http://schemas.microsoft.com/office/2006/metadata/properties" ma:root="true" ma:fieldsID="87c65ceb92f45bbb5f0f16055108a0db" ns2:_="" ns3:_="">
    <xsd:import namespace="7b850dbe-2bbc-4312-b635-0ac631df3b32"/>
    <xsd:import namespace="1e91ce72-769a-45b6-b2e9-1e35039545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50dbe-2bbc-4312-b635-0ac631df3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341aef24-7ea0-46c4-a120-5a2ec65f53b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1ce72-769a-45b6-b2e9-1e3503954573" elementFormDefault="qualified">
    <xsd:import namespace="http://schemas.microsoft.com/office/2006/documentManagement/types"/>
    <xsd:import namespace="http://schemas.microsoft.com/office/infopath/2007/PartnerControls"/>
    <xsd:element name="SharedWithUsers" ma:index="14"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10d9cc29-6347-4d98-9ab9-24822785e9e3}" ma:internalName="TaxCatchAll" ma:showField="CatchAllData" ma:web="1e91ce72-769a-45b6-b2e9-1e35039545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850dbe-2bbc-4312-b635-0ac631df3b32">
      <Terms xmlns="http://schemas.microsoft.com/office/infopath/2007/PartnerControls"/>
    </lcf76f155ced4ddcb4097134ff3c332f>
    <TaxCatchAll xmlns="1e91ce72-769a-45b6-b2e9-1e3503954573" xsi:nil="true"/>
  </documentManagement>
</p:properties>
</file>

<file path=customXml/itemProps1.xml><?xml version="1.0" encoding="utf-8"?>
<ds:datastoreItem xmlns:ds="http://schemas.openxmlformats.org/officeDocument/2006/customXml" ds:itemID="{20FC372C-FFF2-4696-B9A8-2A1382069985}">
  <ds:schemaRefs>
    <ds:schemaRef ds:uri="http://schemas.microsoft.com/sharepoint/v3/contenttype/forms"/>
  </ds:schemaRefs>
</ds:datastoreItem>
</file>

<file path=customXml/itemProps2.xml><?xml version="1.0" encoding="utf-8"?>
<ds:datastoreItem xmlns:ds="http://schemas.openxmlformats.org/officeDocument/2006/customXml" ds:itemID="{17009DB2-8AE1-4EB3-A960-BF513FC9D8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50dbe-2bbc-4312-b635-0ac631df3b32"/>
    <ds:schemaRef ds:uri="1e91ce72-769a-45b6-b2e9-1e35039545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0D4D26-228C-4E5E-B704-C19E7DAAEEA0}">
  <ds:schemaRefs>
    <ds:schemaRef ds:uri="http://schemas.microsoft.com/office/2006/documentManagement/types"/>
    <ds:schemaRef ds:uri="http://purl.org/dc/terms/"/>
    <ds:schemaRef ds:uri="http://purl.org/dc/elements/1.1/"/>
    <ds:schemaRef ds:uri="http://www.w3.org/XML/1998/namespace"/>
    <ds:schemaRef ds:uri="http://purl.org/dc/dcmitype/"/>
    <ds:schemaRef ds:uri="http://schemas.microsoft.com/office/infopath/2007/PartnerControls"/>
    <ds:schemaRef ds:uri="7b850dbe-2bbc-4312-b635-0ac631df3b32"/>
    <ds:schemaRef ds:uri="http://schemas.openxmlformats.org/package/2006/metadata/core-properties"/>
    <ds:schemaRef ds:uri="1e91ce72-769a-45b6-b2e9-1e350395457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HISTORY</vt:lpstr>
      <vt:lpstr>GUIDE (추후개편)</vt:lpstr>
      <vt:lpstr>Test Report_</vt:lpstr>
      <vt:lpstr>TEST REPORT</vt:lpstr>
      <vt:lpstr>IOS검수(숨기기)</vt:lpstr>
      <vt:lpstr>유물 시스템</vt:lpstr>
      <vt:lpstr>방패 리밸런싱</vt:lpstr>
      <vt:lpstr>특수 매터리얼 슬롯 추가 (2)</vt:lpstr>
      <vt:lpstr>기타 수정</vt:lpstr>
      <vt:lpstr>Sheet1</vt:lpstr>
      <vt:lpstr>신규 전리품 (백업용)</vt:lpstr>
      <vt:lpstr>카오스 제단 테스트(임시)</vt:lpstr>
      <vt:lpstr>제단 세팅(임시)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이은아_품질관리팀</dc:creator>
  <cp:keywords/>
  <dc:description/>
  <cp:lastModifiedBy>양재민</cp:lastModifiedBy>
  <cp:revision/>
  <dcterms:created xsi:type="dcterms:W3CDTF">2019-08-21T01:16:18Z</dcterms:created>
  <dcterms:modified xsi:type="dcterms:W3CDTF">2023-08-16T07:30:30Z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0x010100035D89899FF2E144AC5CDF3E0C05E410</vt:lpwstr>
  </property>
  <property fmtid="{D5CDD505-2E9C-101B-9397-08002B2CF9AE}" pid="3" name="MSIP_Label_d5ad9e2c-3409-4f5e-b568-27efa8516457_Enabled">
    <vt:lpwstr>true</vt:lpwstr>
  </property>
  <property fmtid="{D5CDD505-2E9C-101B-9397-08002B2CF9AE}" pid="4" name="MSIP_Label_d5ad9e2c-3409-4f5e-b568-27efa8516457_SetDate">
    <vt:lpwstr>2022-04-18T05:33:10Z</vt:lpwstr>
  </property>
  <property fmtid="{D5CDD505-2E9C-101B-9397-08002B2CF9AE}" pid="5" name="MSIP_Label_d5ad9e2c-3409-4f5e-b568-27efa8516457_Method">
    <vt:lpwstr>Privileged</vt:lpwstr>
  </property>
  <property fmtid="{D5CDD505-2E9C-101B-9397-08002B2CF9AE}" pid="6" name="MSIP_Label_d5ad9e2c-3409-4f5e-b568-27efa8516457_Name">
    <vt:lpwstr>WEBZEN(보호 제거)</vt:lpwstr>
  </property>
  <property fmtid="{D5CDD505-2E9C-101B-9397-08002B2CF9AE}" pid="7" name="MSIP_Label_d5ad9e2c-3409-4f5e-b568-27efa8516457_SiteId">
    <vt:lpwstr>772018ac-e6eb-4f0d-8e6c-45e7ebda084a</vt:lpwstr>
  </property>
  <property fmtid="{D5CDD505-2E9C-101B-9397-08002B2CF9AE}" pid="8" name="MSIP_Label_d5ad9e2c-3409-4f5e-b568-27efa8516457_ActionId">
    <vt:lpwstr>c10cefa5-cdac-4d69-aee7-0196eb48b59d</vt:lpwstr>
  </property>
  <property fmtid="{D5CDD505-2E9C-101B-9397-08002B2CF9AE}" pid="9" name="MSIP_Label_d5ad9e2c-3409-4f5e-b568-27efa8516457_ContentBits">
    <vt:lpwstr>0</vt:lpwstr>
  </property>
  <property fmtid="{D5CDD505-2E9C-101B-9397-08002B2CF9AE}" pid="10" name="MediaServiceImageTags">
    <vt:lpwstr/>
  </property>
</Properties>
</file>