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ProbLog\"/>
    </mc:Choice>
  </mc:AlternateContent>
  <xr:revisionPtr revIDLastSave="0" documentId="13_ncr:1_{603F4528-3EB2-4CFD-8446-4754B3914F68}" xr6:coauthVersionLast="47" xr6:coauthVersionMax="47" xr10:uidLastSave="{00000000-0000-0000-0000-000000000000}"/>
  <bookViews>
    <workbookView xWindow="-120" yWindow="-120" windowWidth="29040" windowHeight="15840" firstSheet="1" activeTab="2" xr2:uid="{ABCE2CA0-A1D3-4D65-96EE-F34166D7733B}"/>
  </bookViews>
  <sheets>
    <sheet name="23년4월" sheetId="1" state="hidden" r:id="rId1"/>
    <sheet name="23년7월" sheetId="2" r:id="rId2"/>
    <sheet name="타입분류" sheetId="3" r:id="rId3"/>
  </sheets>
  <definedNames>
    <definedName name="_xlnm._FilterDatabase" localSheetId="0" hidden="1">'23년4월'!$A$1:$K$141</definedName>
    <definedName name="_xlnm._FilterDatabase" localSheetId="1" hidden="1">'23년7월'!$A$1:$N$143</definedName>
    <definedName name="_xlnm._FilterDatabase" localSheetId="2" hidden="1">타입분류!$A$1:$F$21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2" l="1"/>
  <c r="L143" i="2"/>
  <c r="L142" i="2"/>
  <c r="L141" i="2"/>
  <c r="L5" i="2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9" i="2"/>
  <c r="B111" i="2"/>
  <c r="B113" i="2"/>
  <c r="B115" i="2"/>
  <c r="B117" i="2"/>
  <c r="B129" i="2"/>
  <c r="B130" i="2" s="1"/>
  <c r="B132" i="2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<sst xmlns="http://schemas.openxmlformats.org/spreadsheetml/2006/main" count="1298" uniqueCount="354">
  <si>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</si>
  <si>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</si>
  <si>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</si>
  <si>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</si>
  <si>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</si>
  <si>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</si>
  <si>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</si>
  <si>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</si>
  <si>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</si>
  <si>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</si>
  <si>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</si>
  <si>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</si>
  <si>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</si>
  <si>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</si>
  <si>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</si>
  <si>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</si>
  <si>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</si>
  <si>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</si>
  <si>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</si>
  <si>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</si>
  <si>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</si>
  <si>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</si>
  <si>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</si>
  <si>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</si>
  <si>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</si>
  <si>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</si>
  <si>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</si>
  <si>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</si>
  <si>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</si>
  <si>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</si>
  <si>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</si>
  <si>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</si>
  <si>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</si>
  <si>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</si>
  <si>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</si>
  <si>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</si>
  <si>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</si>
  <si>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</si>
  <si>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</si>
  <si>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</si>
  <si>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</si>
  <si>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</si>
  <si>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</si>
  <si>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</si>
  <si>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</si>
  <si>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</si>
  <si>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</si>
  <si>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</si>
  <si>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</si>
  <si>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</si>
  <si>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</si>
  <si>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</si>
  <si>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</si>
  <si>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</si>
  <si>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</si>
  <si>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</si>
  <si>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</si>
  <si>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</si>
  <si>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</si>
  <si>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</si>
  <si>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</si>
  <si>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</si>
  <si>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</si>
  <si>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</si>
  <si>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</si>
  <si>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</si>
  <si>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</si>
  <si>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</si>
  <si>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</si>
  <si>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</si>
  <si>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</si>
  <si>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</si>
  <si>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</si>
  <si>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</si>
  <si>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</si>
  <si>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</si>
  <si>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</si>
  <si>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</si>
  <si>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</si>
  <si>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</si>
  <si>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</si>
  <si>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</si>
  <si>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</si>
  <si>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</si>
  <si>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</si>
  <si>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</si>
  <si>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</si>
  <si>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</si>
  <si>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</si>
  <si>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</si>
  <si>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</si>
  <si>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</si>
  <si>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</si>
  <si>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</si>
  <si>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</si>
  <si>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</si>
  <si>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</si>
  <si>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</si>
  <si>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</si>
  <si>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</si>
  <si>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</si>
  <si>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</si>
  <si>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</si>
  <si>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</si>
  <si>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</si>
  <si>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</si>
  <si>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</si>
  <si>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</si>
  <si>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</si>
  <si>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</si>
  <si>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</si>
  <si>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</si>
  <si>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</si>
  <si>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</si>
  <si>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</si>
  <si>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</si>
  <si>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</si>
  <si>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</si>
  <si>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</si>
  <si>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</si>
  <si>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</si>
  <si>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</si>
  <si>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</si>
  <si>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</si>
  <si>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</si>
  <si>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</si>
  <si>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</si>
  <si>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</si>
  <si>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</si>
  <si>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</si>
  <si>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</si>
  <si>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</si>
  <si>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</si>
  <si>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</si>
  <si>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</si>
  <si>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</si>
  <si>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</si>
  <si>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</si>
  <si>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</si>
  <si>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</si>
  <si>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</si>
  <si>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</si>
  <si>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</si>
  <si>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</si>
  <si>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</si>
  <si>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</si>
  <si>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</si>
  <si>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</si>
  <si>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</si>
  <si>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</si>
  <si>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</si>
  <si>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</si>
  <si>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</si>
  <si>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</si>
  <si>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</si>
  <si>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</si>
  <si>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</si>
  <si>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</si>
  <si>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</si>
  <si>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</si>
  <si>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</si>
  <si>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</si>
  <si>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</si>
  <si>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</si>
  <si>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</si>
  <si>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</si>
  <si>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</si>
  <si>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</si>
  <si>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</si>
  <si>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</si>
  <si>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</si>
  <si>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</si>
  <si>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</si>
  <si>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</si>
  <si>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</si>
  <si>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</si>
  <si>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</si>
  <si>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</si>
  <si>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</si>
  <si>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</si>
  <si>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</si>
  <si>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</si>
  <si>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</si>
  <si>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</si>
  <si>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</si>
  <si>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</si>
  <si>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</si>
  <si>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</si>
  <si>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</si>
  <si>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</si>
  <si>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</si>
  <si>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</si>
  <si>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</si>
  <si>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</si>
  <si>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</si>
  <si>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</si>
  <si>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</si>
  <si>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</si>
  <si>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</si>
  <si>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</si>
  <si>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</si>
  <si>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</si>
  <si>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</si>
  <si>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</si>
  <si>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</si>
  <si>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</si>
  <si>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</si>
  <si>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</si>
  <si>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</si>
  <si>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</si>
  <si>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</si>
  <si>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</si>
  <si>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</si>
  <si>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</si>
  <si>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</si>
  <si>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</si>
  <si>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</si>
  <si>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</si>
  <si>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</si>
  <si>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</si>
  <si>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</si>
  <si>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</si>
  <si>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</si>
  <si>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</si>
  <si>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</si>
  <si>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</si>
  <si>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</si>
  <si>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</si>
  <si>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</si>
  <si>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</si>
  <si>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</si>
  <si>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</si>
  <si>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</si>
  <si>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</si>
  <si>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</si>
  <si>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</si>
  <si>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</si>
  <si>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</si>
  <si>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</si>
  <si>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</si>
  <si>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</si>
  <si>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</si>
  <si>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</si>
  <si>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</si>
  <si>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</si>
  <si>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</si>
  <si>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</si>
  <si>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</si>
  <si>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</si>
  <si>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</si>
  <si>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</si>
  <si>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</si>
  <si>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</si>
  <si>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</si>
  <si>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</si>
  <si>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</si>
  <si>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</si>
  <si>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</si>
  <si>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</si>
  <si>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</si>
  <si>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</si>
  <si>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</si>
  <si>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</si>
  <si>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</si>
  <si>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</si>
  <si>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</si>
  <si>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</si>
  <si>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</si>
  <si>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</si>
  <si>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</si>
  <si>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</si>
  <si>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</si>
  <si>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</si>
  <si>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</si>
  <si>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</si>
  <si>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</si>
  <si>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</si>
  <si>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</si>
  <si>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</si>
  <si>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</si>
  <si>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</si>
  <si>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</si>
  <si>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</si>
  <si>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</si>
  <si>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</si>
  <si>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</si>
  <si>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</si>
  <si>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</si>
  <si>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</si>
  <si>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</si>
  <si>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</si>
  <si>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</si>
  <si>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</si>
  <si>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</si>
  <si>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</si>
  <si>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</si>
  <si>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</si>
  <si>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</si>
  <si>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</si>
  <si>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</si>
  <si>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</si>
  <si>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</si>
  <si>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</si>
  <si>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</si>
  <si>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</si>
  <si>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</si>
  <si>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</si>
  <si>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</si>
  <si>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</si>
  <si>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</si>
  <si>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</si>
  <si>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</si>
  <si>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</si>
  <si>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</si>
  <si>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</si>
  <si>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</si>
  <si>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</si>
  <si>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</si>
  <si>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</si>
  <si>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</si>
  <si>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</si>
  <si>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</si>
  <si>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</si>
  <si>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</si>
  <si>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</si>
  <si>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</si>
  <si>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</si>
  <si>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</si>
  <si>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</si>
  <si>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</si>
  <si>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</si>
  <si>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</si>
  <si>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</si>
  <si>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</si>
  <si>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</si>
  <si>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</si>
  <si>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</si>
  <si>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</si>
  <si>
    <t>변신 합성 포인트 행운 상자(영웅)</t>
    <phoneticPr fontId="2" type="noConversion"/>
  </si>
  <si>
    <t>서번트 합성 포인트 행운 상자(영웅)</t>
    <phoneticPr fontId="2" type="noConversion"/>
  </si>
  <si>
    <t>2023.01.26</t>
    <phoneticPr fontId="2" type="noConversion"/>
  </si>
  <si>
    <t>변신 확률</t>
  </si>
  <si>
    <t>매터리얼 확률</t>
  </si>
  <si>
    <t>전리품 확률</t>
  </si>
  <si>
    <t>각인 확률</t>
  </si>
  <si>
    <t>컨텐츠 확률</t>
  </si>
  <si>
    <t>고대의 매터리얼 슬롯 행운 상자</t>
    <phoneticPr fontId="2" type="noConversion"/>
  </si>
  <si>
    <t>로얄 코인 행운 상자</t>
    <phoneticPr fontId="2" type="noConversion"/>
  </si>
  <si>
    <t>매터리얼 합성 포인트 행운 상자(영웅)</t>
    <phoneticPr fontId="2" type="noConversion"/>
  </si>
  <si>
    <t>확률</t>
    <phoneticPr fontId="2" type="noConversion"/>
  </si>
  <si>
    <t>오차</t>
    <phoneticPr fontId="2" type="noConversion"/>
  </si>
  <si>
    <t>희귀~영웅 변신 뽑기로 영웅 등급 교체</t>
    <phoneticPr fontId="2" type="noConversion"/>
  </si>
  <si>
    <t>리포트</t>
    <phoneticPr fontId="2" type="noConversion"/>
  </si>
  <si>
    <t>사업팀 문의
고지표 삭제 필요(인게임에 더 이상 존재하지 않는 확률표)
&gt; 고급~희귀 서번트 뽑기권[이벤트] 확률 표의 이전 버전
2023-06-20 삭제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</si>
</sst>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7" fillId="0" borderId="20" xfId="0" quotePrefix="1" applyFont="1" applyBorder="1" applyAlignment="1">
      <alignment vertical="top"/>
    </xf>
    <xf numFmtId="10" fontId="5" fillId="7" borderId="20" xfId="0" applyNumberFormat="1" applyFont="1" applyFill="1" applyBorder="1" applyAlignment="1">
      <alignment horizontal="center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top"/>
    </xf>
    <xf numFmtId="10" fontId="6" fillId="10" borderId="20" xfId="0" applyNumberFormat="1" applyFont="1" applyFill="1" applyBorder="1" applyAlignment="1">
      <alignment horizontal="left" vertical="top"/>
    </xf>
    <xf numFmtId="0" fontId="7" fillId="10" borderId="20" xfId="0" applyFont="1" applyFill="1" applyBorder="1" applyAlignment="1">
      <alignment vertical="top"/>
    </xf>
    <xf numFmtId="0" fontId="6" fillId="10" borderId="20" xfId="0" applyFont="1" applyFill="1" applyBorder="1" applyAlignment="1">
      <alignment horizontal="center" vertical="center"/>
    </xf>
    <xf numFmtId="0" fontId="3" fillId="10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14" fontId="7" fillId="10" borderId="20" xfId="0" applyNumberFormat="1" applyFont="1" applyFill="1" applyBorder="1" applyAlignment="1">
      <alignment horizontal="center" vertical="top"/>
    </xf>
    <xf numFmtId="176" fontId="6" fillId="5" borderId="20" xfId="0" applyNumberFormat="1" applyFont="1" applyFill="1" applyBorder="1" applyAlignment="1">
      <alignment horizontal="center" vertical="top"/>
    </xf>
    <xf numFmtId="10" fontId="6" fillId="3" borderId="8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0" fontId="6" fillId="11" borderId="20" xfId="0" applyNumberFormat="1" applyFont="1" applyFill="1" applyBorder="1" applyAlignment="1">
      <alignment horizontal="center" vertical="top"/>
    </xf>
    <xf numFmtId="176" fontId="6" fillId="11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left" vertical="top"/>
    </xf>
    <xf numFmtId="0" fontId="7" fillId="11" borderId="20" xfId="0" applyFont="1" applyFill="1" applyBorder="1" applyAlignment="1">
      <alignment vertical="top"/>
    </xf>
    <xf numFmtId="0" fontId="3" fillId="11" borderId="20" xfId="0" applyFont="1" applyFill="1" applyBorder="1">
      <alignment vertical="center"/>
    </xf>
    <xf numFmtId="0" fontId="8" fillId="11" borderId="20" xfId="0" applyFont="1" applyFill="1" applyBorder="1" applyAlignment="1">
      <alignment vertical="center" wrapText="1"/>
    </xf>
  </cellXfs>
  <cellStyles count="1">
    <cellStyle name="표준" xfId="0" builtinId="0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98" t="s">
        <v>9</v>
      </c>
      <c r="B2" s="93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99"/>
      <c r="B3" s="94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99"/>
      <c r="B4" s="94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99"/>
      <c r="B5" s="94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99"/>
      <c r="B6" s="94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99"/>
      <c r="B7" s="94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99"/>
      <c r="B8" s="94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99"/>
      <c r="B9" s="94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99"/>
      <c r="B10" s="94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99"/>
      <c r="B11" s="94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99"/>
      <c r="B12" s="94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99"/>
      <c r="B13" s="94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99"/>
      <c r="B14" s="94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99"/>
      <c r="B15" s="94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99"/>
      <c r="B16" s="94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99"/>
      <c r="B17" s="94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99"/>
      <c r="B18" s="94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99"/>
      <c r="B19" s="94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99"/>
      <c r="B20" s="94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99"/>
      <c r="B21" s="94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99"/>
      <c r="B22" s="94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99"/>
      <c r="B23" s="94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99"/>
      <c r="B24" s="94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99"/>
      <c r="B25" s="94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99"/>
      <c r="B26" s="94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99"/>
      <c r="B27" s="94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99"/>
      <c r="B28" s="94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99"/>
      <c r="B29" s="94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99"/>
      <c r="B30" s="94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99"/>
      <c r="B31" s="94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99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99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99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99"/>
      <c r="B35" s="94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</row>
    <row r="36" spans="1:35" x14ac:dyDescent="0.3">
      <c r="A36" s="99"/>
      <c r="B36" s="94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</row>
    <row r="37" spans="1:35" x14ac:dyDescent="0.3">
      <c r="A37" s="99"/>
      <c r="B37" s="94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</row>
    <row r="38" spans="1:35" ht="17.25" thickBot="1" x14ac:dyDescent="0.35">
      <c r="A38" s="100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</row>
    <row r="39" spans="1:35" x14ac:dyDescent="0.3">
      <c r="A39" s="98" t="s">
        <v>66</v>
      </c>
      <c r="B39" s="93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99"/>
      <c r="B40" s="94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99"/>
      <c r="B41" s="94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99"/>
      <c r="B42" s="94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99"/>
      <c r="B43" s="94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99"/>
      <c r="B44" s="94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99"/>
      <c r="B45" s="94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99"/>
      <c r="B46" s="94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99"/>
      <c r="B47" s="94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99"/>
      <c r="B48" s="94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99"/>
      <c r="B49" s="94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99"/>
      <c r="B50" s="94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99"/>
      <c r="B51" s="94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99"/>
      <c r="B52" s="94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99"/>
      <c r="B53" s="94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99"/>
      <c r="B54" s="94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99"/>
      <c r="B55" s="94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99"/>
      <c r="B56" s="94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99"/>
      <c r="B57" s="94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99"/>
      <c r="B58" s="94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99"/>
      <c r="B59" s="94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99"/>
      <c r="B60" s="94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99"/>
      <c r="B61" s="94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99"/>
      <c r="B62" s="94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99"/>
      <c r="B63" s="94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99"/>
      <c r="B64" s="94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99"/>
      <c r="B65" s="94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99"/>
      <c r="B66" s="94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99"/>
      <c r="B67" s="94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99"/>
      <c r="B68" s="94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99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99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99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99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99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99"/>
      <c r="B74" s="94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99"/>
      <c r="B75" s="94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99"/>
      <c r="B76" s="94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99"/>
      <c r="B77" s="94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99"/>
      <c r="B78" s="94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100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98" t="s">
        <v>132</v>
      </c>
      <c r="B80" s="93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99"/>
      <c r="B81" s="94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99"/>
      <c r="B82" s="94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99"/>
      <c r="B83" s="94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99"/>
      <c r="B84" s="94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99"/>
      <c r="B85" s="94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99"/>
      <c r="B86" s="94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99"/>
      <c r="B87" s="94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99"/>
      <c r="B88" s="94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99"/>
      <c r="B89" s="94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99"/>
      <c r="B90" s="94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99"/>
      <c r="B91" s="94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99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100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98" t="s">
        <v>153</v>
      </c>
      <c r="B94" s="93" t="s">
        <v>154</v>
      </c>
      <c r="C94" s="95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99"/>
      <c r="B95" s="94"/>
      <c r="C95" s="96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99"/>
      <c r="B96" s="94"/>
      <c r="C96" s="96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99"/>
      <c r="B97" s="94"/>
      <c r="C97" s="96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99"/>
      <c r="B98" s="94"/>
      <c r="C98" s="96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99"/>
      <c r="B99" s="94"/>
      <c r="C99" s="96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99"/>
      <c r="B100" s="94"/>
      <c r="C100" s="96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99"/>
      <c r="B101" s="94"/>
      <c r="C101" s="96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99"/>
      <c r="B102" s="94"/>
      <c r="C102" s="96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99"/>
      <c r="B103" s="94"/>
      <c r="C103" s="96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99"/>
      <c r="B104" s="94"/>
      <c r="C104" s="96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99"/>
      <c r="B105" s="94"/>
      <c r="C105" s="96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100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98" t="s">
        <v>161</v>
      </c>
      <c r="B107" s="93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99"/>
      <c r="B108" s="94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99"/>
      <c r="B109" s="94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99"/>
      <c r="B110" s="94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99"/>
      <c r="B111" s="94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99"/>
      <c r="B112" s="94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99"/>
      <c r="B113" s="94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99"/>
      <c r="B114" s="94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99"/>
      <c r="B115" s="94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99"/>
      <c r="B116" s="94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99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99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99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99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99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99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100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98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99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99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99"/>
      <c r="B127" s="94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99"/>
      <c r="B128" s="94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99"/>
      <c r="B129" s="94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99"/>
      <c r="B130" s="102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99"/>
      <c r="B131" s="102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99"/>
      <c r="B132" s="94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99"/>
      <c r="B133" s="94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99"/>
      <c r="B134" s="94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99"/>
      <c r="B135" s="94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99"/>
      <c r="B136" s="94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99"/>
      <c r="B137" s="94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101"/>
      <c r="B138" s="103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101"/>
      <c r="B139" s="103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101"/>
      <c r="B140" s="103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100"/>
      <c r="B141" s="104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B2:B3"/>
    <mergeCell ref="B4:B5"/>
    <mergeCell ref="B6:B16"/>
    <mergeCell ref="B17:B31"/>
    <mergeCell ref="B35:B37"/>
  </mergeCells>
  <phoneticPr fontId="2" type="noConversion"/>
  <conditionalFormatting sqref="H2:I141">
    <cfRule type="cellIs" dxfId="5" priority="1" operator="equal">
      <formula>"O"</formula>
    </cfRule>
    <cfRule type="cellIs" dxfId="4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 filterMode="1">
    <tabColor theme="1"/>
  </sheetPr>
  <dimension ref="A1:AS143"/>
  <sheetViews>
    <sheetView showGridLines="0" zoomScale="55" zoomScaleNormal="55" workbookViewId="0">
      <pane ySplit="1" topLeftCell="A31" activePane="bottomLeft" state="frozen"/>
      <selection pane="bottomLeft" activeCell="H136" sqref="H136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1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1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64">
        <v>941</v>
      </c>
      <c r="D4" s="64">
        <v>0</v>
      </c>
      <c r="E4" s="92">
        <v>1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64">
        <v>941</v>
      </c>
      <c r="D5" s="64">
        <v>1</v>
      </c>
      <c r="E5" s="92">
        <v>1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1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1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1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64">
        <v>942</v>
      </c>
      <c r="D9" s="64">
        <v>3</v>
      </c>
      <c r="E9" s="92">
        <v>1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64">
        <v>942</v>
      </c>
      <c r="D10" s="64">
        <v>4</v>
      </c>
      <c r="E10" s="92">
        <v>1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1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64">
        <v>942</v>
      </c>
      <c r="D12" s="64">
        <v>6</v>
      </c>
      <c r="E12" s="92">
        <v>1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1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hidden="1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hidden="1" customHeight="1" x14ac:dyDescent="0.3">
      <c r="A15" s="65" t="s">
        <v>341</v>
      </c>
      <c r="B15" s="66" t="str">
        <f t="shared" si="0"/>
        <v>변신 합성</v>
      </c>
      <c r="C15" s="64">
        <v>942</v>
      </c>
      <c r="D15" s="64">
        <v>6</v>
      </c>
      <c r="E15" s="92">
        <v>0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73"/>
      <c r="O15" s="1"/>
      <c r="P15" s="1"/>
      <c r="Q15" s="1"/>
      <c r="R15" s="1"/>
      <c r="S15" s="1"/>
      <c r="T15" s="1"/>
      <c r="U15" s="1"/>
    </row>
    <row r="16" spans="1:21" customFormat="1" ht="16.5" hidden="1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hidden="1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hidden="1" customHeight="1" x14ac:dyDescent="0.3">
      <c r="A18" s="65" t="s">
        <v>341</v>
      </c>
      <c r="B18" s="66" t="str">
        <f t="shared" ref="B18:B31" si="1">B17</f>
        <v>변신 교체 뽑기</v>
      </c>
      <c r="C18" s="64">
        <v>943</v>
      </c>
      <c r="D18" s="64">
        <v>1</v>
      </c>
      <c r="E18" s="92">
        <v>0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hidden="1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hidden="1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hidden="1" customHeight="1" x14ac:dyDescent="0.3">
      <c r="A21" s="65" t="s">
        <v>341</v>
      </c>
      <c r="B21" s="66" t="str">
        <f t="shared" si="1"/>
        <v>변신 교체 뽑기</v>
      </c>
      <c r="C21" s="64">
        <v>943</v>
      </c>
      <c r="D21" s="64">
        <v>4</v>
      </c>
      <c r="E21" s="92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hidden="1" customHeight="1" x14ac:dyDescent="0.3">
      <c r="A22" s="65" t="s">
        <v>341</v>
      </c>
      <c r="B22" s="66" t="str">
        <f t="shared" si="1"/>
        <v>변신 교체 뽑기</v>
      </c>
      <c r="C22" s="64">
        <v>943</v>
      </c>
      <c r="D22" s="64">
        <v>5</v>
      </c>
      <c r="E22" s="92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hidden="1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hidden="1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0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hidden="1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hidden="1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hidden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hidden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hidden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hidden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0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x14ac:dyDescent="0.3">
      <c r="A31" s="65" t="s">
        <v>341</v>
      </c>
      <c r="B31" s="66" t="str">
        <f t="shared" si="1"/>
        <v>변신 교체 뽑기</v>
      </c>
      <c r="C31" s="64">
        <v>943</v>
      </c>
      <c r="D31" s="64">
        <v>14</v>
      </c>
      <c r="E31" s="92">
        <v>1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51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">
        <v>52</v>
      </c>
      <c r="C32" s="64">
        <v>944</v>
      </c>
      <c r="D32" s="64">
        <v>0</v>
      </c>
      <c r="E32" s="92">
        <v>1</v>
      </c>
      <c r="F32" s="67" t="s">
        <v>279</v>
      </c>
      <c r="G32" s="74">
        <v>45043</v>
      </c>
      <c r="H32" s="69">
        <v>310006</v>
      </c>
      <c r="I32" s="69">
        <v>10005</v>
      </c>
      <c r="J32" s="70" t="s">
        <v>225</v>
      </c>
      <c r="K32" s="71" t="s">
        <v>13</v>
      </c>
      <c r="L32" s="71">
        <f>_xlfn.XLOOKUP(K32,타입분류!$A$1:$A$28,타입분류!$B$1:$B$28)</f>
        <v>1</v>
      </c>
      <c r="M32" s="71" t="s">
        <v>270</v>
      </c>
      <c r="N32" s="79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54</v>
      </c>
      <c r="C33" s="64">
        <v>945</v>
      </c>
      <c r="D33" s="64">
        <v>0</v>
      </c>
      <c r="E33" s="92">
        <v>1</v>
      </c>
      <c r="F33" s="67" t="s">
        <v>311</v>
      </c>
      <c r="G33" s="74">
        <v>45043</v>
      </c>
      <c r="H33" s="69">
        <v>310007</v>
      </c>
      <c r="I33" s="69">
        <v>10006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56</v>
      </c>
      <c r="C34" s="64">
        <v>947</v>
      </c>
      <c r="D34" s="64">
        <v>0</v>
      </c>
      <c r="E34" s="92">
        <v>1</v>
      </c>
      <c r="F34" s="67" t="s">
        <v>312</v>
      </c>
      <c r="G34" s="68">
        <v>44525</v>
      </c>
      <c r="H34" s="69">
        <v>630202</v>
      </c>
      <c r="I34" s="69">
        <v>10201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x14ac:dyDescent="0.3">
      <c r="A35" s="65" t="s">
        <v>341</v>
      </c>
      <c r="B35" s="66" t="s">
        <v>58</v>
      </c>
      <c r="C35" s="64">
        <v>1423</v>
      </c>
      <c r="D35" s="64">
        <v>0</v>
      </c>
      <c r="E35" s="92">
        <v>1</v>
      </c>
      <c r="F35" s="67" t="s">
        <v>313</v>
      </c>
      <c r="G35" s="74">
        <v>45043</v>
      </c>
      <c r="H35" s="69">
        <v>630211</v>
      </c>
      <c r="I35" s="69">
        <v>10209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</row>
    <row r="36" spans="1:38" x14ac:dyDescent="0.3">
      <c r="A36" s="65" t="s">
        <v>341</v>
      </c>
      <c r="B36" s="66" t="str">
        <f t="shared" ref="B36:B37" si="2">B35</f>
        <v>구간 변신 뽑기</v>
      </c>
      <c r="C36" s="64">
        <v>1423</v>
      </c>
      <c r="D36" s="64">
        <v>1</v>
      </c>
      <c r="E36" s="92">
        <v>1</v>
      </c>
      <c r="F36" s="67" t="s">
        <v>314</v>
      </c>
      <c r="G36" s="74">
        <v>45043</v>
      </c>
      <c r="H36" s="69">
        <v>630210</v>
      </c>
      <c r="I36" s="69">
        <v>10208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Y36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</row>
    <row r="37" spans="1:38" x14ac:dyDescent="0.3">
      <c r="A37" s="65" t="s">
        <v>341</v>
      </c>
      <c r="B37" s="66" t="str">
        <f t="shared" si="2"/>
        <v>구간 변신 뽑기</v>
      </c>
      <c r="C37" s="64">
        <v>1423</v>
      </c>
      <c r="D37" s="64">
        <v>2</v>
      </c>
      <c r="E37" s="92">
        <v>1</v>
      </c>
      <c r="F37" s="67" t="s">
        <v>315</v>
      </c>
      <c r="G37" s="74">
        <v>45043</v>
      </c>
      <c r="H37" s="69">
        <v>630207</v>
      </c>
      <c r="I37" s="69">
        <v>10205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</row>
    <row r="38" spans="1:38" x14ac:dyDescent="0.3">
      <c r="A38" s="65" t="s">
        <v>341</v>
      </c>
      <c r="B38" s="66" t="str">
        <f>B39</f>
        <v>구간 변신 뽑기</v>
      </c>
      <c r="C38" s="64">
        <v>1423</v>
      </c>
      <c r="D38" s="64">
        <v>3</v>
      </c>
      <c r="E38" s="92">
        <v>1</v>
      </c>
      <c r="F38" s="67" t="s">
        <v>316</v>
      </c>
      <c r="G38" s="85">
        <v>45043</v>
      </c>
      <c r="H38" s="69">
        <v>630208</v>
      </c>
      <c r="I38" s="69">
        <v>10204</v>
      </c>
      <c r="J38" s="70"/>
      <c r="K38" s="71" t="s">
        <v>13</v>
      </c>
      <c r="L38" s="71">
        <f>_xlfn.XLOOKUP(K38,타입분류!$A$1:$A$28,타입분류!$B$1:$B$28)</f>
        <v>1</v>
      </c>
      <c r="M38" s="71" t="s">
        <v>270</v>
      </c>
      <c r="N38" s="73"/>
      <c r="Y38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</row>
    <row r="39" spans="1:38" ht="17.25" hidden="1" customHeight="1" x14ac:dyDescent="0.3">
      <c r="A39" s="65" t="s">
        <v>341</v>
      </c>
      <c r="B39" s="66" t="str">
        <f>B37</f>
        <v>구간 변신 뽑기</v>
      </c>
      <c r="C39" s="64">
        <v>946</v>
      </c>
      <c r="D39" s="64">
        <v>0</v>
      </c>
      <c r="E39" s="92">
        <v>0</v>
      </c>
      <c r="F39" s="67" t="s">
        <v>63</v>
      </c>
      <c r="G39" s="74">
        <v>45043</v>
      </c>
      <c r="H39" s="69"/>
      <c r="I39" s="69"/>
      <c r="J39" s="70"/>
      <c r="K39" s="71" t="s">
        <v>65</v>
      </c>
      <c r="L39" s="71">
        <f>_xlfn.XLOOKUP(K39,타입분류!$A$1:$A$28,타입분류!$B$1:$B$28)</f>
        <v>12</v>
      </c>
      <c r="M39" s="71" t="s">
        <v>270</v>
      </c>
      <c r="N39" s="73"/>
      <c r="Y39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</row>
    <row r="40" spans="1:38" x14ac:dyDescent="0.3">
      <c r="A40" s="81" t="s">
        <v>66</v>
      </c>
      <c r="B40" s="82" t="s">
        <v>67</v>
      </c>
      <c r="C40" s="83">
        <v>948</v>
      </c>
      <c r="D40" s="83">
        <v>0</v>
      </c>
      <c r="E40" s="92">
        <v>1</v>
      </c>
      <c r="F40" s="67" t="s">
        <v>280</v>
      </c>
      <c r="G40" s="68">
        <v>44525</v>
      </c>
      <c r="H40" s="69">
        <v>360000</v>
      </c>
      <c r="I40" s="69">
        <v>10008</v>
      </c>
      <c r="J40" s="70"/>
      <c r="K40" s="71" t="s">
        <v>13</v>
      </c>
      <c r="L40" s="71">
        <f>_xlfn.XLOOKUP(K40,타입분류!$A$1:$A$28,타입분류!$B$1:$B$28)</f>
        <v>1</v>
      </c>
      <c r="M40" s="71" t="s">
        <v>268</v>
      </c>
      <c r="N40" s="73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81" t="s">
        <v>66</v>
      </c>
      <c r="B41" s="82" t="str">
        <f>B40</f>
        <v>골드 서번트 뽑기</v>
      </c>
      <c r="C41" s="83">
        <v>948</v>
      </c>
      <c r="D41" s="83">
        <v>1</v>
      </c>
      <c r="E41" s="92">
        <v>1</v>
      </c>
      <c r="F41" s="67" t="s">
        <v>281</v>
      </c>
      <c r="G41" s="68">
        <v>44525</v>
      </c>
      <c r="H41" s="69">
        <v>360001</v>
      </c>
      <c r="I41" s="69">
        <v>10009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81" t="s">
        <v>66</v>
      </c>
      <c r="B42" s="82" t="s">
        <v>70</v>
      </c>
      <c r="C42" s="83">
        <v>949</v>
      </c>
      <c r="D42" s="83">
        <v>0</v>
      </c>
      <c r="E42" s="92">
        <v>1</v>
      </c>
      <c r="F42" s="67" t="s">
        <v>71</v>
      </c>
      <c r="G42" s="68">
        <v>44910</v>
      </c>
      <c r="H42" s="69">
        <v>360003</v>
      </c>
      <c r="I42" s="69">
        <v>10000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81" t="s">
        <v>66</v>
      </c>
      <c r="B43" s="82" t="str">
        <f>B42</f>
        <v>다이아 서번트 뽑기</v>
      </c>
      <c r="C43" s="83">
        <v>949</v>
      </c>
      <c r="D43" s="83">
        <v>1</v>
      </c>
      <c r="E43" s="92">
        <v>1</v>
      </c>
      <c r="F43" s="67" t="s">
        <v>282</v>
      </c>
      <c r="G43" s="68">
        <v>44910</v>
      </c>
      <c r="H43" s="69">
        <v>660300</v>
      </c>
      <c r="I43" s="69">
        <v>10300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9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customHeight="1" x14ac:dyDescent="0.3">
      <c r="A44" s="81" t="s">
        <v>66</v>
      </c>
      <c r="B44" s="82" t="s">
        <v>74</v>
      </c>
      <c r="C44" s="83">
        <v>950</v>
      </c>
      <c r="D44" s="83">
        <v>0</v>
      </c>
      <c r="E44" s="92">
        <v>1</v>
      </c>
      <c r="F44" s="67" t="s">
        <v>283</v>
      </c>
      <c r="G44" s="68"/>
      <c r="H44" s="69">
        <v>0</v>
      </c>
      <c r="I44" s="69"/>
      <c r="J44" s="70"/>
      <c r="K44" s="71" t="s">
        <v>76</v>
      </c>
      <c r="L44" s="71">
        <f>_xlfn.XLOOKUP(K44,타입분류!$A$1:$A$28,타입분류!$B$1:$B$28)</f>
        <v>3</v>
      </c>
      <c r="M44" s="71" t="s">
        <v>268</v>
      </c>
      <c r="N44" s="73"/>
      <c r="Y44"/>
      <c r="Z44"/>
      <c r="AA44"/>
      <c r="AB44"/>
      <c r="AC44"/>
    </row>
    <row r="45" spans="1:38" ht="16.5" customHeight="1" x14ac:dyDescent="0.3">
      <c r="A45" s="81" t="s">
        <v>66</v>
      </c>
      <c r="B45" s="82" t="str">
        <f t="shared" ref="B45:B54" si="3">B44</f>
        <v>서번트 합성</v>
      </c>
      <c r="C45" s="83">
        <v>950</v>
      </c>
      <c r="D45" s="83">
        <v>1</v>
      </c>
      <c r="E45" s="92">
        <v>1</v>
      </c>
      <c r="F45" s="67" t="s">
        <v>284</v>
      </c>
      <c r="G45" s="68">
        <v>44910</v>
      </c>
      <c r="H45" s="69">
        <v>1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customHeight="1" x14ac:dyDescent="0.3">
      <c r="A46" s="81" t="s">
        <v>66</v>
      </c>
      <c r="B46" s="82" t="str">
        <f t="shared" si="3"/>
        <v>서번트 합성</v>
      </c>
      <c r="C46" s="83">
        <v>950</v>
      </c>
      <c r="D46" s="83">
        <v>2</v>
      </c>
      <c r="E46" s="92">
        <v>1</v>
      </c>
      <c r="F46" s="67" t="s">
        <v>285</v>
      </c>
      <c r="G46" s="68">
        <v>44910</v>
      </c>
      <c r="H46" s="69">
        <v>2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3</v>
      </c>
      <c r="E47" s="92">
        <v>1</v>
      </c>
      <c r="F47" s="67" t="s">
        <v>286</v>
      </c>
      <c r="G47" s="68">
        <v>44910</v>
      </c>
      <c r="H47" s="69">
        <v>3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4</v>
      </c>
      <c r="E48" s="92">
        <v>1</v>
      </c>
      <c r="F48" s="67" t="s">
        <v>287</v>
      </c>
      <c r="G48" s="68">
        <v>44910</v>
      </c>
      <c r="H48" s="69">
        <v>4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</row>
    <row r="49" spans="1:45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5</v>
      </c>
      <c r="E49" s="92">
        <v>1</v>
      </c>
      <c r="F49" s="67" t="s">
        <v>82</v>
      </c>
      <c r="G49" s="68">
        <v>44910</v>
      </c>
      <c r="H49" s="69">
        <v>660016</v>
      </c>
      <c r="I49" s="69">
        <v>10011</v>
      </c>
      <c r="J49" s="70"/>
      <c r="K49" s="71" t="s">
        <v>13</v>
      </c>
      <c r="L49" s="71">
        <f>_xlfn.XLOOKUP(K49,타입분류!$A$1:$A$28,타입분류!$B$1:$B$28)</f>
        <v>1</v>
      </c>
      <c r="M49" s="71" t="s">
        <v>268</v>
      </c>
      <c r="N49" s="73"/>
    </row>
    <row r="50" spans="1:45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6</v>
      </c>
      <c r="E50" s="92">
        <v>1</v>
      </c>
      <c r="F50" s="67" t="s">
        <v>83</v>
      </c>
      <c r="G50" s="68">
        <v>44910</v>
      </c>
      <c r="H50" s="69">
        <v>660015</v>
      </c>
      <c r="I50" s="69">
        <v>10010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7</v>
      </c>
      <c r="E51" s="92">
        <v>1</v>
      </c>
      <c r="F51" s="67" t="s">
        <v>84</v>
      </c>
      <c r="G51" s="68">
        <v>44992</v>
      </c>
      <c r="H51" s="69">
        <v>660017</v>
      </c>
      <c r="I51" s="69">
        <v>10012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t="16.5" hidden="1" customHeight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8</v>
      </c>
      <c r="E52" s="92">
        <v>0</v>
      </c>
      <c r="F52" s="67" t="s">
        <v>294</v>
      </c>
      <c r="G52" s="68">
        <v>44910</v>
      </c>
      <c r="H52" s="69">
        <v>30</v>
      </c>
      <c r="I52" s="69">
        <v>10011</v>
      </c>
      <c r="J52" s="70" t="s">
        <v>12</v>
      </c>
      <c r="K52" s="71" t="s">
        <v>87</v>
      </c>
      <c r="L52" s="71">
        <f>_xlfn.XLOOKUP(K52,타입분류!$A$1:$A$28,타입분류!$B$1:$B$28)</f>
        <v>16</v>
      </c>
      <c r="M52" s="71" t="s">
        <v>268</v>
      </c>
      <c r="N52" s="73"/>
    </row>
    <row r="53" spans="1:45" ht="16.5" hidden="1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9</v>
      </c>
      <c r="E53" s="92">
        <v>0</v>
      </c>
      <c r="F53" s="67" t="s">
        <v>295</v>
      </c>
      <c r="G53" s="68">
        <v>44910</v>
      </c>
      <c r="H53" s="69">
        <v>38</v>
      </c>
      <c r="I53" s="69">
        <v>10010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customFormat="1" ht="16.5" hidden="1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10</v>
      </c>
      <c r="E54" s="92">
        <v>0</v>
      </c>
      <c r="F54" s="67" t="s">
        <v>296</v>
      </c>
      <c r="G54" s="68">
        <v>44992</v>
      </c>
      <c r="H54" s="69">
        <v>52</v>
      </c>
      <c r="I54" s="69">
        <v>10012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hidden="1" customHeight="1" x14ac:dyDescent="0.3">
      <c r="A55" s="81" t="s">
        <v>66</v>
      </c>
      <c r="B55" s="82" t="s">
        <v>90</v>
      </c>
      <c r="C55" s="83">
        <v>951</v>
      </c>
      <c r="D55" s="83">
        <v>0</v>
      </c>
      <c r="E55" s="92">
        <v>0</v>
      </c>
      <c r="F55" s="67" t="s">
        <v>317</v>
      </c>
      <c r="G55" s="68"/>
      <c r="H55" s="69">
        <v>32</v>
      </c>
      <c r="I55" s="69">
        <v>10009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hidden="1" customHeight="1" x14ac:dyDescent="0.3">
      <c r="A56" s="81" t="s">
        <v>66</v>
      </c>
      <c r="B56" s="82" t="str">
        <f t="shared" ref="B56:B69" si="4">B55</f>
        <v>서번트 교체 뽑기</v>
      </c>
      <c r="C56" s="83">
        <v>951</v>
      </c>
      <c r="D56" s="83">
        <v>1</v>
      </c>
      <c r="E56" s="92">
        <v>0</v>
      </c>
      <c r="F56" s="67" t="s">
        <v>318</v>
      </c>
      <c r="G56" s="68">
        <v>44887</v>
      </c>
      <c r="H56" s="69">
        <v>30</v>
      </c>
      <c r="I56" s="69">
        <v>10000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hidden="1" customHeight="1" x14ac:dyDescent="0.3">
      <c r="A57" s="81" t="s">
        <v>66</v>
      </c>
      <c r="B57" s="82" t="str">
        <f t="shared" si="4"/>
        <v>서번트 교체 뽑기</v>
      </c>
      <c r="C57" s="83">
        <v>951</v>
      </c>
      <c r="D57" s="83">
        <v>2</v>
      </c>
      <c r="E57" s="92">
        <v>0</v>
      </c>
      <c r="F57" s="67" t="s">
        <v>319</v>
      </c>
      <c r="G57" s="68"/>
      <c r="H57" s="69">
        <v>30</v>
      </c>
      <c r="I57" s="69">
        <v>10102</v>
      </c>
      <c r="J57" s="70"/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9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hidden="1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3</v>
      </c>
      <c r="E58" s="92">
        <v>0</v>
      </c>
      <c r="F58" s="67" t="s">
        <v>320</v>
      </c>
      <c r="G58" s="68">
        <v>44887</v>
      </c>
      <c r="H58" s="69">
        <v>30</v>
      </c>
      <c r="I58" s="69">
        <v>2</v>
      </c>
      <c r="J58" s="70" t="s">
        <v>12</v>
      </c>
      <c r="K58" s="71" t="s">
        <v>97</v>
      </c>
      <c r="L58" s="71">
        <f>_xlfn.XLOOKUP(K58,타입분류!$A$1:$A$28,타입분류!$B$1:$B$28)</f>
        <v>17</v>
      </c>
      <c r="M58" s="71" t="s">
        <v>268</v>
      </c>
      <c r="N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hidden="1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4</v>
      </c>
      <c r="E59" s="92">
        <v>0</v>
      </c>
      <c r="F59" s="67" t="s">
        <v>321</v>
      </c>
      <c r="G59" s="68">
        <v>44887</v>
      </c>
      <c r="H59" s="69">
        <v>30</v>
      </c>
      <c r="I59" s="69">
        <v>3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hidden="1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5</v>
      </c>
      <c r="E60" s="92">
        <v>0</v>
      </c>
      <c r="F60" s="67" t="s">
        <v>322</v>
      </c>
      <c r="G60" s="68"/>
      <c r="H60" s="69">
        <v>38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hidden="1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6</v>
      </c>
      <c r="E61" s="92">
        <v>0</v>
      </c>
      <c r="F61" s="67" t="s">
        <v>323</v>
      </c>
      <c r="G61" s="68"/>
      <c r="H61" s="69">
        <v>38</v>
      </c>
      <c r="I61" s="69">
        <v>4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hidden="1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7</v>
      </c>
      <c r="E62" s="92">
        <v>0</v>
      </c>
      <c r="F62" s="67" t="s">
        <v>324</v>
      </c>
      <c r="G62" s="68">
        <v>44887</v>
      </c>
      <c r="H62" s="69">
        <v>52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hidden="1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8</v>
      </c>
      <c r="E63" s="92">
        <v>0</v>
      </c>
      <c r="F63" s="67" t="s">
        <v>331</v>
      </c>
      <c r="G63" s="68"/>
      <c r="H63" s="69">
        <v>30</v>
      </c>
      <c r="I63" s="69">
        <v>10204</v>
      </c>
      <c r="J63" s="70" t="s">
        <v>62</v>
      </c>
      <c r="K63" s="71" t="s">
        <v>87</v>
      </c>
      <c r="L63" s="71">
        <f>_xlfn.XLOOKUP(K63,타입분류!$A$1:$A$28,타입분류!$B$1:$B$28)</f>
        <v>16</v>
      </c>
      <c r="M63" s="71" t="s">
        <v>268</v>
      </c>
      <c r="N63" s="78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hidden="1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9</v>
      </c>
      <c r="E64" s="92">
        <v>0</v>
      </c>
      <c r="F64" s="67" t="s">
        <v>332</v>
      </c>
      <c r="G64" s="68">
        <v>44887</v>
      </c>
      <c r="H64" s="69">
        <v>30</v>
      </c>
      <c r="I64" s="69">
        <v>10208</v>
      </c>
      <c r="J64" s="70" t="s">
        <v>12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hidden="1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10</v>
      </c>
      <c r="E65" s="92">
        <v>0</v>
      </c>
      <c r="F65" s="67" t="s">
        <v>333</v>
      </c>
      <c r="G65" s="68"/>
      <c r="H65" s="69">
        <v>30</v>
      </c>
      <c r="I65" s="69">
        <v>10203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hidden="1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11</v>
      </c>
      <c r="E66" s="92">
        <v>0</v>
      </c>
      <c r="F66" s="67" t="s">
        <v>334</v>
      </c>
      <c r="G66" s="68"/>
      <c r="H66" s="69">
        <v>38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hidden="1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12</v>
      </c>
      <c r="E67" s="92">
        <v>0</v>
      </c>
      <c r="F67" s="67" t="s">
        <v>335</v>
      </c>
      <c r="G67" s="68"/>
      <c r="H67" s="69">
        <v>38</v>
      </c>
      <c r="I67" s="69">
        <v>10202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hidden="1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13</v>
      </c>
      <c r="E68" s="92">
        <v>0</v>
      </c>
      <c r="F68" s="67" t="s">
        <v>336</v>
      </c>
      <c r="G68" s="68">
        <v>44887</v>
      </c>
      <c r="H68" s="69">
        <v>52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hidden="1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14</v>
      </c>
      <c r="E69" s="92">
        <v>0</v>
      </c>
      <c r="F69" s="67" t="s">
        <v>337</v>
      </c>
      <c r="G69" s="68">
        <v>44887</v>
      </c>
      <c r="H69" s="69">
        <v>30</v>
      </c>
      <c r="I69" s="69">
        <v>10006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x14ac:dyDescent="0.3">
      <c r="A70" s="81" t="s">
        <v>66</v>
      </c>
      <c r="B70" s="82" t="s">
        <v>111</v>
      </c>
      <c r="C70" s="83">
        <v>1404</v>
      </c>
      <c r="D70" s="83">
        <v>0</v>
      </c>
      <c r="E70" s="92">
        <v>1</v>
      </c>
      <c r="F70" s="67" t="s">
        <v>288</v>
      </c>
      <c r="G70" s="68">
        <v>44868</v>
      </c>
      <c r="H70" s="69">
        <v>660022</v>
      </c>
      <c r="I70" s="69">
        <v>10004</v>
      </c>
      <c r="J70" s="70"/>
      <c r="K70" s="71" t="s">
        <v>13</v>
      </c>
      <c r="L70" s="71">
        <f>_xlfn.XLOOKUP(K70,타입분류!$A$1:$A$28,타입분류!$B$1:$B$28)</f>
        <v>1</v>
      </c>
      <c r="M70" s="71" t="s">
        <v>268</v>
      </c>
      <c r="N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x14ac:dyDescent="0.3">
      <c r="A71" s="81" t="s">
        <v>66</v>
      </c>
      <c r="B71" s="82" t="s">
        <v>113</v>
      </c>
      <c r="C71" s="83">
        <v>952</v>
      </c>
      <c r="D71" s="83">
        <v>0</v>
      </c>
      <c r="E71" s="92">
        <v>1</v>
      </c>
      <c r="F71" s="67" t="s">
        <v>289</v>
      </c>
      <c r="G71" s="68">
        <v>44910</v>
      </c>
      <c r="H71" s="69">
        <v>360006</v>
      </c>
      <c r="I71" s="69">
        <v>10005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x14ac:dyDescent="0.3">
      <c r="A72" s="81" t="s">
        <v>66</v>
      </c>
      <c r="B72" s="82" t="s">
        <v>115</v>
      </c>
      <c r="C72" s="83">
        <v>953</v>
      </c>
      <c r="D72" s="83">
        <v>0</v>
      </c>
      <c r="E72" s="92">
        <v>1</v>
      </c>
      <c r="F72" s="67" t="s">
        <v>290</v>
      </c>
      <c r="G72" s="68">
        <v>44861</v>
      </c>
      <c r="H72" s="69">
        <v>360007</v>
      </c>
      <c r="I72" s="69">
        <v>10006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x14ac:dyDescent="0.3">
      <c r="A73" s="81" t="s">
        <v>66</v>
      </c>
      <c r="B73" s="82" t="s">
        <v>117</v>
      </c>
      <c r="C73" s="83">
        <v>955</v>
      </c>
      <c r="D73" s="83">
        <v>0</v>
      </c>
      <c r="E73" s="92">
        <v>1</v>
      </c>
      <c r="F73" s="67" t="s">
        <v>325</v>
      </c>
      <c r="G73" s="68">
        <v>44525</v>
      </c>
      <c r="H73" s="69">
        <v>660202</v>
      </c>
      <c r="I73" s="69">
        <v>10201</v>
      </c>
      <c r="J73" s="70"/>
      <c r="K73" s="71" t="s">
        <v>13</v>
      </c>
      <c r="L73" s="71">
        <f>_xlfn.XLOOKUP(K73,타입분류!$A$1:$A$28,타입분류!$B$1:$B$28)</f>
        <v>1</v>
      </c>
      <c r="M73" s="71" t="s">
        <v>268</v>
      </c>
      <c r="N73" s="78" t="s">
        <v>104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x14ac:dyDescent="0.3">
      <c r="A74" s="81" t="s">
        <v>66</v>
      </c>
      <c r="B74" s="82" t="s">
        <v>119</v>
      </c>
      <c r="C74" s="83">
        <v>1338</v>
      </c>
      <c r="D74" s="83">
        <v>0</v>
      </c>
      <c r="E74" s="92">
        <v>1</v>
      </c>
      <c r="F74" s="67" t="s">
        <v>120</v>
      </c>
      <c r="G74" s="68">
        <v>44721</v>
      </c>
      <c r="H74" s="69">
        <v>660106</v>
      </c>
      <c r="I74" s="69">
        <v>10102</v>
      </c>
      <c r="J74" s="70"/>
      <c r="K74" s="71" t="s">
        <v>13</v>
      </c>
      <c r="L74" s="71">
        <f>_xlfn.XLOOKUP(K74,타입분류!$A$1:$A$28,타입분류!$B$1:$B$28)</f>
        <v>1</v>
      </c>
      <c r="M74" s="71" t="s">
        <v>268</v>
      </c>
      <c r="N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67.5" x14ac:dyDescent="0.3">
      <c r="A75" s="81" t="s">
        <v>66</v>
      </c>
      <c r="B75" s="106" t="s">
        <v>121</v>
      </c>
      <c r="C75" s="107"/>
      <c r="D75" s="107"/>
      <c r="E75" s="107"/>
      <c r="F75" s="108" t="s">
        <v>326</v>
      </c>
      <c r="G75" s="68">
        <v>44887</v>
      </c>
      <c r="H75" s="109"/>
      <c r="I75" s="109"/>
      <c r="J75" s="70"/>
      <c r="K75" s="110" t="s">
        <v>13</v>
      </c>
      <c r="L75" s="110">
        <f>_xlfn.XLOOKUP(K75,타입분류!$A$1:$A$28,타입분류!$B$1:$B$28)</f>
        <v>1</v>
      </c>
      <c r="M75" s="110" t="s">
        <v>268</v>
      </c>
      <c r="N75" s="111" t="s">
        <v>353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1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1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1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1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hidden="1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1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1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1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1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1</v>
      </c>
      <c r="F85" s="67" t="s">
        <v>138</v>
      </c>
      <c r="G85" s="68">
        <v>44707</v>
      </c>
      <c r="H85" s="80">
        <v>1100026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1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hidden="1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hidden="1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hidden="1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hidden="1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hidden="1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hidden="1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hidden="1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1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1</v>
      </c>
      <c r="F95" s="105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1</v>
      </c>
      <c r="F96" s="105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1</v>
      </c>
      <c r="F97" s="105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1</v>
      </c>
      <c r="F98" s="105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1</v>
      </c>
      <c r="F99" s="105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1</v>
      </c>
      <c r="F100" s="105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1</v>
      </c>
      <c r="F101" s="105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1</v>
      </c>
      <c r="F102" s="105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1</v>
      </c>
      <c r="F103" s="105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1</v>
      </c>
      <c r="F104" s="105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1</v>
      </c>
      <c r="F105" s="105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1</v>
      </c>
      <c r="F106" s="105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hidden="1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hidden="1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hidden="1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hidden="1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hidden="1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hidden="1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hidden="1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hidden="1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hidden="1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hidden="1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hidden="1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hidden="1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hidden="1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hidden="1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hidden="1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hidden="1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hidden="1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hidden="1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hidden="1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hidden="1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hidden="1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hidden="1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hidden="1" customHeight="1" x14ac:dyDescent="0.3">
      <c r="A129" s="81" t="s">
        <v>345</v>
      </c>
      <c r="B129" s="82" t="str">
        <f t="shared" ref="B129:B130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hidden="1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x14ac:dyDescent="0.3">
      <c r="A131" s="81" t="s">
        <v>345</v>
      </c>
      <c r="B131" s="82" t="s">
        <v>217</v>
      </c>
      <c r="C131" s="83">
        <v>976</v>
      </c>
      <c r="D131" s="83">
        <v>0</v>
      </c>
      <c r="E131" s="92">
        <v>1</v>
      </c>
      <c r="F131" s="67" t="s">
        <v>218</v>
      </c>
      <c r="G131" s="68">
        <v>45008</v>
      </c>
      <c r="H131" s="69">
        <v>910317</v>
      </c>
      <c r="I131" s="69"/>
      <c r="J131" s="70"/>
      <c r="K131" s="71" t="s">
        <v>13</v>
      </c>
      <c r="L131" s="71">
        <f>_xlfn.XLOOKUP(K131,타입분류!$A$1:$A$28,타입분류!$B$1:$B$28)</f>
        <v>1</v>
      </c>
      <c r="M131" s="71" t="s">
        <v>269</v>
      </c>
      <c r="N131" s="7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x14ac:dyDescent="0.3">
      <c r="A132" s="81" t="s">
        <v>345</v>
      </c>
      <c r="B132" s="82" t="str">
        <f t="shared" ref="B132:B143" si="9">B131</f>
        <v>기타</v>
      </c>
      <c r="C132" s="83">
        <v>976</v>
      </c>
      <c r="D132" s="83">
        <v>1</v>
      </c>
      <c r="E132" s="92">
        <v>1</v>
      </c>
      <c r="F132" s="67" t="s">
        <v>219</v>
      </c>
      <c r="G132" s="68">
        <v>45008</v>
      </c>
      <c r="H132" s="69">
        <v>1110187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x14ac:dyDescent="0.3">
      <c r="A133" s="81" t="s">
        <v>345</v>
      </c>
      <c r="B133" s="82" t="str">
        <f t="shared" si="9"/>
        <v>기타</v>
      </c>
      <c r="C133" s="83">
        <v>976</v>
      </c>
      <c r="D133" s="83">
        <v>2</v>
      </c>
      <c r="E133" s="92">
        <v>1</v>
      </c>
      <c r="F133" s="67" t="s">
        <v>220</v>
      </c>
      <c r="G133" s="68">
        <v>45008</v>
      </c>
      <c r="H133" s="69">
        <v>910397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3</v>
      </c>
      <c r="E134" s="92">
        <v>1</v>
      </c>
      <c r="F134" s="67" t="s">
        <v>221</v>
      </c>
      <c r="G134" s="68">
        <v>45008</v>
      </c>
      <c r="H134" s="69">
        <v>1110197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4</v>
      </c>
      <c r="E135" s="92">
        <v>1</v>
      </c>
      <c r="F135" s="67" t="s">
        <v>222</v>
      </c>
      <c r="G135" s="68">
        <v>45008</v>
      </c>
      <c r="H135" s="69">
        <v>1110207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5</v>
      </c>
      <c r="E136" s="92">
        <v>1</v>
      </c>
      <c r="F136" s="67" t="s">
        <v>223</v>
      </c>
      <c r="G136" s="68">
        <v>45008</v>
      </c>
      <c r="H136" s="69">
        <v>1110264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6</v>
      </c>
      <c r="E137" s="92">
        <v>1</v>
      </c>
      <c r="F137" s="67" t="s">
        <v>224</v>
      </c>
      <c r="G137" s="68">
        <v>45008</v>
      </c>
      <c r="H137" s="69">
        <v>1110265</v>
      </c>
      <c r="I137" s="69"/>
      <c r="J137" s="70"/>
      <c r="K137" s="71" t="s">
        <v>226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7</v>
      </c>
      <c r="E138" s="92">
        <v>1</v>
      </c>
      <c r="F138" s="67" t="s">
        <v>227</v>
      </c>
      <c r="G138" s="68">
        <v>45008</v>
      </c>
      <c r="H138" s="69">
        <v>1110280</v>
      </c>
      <c r="I138" s="69"/>
      <c r="J138" s="70"/>
      <c r="K138" s="71" t="s">
        <v>13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8</v>
      </c>
      <c r="E139" s="92">
        <v>1</v>
      </c>
      <c r="F139" s="67" t="s">
        <v>338</v>
      </c>
      <c r="G139" s="68">
        <v>45008</v>
      </c>
      <c r="H139" s="69">
        <v>1110278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9</v>
      </c>
      <c r="E140" s="92">
        <v>1</v>
      </c>
      <c r="F140" s="67" t="s">
        <v>339</v>
      </c>
      <c r="G140" s="68">
        <v>45008</v>
      </c>
      <c r="H140" s="69">
        <v>1110279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3">
      <c r="A141" s="81" t="s">
        <v>345</v>
      </c>
      <c r="B141" s="82" t="str">
        <f t="shared" si="9"/>
        <v>기타</v>
      </c>
      <c r="C141" s="83">
        <v>976</v>
      </c>
      <c r="D141" s="83">
        <v>10</v>
      </c>
      <c r="E141" s="92">
        <v>1</v>
      </c>
      <c r="F141" s="86" t="s">
        <v>346</v>
      </c>
      <c r="G141" s="91">
        <v>45057</v>
      </c>
      <c r="H141" s="87">
        <v>1110324</v>
      </c>
      <c r="I141" s="87"/>
      <c r="J141" s="88"/>
      <c r="K141" s="89" t="s">
        <v>13</v>
      </c>
      <c r="L141" s="89">
        <f>_xlfn.XLOOKUP(K141,타입분류!$A$1:$A$28,타입분류!$B$1:$B$28)</f>
        <v>1</v>
      </c>
      <c r="M141" s="89" t="s">
        <v>269</v>
      </c>
      <c r="N141" s="90" t="s">
        <v>95</v>
      </c>
    </row>
    <row r="142" spans="1:45" x14ac:dyDescent="0.3">
      <c r="A142" s="81" t="s">
        <v>345</v>
      </c>
      <c r="B142" s="82" t="str">
        <f t="shared" si="9"/>
        <v>기타</v>
      </c>
      <c r="C142" s="83">
        <v>976</v>
      </c>
      <c r="D142" s="83">
        <v>11</v>
      </c>
      <c r="E142" s="92">
        <v>1</v>
      </c>
      <c r="F142" s="86" t="s">
        <v>348</v>
      </c>
      <c r="G142" s="91">
        <v>45057</v>
      </c>
      <c r="H142" s="87">
        <v>1110334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x14ac:dyDescent="0.3">
      <c r="A143" s="81" t="s">
        <v>345</v>
      </c>
      <c r="B143" s="82" t="str">
        <f t="shared" si="9"/>
        <v>기타</v>
      </c>
      <c r="C143" s="83">
        <v>976</v>
      </c>
      <c r="D143" s="83">
        <v>12</v>
      </c>
      <c r="E143" s="92">
        <v>1</v>
      </c>
      <c r="F143" s="86" t="s">
        <v>347</v>
      </c>
      <c r="G143" s="91">
        <v>45057</v>
      </c>
      <c r="H143" s="87">
        <v>1110335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</sheetData>
  <autoFilter ref="A1:N143" xr:uid="{58870481-4012-4967-9DF8-188DDC2BA7B8}">
    <filterColumn colId="11">
      <filters>
        <filter val="1"/>
        <filter val="2"/>
        <filter val="3"/>
      </filters>
    </filterColumn>
  </autoFilter>
  <mergeCells count="4">
    <mergeCell ref="F95:F100"/>
    <mergeCell ref="F101:F103"/>
    <mergeCell ref="F104:F106"/>
    <mergeCell ref="Z35:AL39"/>
  </mergeCells>
  <phoneticPr fontId="2" type="noConversion"/>
  <conditionalFormatting sqref="E2:E143">
    <cfRule type="cellIs" dxfId="3" priority="1" operator="equal">
      <formula>0</formula>
    </cfRule>
    <cfRule type="cellIs" dxfId="2" priority="2" operator="equal">
      <formula>1</formula>
    </cfRule>
  </conditionalFormatting>
  <conditionalFormatting sqref="J2:J143">
    <cfRule type="cellIs" dxfId="1" priority="3" operator="equal">
      <formula>"O"</formula>
    </cfRule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F21"/>
  <sheetViews>
    <sheetView tabSelected="1" workbookViewId="0">
      <selection activeCell="A17" sqref="A17"/>
    </sheetView>
  </sheetViews>
  <sheetFormatPr defaultRowHeight="16.5" x14ac:dyDescent="0.3"/>
  <cols>
    <col min="1" max="1" width="29.375" bestFit="1" customWidth="1"/>
  </cols>
  <sheetData>
    <row r="1" spans="1:6" x14ac:dyDescent="0.3">
      <c r="A1" t="s">
        <v>263</v>
      </c>
      <c r="B1" t="s">
        <v>264</v>
      </c>
      <c r="C1" t="s">
        <v>349</v>
      </c>
      <c r="D1" t="s">
        <v>350</v>
      </c>
      <c r="E1" t="s">
        <v>352</v>
      </c>
      <c r="F1" t="s">
        <v>8</v>
      </c>
    </row>
    <row r="2" spans="1:6" x14ac:dyDescent="0.3">
      <c r="A2" t="s">
        <v>226</v>
      </c>
      <c r="B2">
        <v>1</v>
      </c>
      <c r="C2" t="s">
        <v>12</v>
      </c>
      <c r="D2" t="s">
        <v>12</v>
      </c>
      <c r="E2" t="s">
        <v>12</v>
      </c>
    </row>
    <row r="3" spans="1:6" x14ac:dyDescent="0.3">
      <c r="A3" t="s">
        <v>246</v>
      </c>
      <c r="B3">
        <v>2</v>
      </c>
      <c r="C3" t="s">
        <v>12</v>
      </c>
      <c r="D3" t="s">
        <v>12</v>
      </c>
      <c r="E3" t="s">
        <v>12</v>
      </c>
    </row>
    <row r="4" spans="1:6" x14ac:dyDescent="0.3">
      <c r="A4" t="s">
        <v>250</v>
      </c>
      <c r="B4">
        <v>3</v>
      </c>
      <c r="C4" t="s">
        <v>12</v>
      </c>
      <c r="D4" t="s">
        <v>12</v>
      </c>
      <c r="E4" t="s">
        <v>12</v>
      </c>
    </row>
    <row r="5" spans="1:6" x14ac:dyDescent="0.3">
      <c r="A5" t="s">
        <v>255</v>
      </c>
      <c r="B5">
        <v>4</v>
      </c>
    </row>
    <row r="6" spans="1:6" x14ac:dyDescent="0.3">
      <c r="A6" t="s">
        <v>258</v>
      </c>
      <c r="B6">
        <v>5</v>
      </c>
    </row>
    <row r="7" spans="1:6" x14ac:dyDescent="0.3">
      <c r="A7" t="s">
        <v>259</v>
      </c>
      <c r="B7">
        <v>6</v>
      </c>
    </row>
    <row r="8" spans="1:6" x14ac:dyDescent="0.3">
      <c r="A8" t="s">
        <v>254</v>
      </c>
      <c r="B8">
        <v>7</v>
      </c>
    </row>
    <row r="9" spans="1:6" x14ac:dyDescent="0.3">
      <c r="A9" t="s">
        <v>265</v>
      </c>
      <c r="B9">
        <v>8</v>
      </c>
    </row>
    <row r="10" spans="1:6" x14ac:dyDescent="0.3">
      <c r="A10" t="s">
        <v>266</v>
      </c>
      <c r="B10">
        <v>9</v>
      </c>
    </row>
    <row r="11" spans="1:6" x14ac:dyDescent="0.3">
      <c r="A11" t="s">
        <v>257</v>
      </c>
      <c r="B11">
        <v>10</v>
      </c>
    </row>
    <row r="12" spans="1:6" x14ac:dyDescent="0.3">
      <c r="A12" t="s">
        <v>256</v>
      </c>
      <c r="B12">
        <v>11</v>
      </c>
    </row>
    <row r="13" spans="1:6" x14ac:dyDescent="0.3">
      <c r="A13" t="s">
        <v>249</v>
      </c>
      <c r="B13">
        <v>12</v>
      </c>
    </row>
    <row r="14" spans="1:6" x14ac:dyDescent="0.3">
      <c r="A14" t="s">
        <v>253</v>
      </c>
      <c r="B14">
        <v>13</v>
      </c>
    </row>
    <row r="15" spans="1:6" x14ac:dyDescent="0.3">
      <c r="A15" t="s">
        <v>247</v>
      </c>
      <c r="B15">
        <v>14</v>
      </c>
      <c r="C15" t="s">
        <v>12</v>
      </c>
      <c r="D15" t="s">
        <v>12</v>
      </c>
    </row>
    <row r="16" spans="1:6" x14ac:dyDescent="0.3">
      <c r="A16" t="s">
        <v>248</v>
      </c>
      <c r="B16">
        <v>15</v>
      </c>
    </row>
    <row r="17" spans="1:4" x14ac:dyDescent="0.3">
      <c r="A17" t="s">
        <v>251</v>
      </c>
      <c r="B17">
        <v>16</v>
      </c>
      <c r="C17" t="s">
        <v>12</v>
      </c>
      <c r="D17" t="s">
        <v>12</v>
      </c>
    </row>
    <row r="18" spans="1:4" x14ac:dyDescent="0.3">
      <c r="A18" t="s">
        <v>252</v>
      </c>
      <c r="B18">
        <v>17</v>
      </c>
    </row>
    <row r="19" spans="1:4" x14ac:dyDescent="0.3">
      <c r="A19" t="s">
        <v>260</v>
      </c>
      <c r="B19">
        <v>18</v>
      </c>
    </row>
    <row r="20" spans="1:4" x14ac:dyDescent="0.3">
      <c r="A20" t="s">
        <v>261</v>
      </c>
      <c r="B20">
        <v>19</v>
      </c>
    </row>
    <row r="21" spans="1:4" x14ac:dyDescent="0.3">
      <c r="A21" t="s">
        <v>262</v>
      </c>
      <c r="B21">
        <v>20</v>
      </c>
    </row>
  </sheetData>
  <autoFilter ref="A1:F21" xr:uid="{E899441D-C420-42A0-9459-00002AC9F3FD}">
    <sortState xmlns:xlrd2="http://schemas.microsoft.com/office/spreadsheetml/2017/richdata2" ref="A2:F21">
      <sortCondition ref="B1:B2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23년4월</vt:lpstr>
      <vt:lpstr>23년7월</vt:lpstr>
      <vt:lpstr>타입분류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2023-06-20T10:26:48Z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