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파이썬프로젝트\r2mProbLog\"/>
    </mc:Choice>
  </mc:AlternateContent>
  <xr:revisionPtr revIDLastSave="0" documentId="13_ncr:1_{2E644109-89A7-4AA9-9983-40CA28227842}" xr6:coauthVersionLast="47" xr6:coauthVersionMax="47" xr10:uidLastSave="{00000000-0000-0000-0000-000000000000}"/>
  <bookViews>
    <workbookView xWindow="-120" yWindow="-120" windowWidth="29040" windowHeight="15990" firstSheet="1" activeTab="1" xr2:uid="{ABCE2CA0-A1D3-4D65-96EE-F34166D7733B}"/>
  </bookViews>
  <sheets>
    <sheet name="23년4월" sheetId="1" state="hidden" r:id="rId1"/>
    <sheet name="23년7월_업데이트" sheetId="4" r:id="rId2"/>
    <sheet name="23년7월_확률검증" sheetId="2" r:id="rId3"/>
    <sheet name="타입분류" sheetId="3" r:id="rId4"/>
  </sheets>
  <definedNames>
    <definedName name="_xlnm._FilterDatabase" localSheetId="0" hidden="1">'23년4월'!$A$1:$K$141</definedName>
    <definedName name="_xlnm._FilterDatabase" localSheetId="1" hidden="1">'23년7월_업데이트'!$A$1:$N$146</definedName>
    <definedName name="_xlnm._FilterDatabase" localSheetId="2" hidden="1">'23년7월_확률검증'!$A$1:$N$146</definedName>
    <definedName name="_xlnm._FilterDatabase" localSheetId="3" hidden="1">타입분류!$A$1:$F$21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6" i="4" l="1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B133" i="4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L132" i="4"/>
  <c r="L131" i="4"/>
  <c r="L130" i="4"/>
  <c r="L129" i="4"/>
  <c r="B129" i="4"/>
  <c r="B130" i="4" s="1"/>
  <c r="B131" i="4" s="1"/>
  <c r="L128" i="4"/>
  <c r="L127" i="4"/>
  <c r="L126" i="4"/>
  <c r="L125" i="4"/>
  <c r="L124" i="4"/>
  <c r="L123" i="4"/>
  <c r="L122" i="4"/>
  <c r="L121" i="4"/>
  <c r="L120" i="4"/>
  <c r="L119" i="4"/>
  <c r="L118" i="4"/>
  <c r="L117" i="4"/>
  <c r="B117" i="4"/>
  <c r="L116" i="4"/>
  <c r="L115" i="4"/>
  <c r="B115" i="4"/>
  <c r="L114" i="4"/>
  <c r="L113" i="4"/>
  <c r="B113" i="4"/>
  <c r="L112" i="4"/>
  <c r="L111" i="4"/>
  <c r="B111" i="4"/>
  <c r="L110" i="4"/>
  <c r="L109" i="4"/>
  <c r="B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B96" i="4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L95" i="4"/>
  <c r="L94" i="4"/>
  <c r="L93" i="4"/>
  <c r="L92" i="4"/>
  <c r="L91" i="4"/>
  <c r="L90" i="4"/>
  <c r="L89" i="4"/>
  <c r="L88" i="4"/>
  <c r="B88" i="4"/>
  <c r="B89" i="4" s="1"/>
  <c r="B90" i="4" s="1"/>
  <c r="B91" i="4" s="1"/>
  <c r="B92" i="4" s="1"/>
  <c r="L87" i="4"/>
  <c r="L86" i="4"/>
  <c r="L85" i="4"/>
  <c r="L84" i="4"/>
  <c r="L83" i="4"/>
  <c r="L82" i="4"/>
  <c r="B82" i="4"/>
  <c r="B83" i="4" s="1"/>
  <c r="B84" i="4" s="1"/>
  <c r="B85" i="4" s="1"/>
  <c r="B86" i="4" s="1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B57" i="4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L56" i="4"/>
  <c r="L55" i="4"/>
  <c r="L54" i="4"/>
  <c r="L53" i="4"/>
  <c r="L52" i="4"/>
  <c r="L51" i="4"/>
  <c r="L50" i="4"/>
  <c r="L49" i="4"/>
  <c r="L48" i="4"/>
  <c r="L47" i="4"/>
  <c r="L46" i="4"/>
  <c r="B46" i="4"/>
  <c r="B47" i="4" s="1"/>
  <c r="B48" i="4" s="1"/>
  <c r="B49" i="4" s="1"/>
  <c r="B50" i="4" s="1"/>
  <c r="B51" i="4" s="1"/>
  <c r="B52" i="4" s="1"/>
  <c r="B53" i="4" s="1"/>
  <c r="B54" i="4" s="1"/>
  <c r="B55" i="4" s="1"/>
  <c r="L45" i="4"/>
  <c r="L44" i="4"/>
  <c r="B44" i="4"/>
  <c r="L43" i="4"/>
  <c r="L42" i="4"/>
  <c r="B42" i="4"/>
  <c r="L41" i="4"/>
  <c r="L40" i="4"/>
  <c r="L39" i="4"/>
  <c r="L38" i="4"/>
  <c r="L37" i="4"/>
  <c r="B37" i="4"/>
  <c r="B38" i="4" s="1"/>
  <c r="B40" i="4" s="1"/>
  <c r="B39" i="4" s="1"/>
  <c r="L36" i="4"/>
  <c r="L35" i="4"/>
  <c r="L34" i="4"/>
  <c r="L33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L17" i="4"/>
  <c r="L16" i="4"/>
  <c r="L15" i="4"/>
  <c r="L14" i="4"/>
  <c r="L13" i="4"/>
  <c r="L12" i="4"/>
  <c r="L11" i="4"/>
  <c r="L10" i="4"/>
  <c r="L9" i="4"/>
  <c r="L8" i="4"/>
  <c r="L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L6" i="4"/>
  <c r="L5" i="4"/>
  <c r="B5" i="4"/>
  <c r="L4" i="4"/>
  <c r="L3" i="4"/>
  <c r="B3" i="4"/>
  <c r="L2" i="4"/>
  <c r="L146" i="2" l="1"/>
  <c r="L145" i="2"/>
  <c r="L131" i="2" l="1"/>
  <c r="L75" i="2" l="1"/>
  <c r="L144" i="2"/>
  <c r="L143" i="2"/>
  <c r="L142" i="2"/>
  <c r="L5" i="2"/>
  <c r="L3" i="2" l="1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2" i="2"/>
  <c r="L133" i="2"/>
  <c r="L134" i="2"/>
  <c r="L135" i="2"/>
  <c r="L136" i="2"/>
  <c r="L137" i="2"/>
  <c r="L138" i="2"/>
  <c r="L139" i="2"/>
  <c r="L140" i="2"/>
  <c r="L141" i="2"/>
  <c r="L2" i="2"/>
  <c r="B3" i="2"/>
  <c r="B5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6" i="2"/>
  <c r="B37" i="2" s="1"/>
  <c r="B39" i="2" s="1"/>
  <c r="B38" i="2" s="1"/>
  <c r="B41" i="2"/>
  <c r="B43" i="2"/>
  <c r="B45" i="2"/>
  <c r="B46" i="2" s="1"/>
  <c r="B47" i="2" s="1"/>
  <c r="B48" i="2" s="1"/>
  <c r="B49" i="2" s="1"/>
  <c r="B50" i="2" s="1"/>
  <c r="B51" i="2" s="1"/>
  <c r="B52" i="2" s="1"/>
  <c r="B53" i="2" s="1"/>
  <c r="B54" i="2" s="1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82" i="2"/>
  <c r="B83" i="2" s="1"/>
  <c r="B84" i="2" s="1"/>
  <c r="B85" i="2" s="1"/>
  <c r="B86" i="2" s="1"/>
  <c r="B88" i="2"/>
  <c r="B89" i="2" s="1"/>
  <c r="B90" i="2" s="1"/>
  <c r="B91" i="2" s="1"/>
  <c r="B92" i="2" s="1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9" i="2"/>
  <c r="B111" i="2"/>
  <c r="B113" i="2"/>
  <c r="B115" i="2"/>
  <c r="B117" i="2"/>
  <c r="B129" i="2"/>
  <c r="B130" i="2" s="1"/>
  <c r="B131" i="2" s="1"/>
  <c r="B133" i="2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</calcChain>
</file>

<file path=xl/sharedStrings.xml><?xml version="1.0" encoding="utf-8"?>
<sst xmlns="http://schemas.openxmlformats.org/spreadsheetml/2006/main" count="2022" uniqueCount="360">
  <si>
    <t>Category 1</t>
    <phoneticPr fontId="2" type="noConversion"/>
  </si>
  <si>
    <t>고지표 분류</t>
    <phoneticPr fontId="2" type="noConversion"/>
  </si>
  <si>
    <t>고지표 이름</t>
    <phoneticPr fontId="2" type="noConversion"/>
  </si>
  <si>
    <t>최신화일자(공지기준)</t>
    <phoneticPr fontId="2" type="noConversion"/>
  </si>
  <si>
    <t>인자0</t>
    <phoneticPr fontId="2" type="noConversion"/>
  </si>
  <si>
    <t>인자1</t>
    <phoneticPr fontId="2" type="noConversion"/>
  </si>
  <si>
    <t>정상여부</t>
    <phoneticPr fontId="2" type="noConversion"/>
  </si>
  <si>
    <t>시트명</t>
    <phoneticPr fontId="2" type="noConversion"/>
  </si>
  <si>
    <t>비고</t>
    <phoneticPr fontId="2" type="noConversion"/>
  </si>
  <si>
    <t>변신 확률</t>
    <phoneticPr fontId="2" type="noConversion"/>
  </si>
  <si>
    <t>골드 변신 뽑기</t>
    <phoneticPr fontId="2" type="noConversion"/>
  </si>
  <si>
    <t>일반 변신 뽑기 확률</t>
    <phoneticPr fontId="2" type="noConversion"/>
  </si>
  <si>
    <t>O</t>
    <phoneticPr fontId="2" type="noConversion"/>
  </si>
  <si>
    <t>뽑기</t>
    <phoneticPr fontId="2" type="noConversion"/>
  </si>
  <si>
    <t>상급 골드 변신 뽑기 확률</t>
    <phoneticPr fontId="2" type="noConversion"/>
  </si>
  <si>
    <t>다이아 변신 뽑기</t>
    <phoneticPr fontId="2" type="noConversion"/>
  </si>
  <si>
    <t>상급 다이아 변신 뽑기</t>
  </si>
  <si>
    <t>최상급 다이아 변신 뽑기 확률, 특별한 변신 뽑기</t>
  </si>
  <si>
    <t>변신 합성</t>
    <phoneticPr fontId="2" type="noConversion"/>
  </si>
  <si>
    <t>일반 등급 변신 합성 확률</t>
  </si>
  <si>
    <t>변신합성</t>
    <phoneticPr fontId="2" type="noConversion"/>
  </si>
  <si>
    <t>고급 등급 변신 합성 확률</t>
  </si>
  <si>
    <t>희귀 등급 변신 합성 확률</t>
  </si>
  <si>
    <t>영웅 등급 변신 합성 확률</t>
  </si>
  <si>
    <t>전설 등급 변신 합성 확률</t>
  </si>
  <si>
    <t>영웅 등급 변신 합성 포인트</t>
  </si>
  <si>
    <t>전설 등급 변신 합성 포인트</t>
  </si>
  <si>
    <t>초월 등급 변신 합성 포인트</t>
  </si>
  <si>
    <t>영웅 등급 변신 합성 포인트로 변신을 획득했을 때 교체 확률</t>
  </si>
  <si>
    <t>변신다시뽑기(뽑기)</t>
    <phoneticPr fontId="2" type="noConversion"/>
  </si>
  <si>
    <t>전설 등급 변신 합성 포인트로 변신을 획득했을 때 교체 확률</t>
  </si>
  <si>
    <t>초월 등급 변신 합성 포인트로 변신을 획득했을 때 교체 확률</t>
  </si>
  <si>
    <t>변신 교체 뽑기</t>
    <phoneticPr fontId="2" type="noConversion"/>
  </si>
  <si>
    <t>상급 변신 뽑기(골드)로 영웅 등급 변신을 획득했을 때</t>
  </si>
  <si>
    <t>상급/최상급 변신 뽑기(다이아)로 영웅 등급 변신을 획득했을 때</t>
  </si>
  <si>
    <t>추가(2023.01.26)</t>
    <phoneticPr fontId="2" type="noConversion"/>
  </si>
  <si>
    <t>희귀 등급 변신 합성으로 영웅 등급 변신을 획득했을 때</t>
  </si>
  <si>
    <t>변신다시뽑기(합성)</t>
    <phoneticPr fontId="2" type="noConversion"/>
  </si>
  <si>
    <t>영웅 등급 변신 합성으로 영웅 등급 변신을 획득했을 때</t>
  </si>
  <si>
    <t>영웅 등급 변신 합성으로 전설 등급 변신을 획득했을 때</t>
  </si>
  <si>
    <t>전설 등급 변신 합성으로 전설 등급 변신을 획득했을 때</t>
  </si>
  <si>
    <t>전설 등급 변신 합성으로 초월 등급 변신을 획득했을 때</t>
  </si>
  <si>
    <t>희귀~영웅 변신 뽑기권을 사용해서 영웅 등급 변신을 획득했을 때</t>
  </si>
  <si>
    <t>희귀~영웅 변신 뽑기권[프로모션]을 사용해서 영웅 등급 변신을 획득했을 때</t>
  </si>
  <si>
    <t>신규(2023.01.26)</t>
    <phoneticPr fontId="2" type="noConversion"/>
  </si>
  <si>
    <t>영웅~전설 변신 뽑기권을 사용해서 영웅 등급 변신을 획득했을 때</t>
  </si>
  <si>
    <t>영웅~전설 변신 뽑기권을 사용해서 전설 등급 변신을 획득했을 때</t>
  </si>
  <si>
    <t>전설~초월 변신 뽑기권을 사용해서 전설 등급 변신을 획득했을 때</t>
  </si>
  <si>
    <t>전설~초월 변신 뽑기권을 사용해서 초월 등급 변신을 획득했을 때</t>
  </si>
  <si>
    <t>영웅 변신 확정 뽑기권을 사용했을 때</t>
  </si>
  <si>
    <t>초월 변신 중복 뽑기권을 사용했을 때</t>
    <phoneticPr fontId="2" type="noConversion"/>
  </si>
  <si>
    <t>중복 교체 뽑기권 : 특이 케이스
뽑기로 획득했는지, 합성으로 획득했는지 알수 없기때문에 
교체가아닌 "뽑기"로 확률 확인</t>
    <phoneticPr fontId="2" type="noConversion"/>
  </si>
  <si>
    <t>희귀 확정 변신 뽑기</t>
    <phoneticPr fontId="2" type="noConversion"/>
  </si>
  <si>
    <t>희귀 변신 확정 뽑기 확률</t>
  </si>
  <si>
    <t>영웅 확정 변신 뽑기</t>
    <phoneticPr fontId="2" type="noConversion"/>
  </si>
  <si>
    <t>유료상점, 로얄상점 영웅 확정 변신 뽑기 확률</t>
  </si>
  <si>
    <t>확률업 변신 뽑기</t>
    <phoneticPr fontId="2" type="noConversion"/>
  </si>
  <si>
    <t>확률 업 변신 뽑기권</t>
  </si>
  <si>
    <t>구간 변신 뽑기</t>
    <phoneticPr fontId="2" type="noConversion"/>
  </si>
  <si>
    <t>고급~희귀 변신 뽑기권[프로모션]</t>
  </si>
  <si>
    <t>희귀~영웅 변신 뽑기권[프로모션]</t>
    <phoneticPr fontId="2" type="noConversion"/>
  </si>
  <si>
    <t>고급~희귀 변신 뽑기권[이벤트]</t>
    <phoneticPr fontId="2" type="noConversion"/>
  </si>
  <si>
    <t>X</t>
    <phoneticPr fontId="2" type="noConversion"/>
  </si>
  <si>
    <t>변신 성장(휘장)</t>
    <phoneticPr fontId="2" type="noConversion"/>
  </si>
  <si>
    <t>추가(2022.10.27)</t>
    <phoneticPr fontId="2" type="noConversion"/>
  </si>
  <si>
    <t>변신성장효과</t>
    <phoneticPr fontId="2" type="noConversion"/>
  </si>
  <si>
    <t>서번트 확률</t>
  </si>
  <si>
    <t>골드 서번트 뽑기</t>
  </si>
  <si>
    <t>일반 서번트 뽑기 확률</t>
  </si>
  <si>
    <t>상급 골드 서번트 뽑기 확률</t>
  </si>
  <si>
    <t>다이아 서번트 뽑기</t>
  </si>
  <si>
    <t>상급 다이아 서번트 뽑기</t>
  </si>
  <si>
    <t>최상급 다이아 서번트 뽑기 확률, 특별한 서번트 뽑기</t>
  </si>
  <si>
    <t>고지표 누락</t>
    <phoneticPr fontId="2" type="noConversion"/>
  </si>
  <si>
    <t>서번트 합성</t>
  </si>
  <si>
    <t>일반 등급 서번트 합성 확률</t>
  </si>
  <si>
    <t>서번트합성</t>
    <phoneticPr fontId="2" type="noConversion"/>
  </si>
  <si>
    <t>고급 등급 서번트 합성 확률</t>
  </si>
  <si>
    <t>추가(2022.12.15)</t>
    <phoneticPr fontId="2" type="noConversion"/>
  </si>
  <si>
    <t>희귀 등급 서번트 합성 확률</t>
  </si>
  <si>
    <t>영웅 등급 서번트 합성 확률</t>
  </si>
  <si>
    <t>전설 등급 서번트 합성 확률</t>
  </si>
  <si>
    <t>영웅 등급 서번트 합성 포인트</t>
  </si>
  <si>
    <t>전설 등급 서번트 합성 포인트</t>
  </si>
  <si>
    <t>초월 등급 서번트 합성 포인트</t>
    <phoneticPr fontId="2" type="noConversion"/>
  </si>
  <si>
    <t>추가(2023.03.07)</t>
    <phoneticPr fontId="2" type="noConversion"/>
  </si>
  <si>
    <t>영웅 등급 서번트 합성 포인트로 서번트를 획득했을 때 교체 확률</t>
  </si>
  <si>
    <t>서번트다시뽑기(뽑기)</t>
    <phoneticPr fontId="2" type="noConversion"/>
  </si>
  <si>
    <t>전설 등급 서번트 합성 포인트로 서번트를 획득했을 때 교체 확률</t>
  </si>
  <si>
    <t>초월 등급 서번트 합성 포인트로 서번트를 획득했을 때 교체 확률</t>
    <phoneticPr fontId="2" type="noConversion"/>
  </si>
  <si>
    <t>서번트 교체 뽑기</t>
  </si>
  <si>
    <t>상급 서번트 뽑기(골드)로 영웅 등급 서번트를 획득했을 때</t>
  </si>
  <si>
    <t>상급/최상급 서번트 뽑기(다이아)로 영웅 등급 서번트를 획득했을 때</t>
    <phoneticPr fontId="2" type="noConversion"/>
  </si>
  <si>
    <t>추가(2022.11.22)</t>
    <phoneticPr fontId="2" type="noConversion"/>
  </si>
  <si>
    <t>시즌 서번트 뽑기로 영웅 등급 서번트를 획득했을 때</t>
    <phoneticPr fontId="2" type="noConversion"/>
  </si>
  <si>
    <t>로그누락,isNotice=false</t>
    <phoneticPr fontId="2" type="noConversion"/>
  </si>
  <si>
    <t>희귀 등급 서번트 합성으로 영웅 등급 서번트를 획득했을 때</t>
  </si>
  <si>
    <t>서번트다시뽑기(합성)</t>
    <phoneticPr fontId="2" type="noConversion"/>
  </si>
  <si>
    <t>영웅 등급 서번트 합성으로 영웅 등급 서번트를 획득했을 때</t>
  </si>
  <si>
    <t>영웅 등급 서번트 합성으로 전설 등급 서번트를 획득했을 때</t>
  </si>
  <si>
    <t>전설 등급 서번트 합성으로 전설 등급 서번트를 획득했을 때</t>
  </si>
  <si>
    <t>전설 등급 서번트 합성으로 초월 등급 서번트를 획득했을 때</t>
    <phoneticPr fontId="2" type="noConversion"/>
  </si>
  <si>
    <t>신규(2022.11.22)</t>
    <phoneticPr fontId="2" type="noConversion"/>
  </si>
  <si>
    <t>희귀~영웅 서번트 뽑기권을 사용해서 영웅 등급 서번트를 획득했을 때</t>
  </si>
  <si>
    <t>구버전 확률 고지표</t>
    <phoneticPr fontId="2" type="noConversion"/>
  </si>
  <si>
    <t>희귀~영웅 서번트 뽑기권[프로모션]을 사용해서 영웅 등급 서번트를 획득했을 때</t>
    <phoneticPr fontId="2" type="noConversion"/>
  </si>
  <si>
    <t>영웅~전설 서번트 뽑기권을 사용해서 영웅 등급 서번트를 획득했을 때</t>
  </si>
  <si>
    <t>영웅~전설 서번트 뽑기권을 사용해서 전설 등급 서번트를 획득했을 때</t>
  </si>
  <si>
    <t>전설~초월 서번트 뽑기권을 사용해서 전설 등급 서번트를 획득했을 때</t>
  </si>
  <si>
    <t>전설~초월 서번트 뽑기권을 사용해서 초월 등급 서번트를 획득했을 때</t>
    <phoneticPr fontId="2" type="noConversion"/>
  </si>
  <si>
    <t>영웅 서번트 확정 뽑기권을 사용했을 때</t>
  </si>
  <si>
    <t>고급 확정 서번트 뽑기</t>
    <phoneticPr fontId="2" type="noConversion"/>
  </si>
  <si>
    <t>고급 서번트 확정 뽑기 확률</t>
    <phoneticPr fontId="2" type="noConversion"/>
  </si>
  <si>
    <t>희귀 확정 서번트 뽑기</t>
  </si>
  <si>
    <t>희귀 서번트 확정 뽑기 확률</t>
  </si>
  <si>
    <t>영웅 확정 서번트 뽑기</t>
  </si>
  <si>
    <t>유료상점, 로얄상점 영웅 확정 서번트 뽑기 확률</t>
  </si>
  <si>
    <t>확률업 서번트 뽑기</t>
  </si>
  <si>
    <t>확률 업 서번트 뽑기권</t>
    <phoneticPr fontId="2" type="noConversion"/>
  </si>
  <si>
    <t>특별했던 서번트 뽑기</t>
  </si>
  <si>
    <t>특별했던 서번트 뽑기</t>
    <phoneticPr fontId="2" type="noConversion"/>
  </si>
  <si>
    <t>구간 서번트 뽑기</t>
  </si>
  <si>
    <t>고급~희귀 서번트 뽑기권</t>
    <phoneticPr fontId="2" type="noConversion"/>
  </si>
  <si>
    <t>?</t>
    <phoneticPr fontId="2" type="noConversion"/>
  </si>
  <si>
    <t>사업팀 문의
고지표 삭제 필요(인게임에 더 이상 존재하지 않는 확률표)
&gt; 고급~희귀 서번트 뽑기권[이벤트] 확률 표의 이전 버전</t>
    <phoneticPr fontId="2" type="noConversion"/>
  </si>
  <si>
    <t>희귀~영웅 서번트 뽑기권</t>
    <phoneticPr fontId="2" type="noConversion"/>
  </si>
  <si>
    <t>왜 안되지</t>
    <phoneticPr fontId="2" type="noConversion"/>
  </si>
  <si>
    <t>고급~희귀 서번트 뽑기권[프로모션]</t>
  </si>
  <si>
    <t>희귀~영웅 서번트 뽑기권[프로모션]</t>
  </si>
  <si>
    <t>고급~희귀 서번트 뽑기권[이벤트]</t>
  </si>
  <si>
    <t>서번트 성장(휘장)</t>
  </si>
  <si>
    <t>서번트성장효과</t>
    <phoneticPr fontId="2" type="noConversion"/>
  </si>
  <si>
    <t>매터리얼 확률</t>
    <phoneticPr fontId="2" type="noConversion"/>
  </si>
  <si>
    <t>매터리얼 상자</t>
    <phoneticPr fontId="2" type="noConversion"/>
  </si>
  <si>
    <t>일반 매터리얼 상자</t>
  </si>
  <si>
    <t>상급 매터리얼 상자</t>
  </si>
  <si>
    <t>고급 매터리얼 확정 상자</t>
  </si>
  <si>
    <t>희귀 매터리얼 확정 상자</t>
  </si>
  <si>
    <t>영웅 매터리얼 확정 상자</t>
  </si>
  <si>
    <t>최상급 매터리얼 상자</t>
  </si>
  <si>
    <t>매터리얼 교환</t>
    <phoneticPr fontId="2" type="noConversion"/>
  </si>
  <si>
    <t>일반 매터리얼 교환 확률</t>
  </si>
  <si>
    <t>매터리얼교환</t>
    <phoneticPr fontId="2" type="noConversion"/>
  </si>
  <si>
    <t>고급 매터리얼 교환 확률</t>
  </si>
  <si>
    <t>희귀 매터리얼 교환 확률</t>
  </si>
  <si>
    <t>영웅 매터리얼 교환 확률</t>
  </si>
  <si>
    <t>전설 매터리얼 교환 확률</t>
  </si>
  <si>
    <t>초월 매터리얼 교환 확률</t>
  </si>
  <si>
    <t>매터리얼 합성</t>
    <phoneticPr fontId="2" type="noConversion"/>
  </si>
  <si>
    <t>매터리얼 합성</t>
  </si>
  <si>
    <t>매터리얼합성</t>
    <phoneticPr fontId="2" type="noConversion"/>
  </si>
  <si>
    <t>확률업 매터리얼 상자</t>
    <phoneticPr fontId="2" type="noConversion"/>
  </si>
  <si>
    <t>확률업 매터리얼 상자</t>
  </si>
  <si>
    <t>전리품 확률</t>
    <phoneticPr fontId="2" type="noConversion"/>
  </si>
  <si>
    <t>전리품 뽑기</t>
    <phoneticPr fontId="2" type="noConversion"/>
  </si>
  <si>
    <t>전리품 보너스 상자</t>
  </si>
  <si>
    <t>강화된 전리품 상자(팔찌, 금관, 부적)</t>
  </si>
  <si>
    <t>강화된 전리품 상자(가면, 나팔, 성배)</t>
  </si>
  <si>
    <t>전리품 강화</t>
    <phoneticPr fontId="2" type="noConversion"/>
  </si>
  <si>
    <t>전리품 강화</t>
  </si>
  <si>
    <t>아이템강화,아이템강화(포인트)</t>
    <phoneticPr fontId="2" type="noConversion"/>
  </si>
  <si>
    <t>각인 확률</t>
    <phoneticPr fontId="2" type="noConversion"/>
  </si>
  <si>
    <t>무기_나이트</t>
    <phoneticPr fontId="2" type="noConversion"/>
  </si>
  <si>
    <t>아이템 각인_무기_나이트 </t>
  </si>
  <si>
    <t>각인</t>
    <phoneticPr fontId="2" type="noConversion"/>
  </si>
  <si>
    <t>아이템 각인_무기_나이트(초월)</t>
    <phoneticPr fontId="2" type="noConversion"/>
  </si>
  <si>
    <t>무기_아처</t>
    <phoneticPr fontId="2" type="noConversion"/>
  </si>
  <si>
    <t>아이템 각인_무기_아처</t>
  </si>
  <si>
    <t>아이템각인_무기_아처(초월)</t>
  </si>
  <si>
    <t>무기_위저드</t>
    <phoneticPr fontId="2" type="noConversion"/>
  </si>
  <si>
    <t>아이템 각인_무기_위저드</t>
  </si>
  <si>
    <t>아이템 각인_무기_위저드(초월)</t>
  </si>
  <si>
    <t>무기_어쌔신</t>
    <phoneticPr fontId="2" type="noConversion"/>
  </si>
  <si>
    <t>아이템 각인_무기_어쌔신</t>
  </si>
  <si>
    <t>아이템 각인_무기_어쌔신(초월)</t>
  </si>
  <si>
    <t>방어구</t>
    <phoneticPr fontId="2" type="noConversion"/>
  </si>
  <si>
    <t>아이템 각인_방어구</t>
  </si>
  <si>
    <t>아이템 각인_방어구(초월)</t>
  </si>
  <si>
    <t>장신구</t>
    <phoneticPr fontId="2" type="noConversion"/>
  </si>
  <si>
    <t>아이템 각인_장신구</t>
  </si>
  <si>
    <t>전리품_극복의 성배</t>
    <phoneticPr fontId="2" type="noConversion"/>
  </si>
  <si>
    <t>전리품_극복의 성배</t>
  </si>
  <si>
    <t>데이터 추가 필요</t>
    <phoneticPr fontId="2" type="noConversion"/>
  </si>
  <si>
    <t>전리품_생명의 금관</t>
    <phoneticPr fontId="2" type="noConversion"/>
  </si>
  <si>
    <t>전리품_생명의 금관</t>
  </si>
  <si>
    <t>전리품_수호의 팔찌</t>
    <phoneticPr fontId="2" type="noConversion"/>
  </si>
  <si>
    <t>전리품_수호의 팔찌</t>
  </si>
  <si>
    <t>전리품_숙련의 나팔</t>
    <phoneticPr fontId="2" type="noConversion"/>
  </si>
  <si>
    <t>전리품_숙련의 나팔</t>
  </si>
  <si>
    <t>전리품_영혼의 부적</t>
    <phoneticPr fontId="2" type="noConversion"/>
  </si>
  <si>
    <t>전리품_영혼의 부적</t>
  </si>
  <si>
    <t>전리품_파괴의 가면</t>
    <phoneticPr fontId="2" type="noConversion"/>
  </si>
  <si>
    <t>전리품_파괴의 가면</t>
  </si>
  <si>
    <t>컨텐츠 확률</t>
    <phoneticPr fontId="2" type="noConversion"/>
  </si>
  <si>
    <t>영혼 부여</t>
    <phoneticPr fontId="2" type="noConversion"/>
  </si>
  <si>
    <t>영혼부여</t>
    <phoneticPr fontId="2" type="noConversion"/>
  </si>
  <si>
    <t>아이템 제작</t>
    <phoneticPr fontId="2" type="noConversion"/>
  </si>
  <si>
    <t>아이템 제작</t>
  </si>
  <si>
    <t>추가(2023.02.02)</t>
    <phoneticPr fontId="2" type="noConversion"/>
  </si>
  <si>
    <t>제작</t>
    <phoneticPr fontId="2" type="noConversion"/>
  </si>
  <si>
    <t>고지표 업데이트 필요(추가된 변신 영혼석 등)</t>
    <phoneticPr fontId="2" type="noConversion"/>
  </si>
  <si>
    <t>스킬 강화</t>
    <phoneticPr fontId="2" type="noConversion"/>
  </si>
  <si>
    <t>스킬 강화</t>
  </si>
  <si>
    <t>추가(2022.11.24)</t>
    <phoneticPr fontId="2" type="noConversion"/>
  </si>
  <si>
    <t>스킬강화</t>
    <phoneticPr fontId="2" type="noConversion"/>
  </si>
  <si>
    <t>슬롯 강화</t>
    <phoneticPr fontId="2" type="noConversion"/>
  </si>
  <si>
    <t>일반 슬롯 강화 주문서</t>
  </si>
  <si>
    <t>슬롯강화</t>
    <phoneticPr fontId="2" type="noConversion"/>
  </si>
  <si>
    <t>고대 슬롯 강화 주문서</t>
  </si>
  <si>
    <t>슬롯강화(고대주문서)</t>
    <phoneticPr fontId="2" type="noConversion"/>
  </si>
  <si>
    <t>일반 매터리얼 슬롯 강화 주문서</t>
  </si>
  <si>
    <t>길드 도감</t>
    <phoneticPr fontId="2" type="noConversion"/>
  </si>
  <si>
    <t>벨제뷔트의 힘</t>
    <phoneticPr fontId="2" type="noConversion"/>
  </si>
  <si>
    <t>신규(2022.12.22)</t>
    <phoneticPr fontId="2" type="noConversion"/>
  </si>
  <si>
    <t>길드도감</t>
    <phoneticPr fontId="2" type="noConversion"/>
  </si>
  <si>
    <t>서버 명령어 작업 필요</t>
    <phoneticPr fontId="2" type="noConversion"/>
  </si>
  <si>
    <t>유게네스의 결계</t>
    <phoneticPr fontId="2" type="noConversion"/>
  </si>
  <si>
    <t>기타</t>
    <phoneticPr fontId="2" type="noConversion"/>
  </si>
  <si>
    <t>시간의 모래 주머니</t>
  </si>
  <si>
    <t>스킬 강화 상자</t>
  </si>
  <si>
    <t>상급 시간의 모래 주머니</t>
  </si>
  <si>
    <t>매터리얼 슬롯 강화 행운 상자</t>
  </si>
  <si>
    <t>장비 슬롯 강화 행운 상자</t>
  </si>
  <si>
    <t>Xmas 서번트 선물 상자</t>
    <phoneticPr fontId="2" type="noConversion"/>
  </si>
  <si>
    <t>새해맞이 변신 선물 상자</t>
    <phoneticPr fontId="2" type="noConversion"/>
  </si>
  <si>
    <t>O</t>
  </si>
  <si>
    <t>뽑기</t>
  </si>
  <si>
    <t>심연의 매터리얼 슬롯 행운 상자</t>
    <phoneticPr fontId="2" type="noConversion"/>
  </si>
  <si>
    <t>로그누락</t>
    <phoneticPr fontId="2" type="noConversion"/>
  </si>
  <si>
    <t>변신 합성 포인트 행운 상자[영웅]</t>
    <phoneticPr fontId="2" type="noConversion"/>
  </si>
  <si>
    <t>서번트 합성 포인트 행운 상자[영웅]</t>
    <phoneticPr fontId="2" type="noConversion"/>
  </si>
  <si>
    <t>로그누락</t>
  </si>
  <si>
    <t>뽑기는 인자1만 필요</t>
    <phoneticPr fontId="2" type="noConversion"/>
  </si>
  <si>
    <t>guide_name</t>
    <phoneticPr fontId="2" type="noConversion"/>
  </si>
  <si>
    <t>table_no</t>
    <phoneticPr fontId="2" type="noConversion"/>
  </si>
  <si>
    <t>web_no</t>
    <phoneticPr fontId="2" type="noConversion"/>
  </si>
  <si>
    <t>last_update</t>
    <phoneticPr fontId="2" type="noConversion"/>
  </si>
  <si>
    <t>arg_0</t>
    <phoneticPr fontId="2" type="noConversion"/>
  </si>
  <si>
    <t>arg_1</t>
    <phoneticPr fontId="2" type="noConversion"/>
  </si>
  <si>
    <t>category_1</t>
    <phoneticPr fontId="2" type="noConversion"/>
  </si>
  <si>
    <t>category_0</t>
    <phoneticPr fontId="2" type="noConversion"/>
  </si>
  <si>
    <t>result_name</t>
    <phoneticPr fontId="2" type="noConversion"/>
  </si>
  <si>
    <t>etc</t>
    <phoneticPr fontId="2" type="noConversion"/>
  </si>
  <si>
    <t>check</t>
    <phoneticPr fontId="2" type="noConversion"/>
  </si>
  <si>
    <t>prob_no</t>
    <phoneticPr fontId="2" type="noConversion"/>
  </si>
  <si>
    <t>execute</t>
    <phoneticPr fontId="2" type="noConversion"/>
  </si>
  <si>
    <t>변신합성</t>
  </si>
  <si>
    <t>변신다시뽑기(뽑기)</t>
  </si>
  <si>
    <t>변신다시뽑기(합성)</t>
  </si>
  <si>
    <t>변신성장효과</t>
  </si>
  <si>
    <t>서번트합성</t>
  </si>
  <si>
    <t>서번트다시뽑기(뽑기)</t>
  </si>
  <si>
    <t>서번트다시뽑기(합성)</t>
  </si>
  <si>
    <t>서번트성장효과</t>
  </si>
  <si>
    <t>매터리얼교환</t>
  </si>
  <si>
    <t>매터리얼합성</t>
  </si>
  <si>
    <t>각인</t>
  </si>
  <si>
    <t>영혼부여</t>
  </si>
  <si>
    <t>제작</t>
  </si>
  <si>
    <t>스킬강화</t>
  </si>
  <si>
    <t>슬롯강화</t>
  </si>
  <si>
    <t>슬롯강화(고대주문서)</t>
  </si>
  <si>
    <t>길드도감</t>
  </si>
  <si>
    <t>type</t>
    <phoneticPr fontId="2" type="noConversion"/>
  </si>
  <si>
    <t>id</t>
    <phoneticPr fontId="2" type="noConversion"/>
  </si>
  <si>
    <t>아이템강화</t>
    <phoneticPr fontId="2" type="noConversion"/>
  </si>
  <si>
    <t>아이템강화(포인트)</t>
    <phoneticPr fontId="2" type="noConversion"/>
  </si>
  <si>
    <t>ref</t>
    <phoneticPr fontId="2" type="noConversion"/>
  </si>
  <si>
    <t>serv</t>
    <phoneticPr fontId="2" type="noConversion"/>
  </si>
  <si>
    <t>item</t>
    <phoneticPr fontId="2" type="noConversion"/>
  </si>
  <si>
    <t>tran</t>
    <phoneticPr fontId="2" type="noConversion"/>
  </si>
  <si>
    <t>일반 변신 뽑기</t>
  </si>
  <si>
    <t>상급 골드 변신 뽑기</t>
  </si>
  <si>
    <t>최상급 다이아 변신 뽑기, 특별한 변신 뽑기</t>
  </si>
  <si>
    <t>일반 등급 변신 합성</t>
  </si>
  <si>
    <t>고급 등급 변신 합성</t>
  </si>
  <si>
    <t>희귀 등급 변신 합성</t>
  </si>
  <si>
    <t>영웅 등급 변신 합성</t>
  </si>
  <si>
    <t>전설 등급 변신 합성</t>
  </si>
  <si>
    <t>희귀 변신 확정 뽑기</t>
  </si>
  <si>
    <t>일반 서번트 뽑기</t>
  </si>
  <si>
    <t>상급 골드 서번트 뽑기</t>
  </si>
  <si>
    <t>최상급 다이아 서번트 뽑기, 특별한 서번트 뽑기</t>
  </si>
  <si>
    <t>일반 등급 서번트 합성</t>
  </si>
  <si>
    <t>고급 등급 서번트 합성</t>
  </si>
  <si>
    <t>희귀 등급 서번트 합성</t>
  </si>
  <si>
    <t>영웅 등급 서번트 합성</t>
  </si>
  <si>
    <t>전설 등급 서번트 합성</t>
  </si>
  <si>
    <t>고급 서번트 확정 뽑기</t>
  </si>
  <si>
    <t>희귀 서번트 확정 뽑기</t>
  </si>
  <si>
    <t>유료상점, 로얄상점 영웅 확정 서번트 뽑기</t>
  </si>
  <si>
    <t>영웅 등급 변신 합성 포인트 교체</t>
  </si>
  <si>
    <t>전설 등급 변신 합성 포인트 교체</t>
  </si>
  <si>
    <t>초월 등급 변신 합성 포인트 교체</t>
  </si>
  <si>
    <t>영웅 등급 서번트 합성 포인트 교체</t>
  </si>
  <si>
    <t>전설 등급 서번트 합성 포인트 교체</t>
  </si>
  <si>
    <t>초월 등급 서번트 합성 포인트 교체</t>
  </si>
  <si>
    <t>상급 변신 뽑기(골드) 영웅 등급 교체</t>
  </si>
  <si>
    <t>상급,최상급 변신 뽑기(다이아) 영웅 등급 교체</t>
  </si>
  <si>
    <t>희귀 등급 변신 합성으로 영웅 등급 교체</t>
    <phoneticPr fontId="2" type="noConversion"/>
  </si>
  <si>
    <t>영웅 등급 변신 합성으로 영웅 등급 교체</t>
    <phoneticPr fontId="2" type="noConversion"/>
  </si>
  <si>
    <t>영웅 등급 변신 합성으로 전설 등급 교체</t>
  </si>
  <si>
    <t>전설 등급 변신 합성으로 전설 등급 교체</t>
  </si>
  <si>
    <t>전설 등급 변신 합성으로 초월 등급 교체</t>
  </si>
  <si>
    <t>영웅~전설 변신 뽑기로 영웅 등급 교체</t>
  </si>
  <si>
    <t>영웅~전설 변신 뽑기로 전설 등급 교체</t>
  </si>
  <si>
    <t>전설~초월 변신 뽑기로 전설 등급 교체</t>
  </si>
  <si>
    <t>전설~초월 변신 뽑기로 초월 등급 교체</t>
  </si>
  <si>
    <t>희귀~영웅 변신 뽑기(프로모션)로 영웅 등급 교체</t>
    <phoneticPr fontId="2" type="noConversion"/>
  </si>
  <si>
    <t>영웅 변신 확정 뽑기로 영웅 등급 교체</t>
    <phoneticPr fontId="2" type="noConversion"/>
  </si>
  <si>
    <t>초월 변신 중복 뽑기로 초월 등급 교체</t>
    <phoneticPr fontId="2" type="noConversion"/>
  </si>
  <si>
    <t>유료상점, 로얄상점 영웅 확정 변신 뽑기</t>
    <phoneticPr fontId="2" type="noConversion"/>
  </si>
  <si>
    <t>확률 업 변신 뽑기</t>
    <phoneticPr fontId="2" type="noConversion"/>
  </si>
  <si>
    <t>고급~희귀 변신 뽑기(프로모션)</t>
  </si>
  <si>
    <t>희귀~영웅 변신 뽑기(프로모션)</t>
  </si>
  <si>
    <t>고급~희귀 변신 뽑기(이벤트)</t>
  </si>
  <si>
    <t>희귀~영웅 변신 뽑기(이벤트)</t>
  </si>
  <si>
    <t>상급 서번트 뽑기(골드)로 영웅 등급 교체</t>
  </si>
  <si>
    <t>상급,최상급 서번트 뽑기(다이아)로 영웅 등급 교체</t>
  </si>
  <si>
    <t>시즌 서번트 뽑기로 영웅 등급 교체</t>
  </si>
  <si>
    <t>희귀 등급 서번트 합성으로 영웅 등급 교체</t>
  </si>
  <si>
    <t>영웅 등급 서번트 합성으로 영웅 등급 교체</t>
  </si>
  <si>
    <t>영웅 등급 서번트 합성으로 전설 등급 교체</t>
  </si>
  <si>
    <t>전설 등급 서번트 합성으로 전설 등급 교체</t>
  </si>
  <si>
    <t>전설 등급 서번트 합성으로 초월 등급 교체</t>
  </si>
  <si>
    <t>확률 업 서번트 뽑기</t>
  </si>
  <si>
    <t>고급~희귀 서번트 뽑기</t>
  </si>
  <si>
    <t>희귀~영웅 서번트 뽑기</t>
  </si>
  <si>
    <t>고급~희귀 서번트 뽑기(프로모션)</t>
  </si>
  <si>
    <t>희귀~영웅 서번트 뽑기(프로모션)</t>
  </si>
  <si>
    <t>고급~희귀 서번트 뽑기(이벤트)</t>
  </si>
  <si>
    <t>희귀~영웅 서번트 뽑기로 영웅 등급 교체</t>
  </si>
  <si>
    <t>희귀~영웅 서번트 뽑기(프로모션)로 영웅 등급 교체</t>
  </si>
  <si>
    <t>영웅~전설 서번트 뽑기로 영웅 등급 교체</t>
  </si>
  <si>
    <t>영웅~전설 서번트 뽑기로 전설 등급 교체</t>
  </si>
  <si>
    <t>전설~초월 서번트 뽑기로 전설 등급 교체</t>
  </si>
  <si>
    <t>전설~초월 서번트 뽑기로 초월 등급 교체</t>
  </si>
  <si>
    <t>영웅 서번트 확정 뽑기로 영웅 등급 교체</t>
    <phoneticPr fontId="2" type="noConversion"/>
  </si>
  <si>
    <t>변신 합성 포인트 행운 상자(영웅)</t>
    <phoneticPr fontId="2" type="noConversion"/>
  </si>
  <si>
    <t>서번트 합성 포인트 행운 상자(영웅)</t>
    <phoneticPr fontId="2" type="noConversion"/>
  </si>
  <si>
    <t>2023.01.26</t>
    <phoneticPr fontId="2" type="noConversion"/>
  </si>
  <si>
    <t>변신 확률</t>
  </si>
  <si>
    <t>매터리얼 확률</t>
  </si>
  <si>
    <t>전리품 확률</t>
  </si>
  <si>
    <t>각인 확률</t>
  </si>
  <si>
    <t>컨텐츠 확률</t>
  </si>
  <si>
    <t>고대의 매터리얼 슬롯 행운 상자</t>
    <phoneticPr fontId="2" type="noConversion"/>
  </si>
  <si>
    <t>로얄 코인 행운 상자</t>
    <phoneticPr fontId="2" type="noConversion"/>
  </si>
  <si>
    <t>매터리얼 합성 포인트 행운 상자(영웅)</t>
    <phoneticPr fontId="2" type="noConversion"/>
  </si>
  <si>
    <t>확률</t>
    <phoneticPr fontId="2" type="noConversion"/>
  </si>
  <si>
    <t>오차</t>
    <phoneticPr fontId="2" type="noConversion"/>
  </si>
  <si>
    <t>희귀~영웅 변신 뽑기로 영웅 등급 교체</t>
    <phoneticPr fontId="2" type="noConversion"/>
  </si>
  <si>
    <t>리포트</t>
    <phoneticPr fontId="2" type="noConversion"/>
  </si>
  <si>
    <t>사업팀 문의
고지표 삭제 필요(인게임에 더 이상 존재하지 않는 확률표)
&gt; 고급~희귀 서번트 뽑기권[이벤트] 확률 표의 이전 버전
2023-06-20 삭제 확인</t>
    <phoneticPr fontId="2" type="noConversion"/>
  </si>
  <si>
    <t>구버전 확률 고지표
2023-06-23 업데이트 요청 완료</t>
    <phoneticPr fontId="2" type="noConversion"/>
  </si>
  <si>
    <t>고대 매터리얼 슬롯 강화 주문서</t>
    <phoneticPr fontId="2" type="noConversion"/>
  </si>
  <si>
    <t>중복 교체 뽑기권 : 특이 케이스
뽑기로 획득했는지, 합성으로 획득했는지 알수 없기때문에 
교체가아닌 "뽑기"로 확률 확인?????????</t>
    <phoneticPr fontId="2" type="noConversion"/>
  </si>
  <si>
    <t>영웅 변신 중복 뽑기로 영웅 등급 교체</t>
    <phoneticPr fontId="2" type="noConversion"/>
  </si>
  <si>
    <t>희귀~영웅 변신 뽑기(프로모션)</t>
    <phoneticPr fontId="2" type="noConversion"/>
  </si>
  <si>
    <t>요청에 포함안됨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</si>
</sst>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/>
      <top style="medium">
        <color rgb="FF00B0F0"/>
      </top>
      <bottom style="medium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B0F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4" fontId="7" fillId="0" borderId="8" xfId="0" applyNumberFormat="1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10" xfId="0" applyFont="1" applyBorder="1">
      <alignment vertical="center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7" fillId="0" borderId="13" xfId="0" applyFont="1" applyBorder="1">
      <alignment vertical="center"/>
    </xf>
    <xf numFmtId="1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15" xfId="0" applyNumberFormat="1" applyFont="1" applyFill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>
      <alignment vertical="center"/>
    </xf>
    <xf numFmtId="14" fontId="7" fillId="0" borderId="9" xfId="0" applyNumberFormat="1" applyFont="1" applyBorder="1" applyAlignment="1">
      <alignment horizontal="center" vertical="top"/>
    </xf>
    <xf numFmtId="0" fontId="8" fillId="5" borderId="12" xfId="0" applyFont="1" applyFill="1" applyBorder="1" applyAlignment="1">
      <alignment horizontal="center" vertical="top"/>
    </xf>
    <xf numFmtId="14" fontId="9" fillId="0" borderId="12" xfId="0" applyNumberFormat="1" applyFont="1" applyBorder="1" applyAlignment="1">
      <alignment horizontal="center" vertical="top"/>
    </xf>
    <xf numFmtId="14" fontId="7" fillId="0" borderId="8" xfId="0" quotePrefix="1" applyNumberFormat="1" applyFont="1" applyBorder="1" applyAlignment="1">
      <alignment horizontal="center" vertical="top"/>
    </xf>
    <xf numFmtId="0" fontId="7" fillId="0" borderId="8" xfId="0" quotePrefix="1" applyFont="1" applyBorder="1" applyAlignment="1">
      <alignment vertical="top"/>
    </xf>
    <xf numFmtId="14" fontId="7" fillId="0" borderId="12" xfId="0" quotePrefix="1" applyNumberFormat="1" applyFont="1" applyBorder="1" applyAlignment="1">
      <alignment horizontal="center" vertical="top"/>
    </xf>
    <xf numFmtId="0" fontId="7" fillId="0" borderId="12" xfId="0" quotePrefix="1" applyFont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left" vertical="top"/>
    </xf>
    <xf numFmtId="10" fontId="4" fillId="6" borderId="15" xfId="0" applyNumberFormat="1" applyFont="1" applyFill="1" applyBorder="1" applyAlignment="1">
      <alignment horizontal="center" vertical="top"/>
    </xf>
    <xf numFmtId="10" fontId="4" fillId="6" borderId="15" xfId="0" applyNumberFormat="1" applyFont="1" applyFill="1" applyBorder="1" applyAlignment="1">
      <alignment horizontal="left" vertical="top"/>
    </xf>
    <xf numFmtId="10" fontId="6" fillId="4" borderId="18" xfId="0" applyNumberFormat="1" applyFont="1" applyFill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7" fillId="0" borderId="19" xfId="0" applyFont="1" applyBorder="1">
      <alignment vertical="center"/>
    </xf>
    <xf numFmtId="14" fontId="7" fillId="0" borderId="15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vertical="top"/>
    </xf>
    <xf numFmtId="0" fontId="0" fillId="0" borderId="0" xfId="0" applyAlignment="1">
      <alignment horizontal="center" vertical="center"/>
    </xf>
    <xf numFmtId="176" fontId="6" fillId="3" borderId="20" xfId="0" applyNumberFormat="1" applyFont="1" applyFill="1" applyBorder="1" applyAlignment="1">
      <alignment horizontal="center" vertical="top"/>
    </xf>
    <xf numFmtId="10" fontId="5" fillId="2" borderId="20" xfId="0" applyNumberFormat="1" applyFont="1" applyFill="1" applyBorder="1" applyAlignment="1">
      <alignment horizontal="center" vertical="top"/>
    </xf>
    <xf numFmtId="10" fontId="6" fillId="3" borderId="20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4" fontId="7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6" fillId="0" borderId="20" xfId="0" applyFont="1" applyBorder="1">
      <alignment vertical="center"/>
    </xf>
    <xf numFmtId="0" fontId="7" fillId="0" borderId="20" xfId="0" applyFont="1" applyBorder="1">
      <alignment vertical="center"/>
    </xf>
    <xf numFmtId="14" fontId="8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7" fillId="0" borderId="20" xfId="0" quotePrefix="1" applyFont="1" applyBorder="1" applyAlignment="1">
      <alignment vertical="top"/>
    </xf>
    <xf numFmtId="10" fontId="5" fillId="7" borderId="20" xfId="0" applyNumberFormat="1" applyFont="1" applyFill="1" applyBorder="1" applyAlignment="1">
      <alignment horizontal="center" vertical="top"/>
    </xf>
    <xf numFmtId="10" fontId="6" fillId="8" borderId="20" xfId="0" applyNumberFormat="1" applyFont="1" applyFill="1" applyBorder="1" applyAlignment="1">
      <alignment horizontal="center" vertical="top"/>
    </xf>
    <xf numFmtId="176" fontId="6" fillId="8" borderId="20" xfId="0" applyNumberFormat="1" applyFont="1" applyFill="1" applyBorder="1" applyAlignment="1">
      <alignment horizontal="center" vertical="top"/>
    </xf>
    <xf numFmtId="0" fontId="4" fillId="9" borderId="20" xfId="0" applyFont="1" applyFill="1" applyBorder="1" applyAlignment="1">
      <alignment horizontal="center" vertical="center"/>
    </xf>
    <xf numFmtId="14" fontId="9" fillId="0" borderId="20" xfId="0" applyNumberFormat="1" applyFont="1" applyBorder="1" applyAlignment="1">
      <alignment horizontal="center" vertical="top"/>
    </xf>
    <xf numFmtId="10" fontId="6" fillId="10" borderId="20" xfId="0" applyNumberFormat="1" applyFont="1" applyFill="1" applyBorder="1" applyAlignment="1">
      <alignment horizontal="left" vertical="top"/>
    </xf>
    <xf numFmtId="0" fontId="7" fillId="10" borderId="20" xfId="0" applyFont="1" applyFill="1" applyBorder="1" applyAlignment="1">
      <alignment vertical="top"/>
    </xf>
    <xf numFmtId="0" fontId="6" fillId="10" borderId="20" xfId="0" applyFont="1" applyFill="1" applyBorder="1" applyAlignment="1">
      <alignment horizontal="center" vertical="center"/>
    </xf>
    <xf numFmtId="0" fontId="3" fillId="10" borderId="20" xfId="0" applyFont="1" applyFill="1" applyBorder="1">
      <alignment vertical="center"/>
    </xf>
    <xf numFmtId="0" fontId="7" fillId="10" borderId="20" xfId="0" applyFont="1" applyFill="1" applyBorder="1">
      <alignment vertical="center"/>
    </xf>
    <xf numFmtId="14" fontId="7" fillId="10" borderId="20" xfId="0" applyNumberFormat="1" applyFont="1" applyFill="1" applyBorder="1" applyAlignment="1">
      <alignment horizontal="center" vertical="top"/>
    </xf>
    <xf numFmtId="176" fontId="6" fillId="5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center" vertical="top"/>
    </xf>
    <xf numFmtId="176" fontId="6" fillId="11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left" vertical="top"/>
    </xf>
    <xf numFmtId="0" fontId="7" fillId="11" borderId="20" xfId="0" applyFont="1" applyFill="1" applyBorder="1" applyAlignment="1">
      <alignment vertical="top"/>
    </xf>
    <xf numFmtId="0" fontId="3" fillId="11" borderId="20" xfId="0" applyFont="1" applyFill="1" applyBorder="1">
      <alignment vertical="center"/>
    </xf>
    <xf numFmtId="0" fontId="8" fillId="11" borderId="20" xfId="0" applyFont="1" applyFill="1" applyBorder="1" applyAlignment="1">
      <alignment vertical="center" wrapText="1"/>
    </xf>
    <xf numFmtId="0" fontId="11" fillId="10" borderId="20" xfId="0" applyFont="1" applyFill="1" applyBorder="1">
      <alignment vertical="center"/>
    </xf>
    <xf numFmtId="0" fontId="6" fillId="10" borderId="20" xfId="0" applyFont="1" applyFill="1" applyBorder="1" applyAlignment="1">
      <alignment vertical="center" wrapText="1"/>
    </xf>
    <xf numFmtId="10" fontId="8" fillId="4" borderId="20" xfId="0" applyNumberFormat="1" applyFont="1" applyFill="1" applyBorder="1" applyAlignment="1">
      <alignment horizontal="left" vertical="top"/>
    </xf>
    <xf numFmtId="0" fontId="12" fillId="12" borderId="0" xfId="1">
      <alignment vertical="center"/>
    </xf>
    <xf numFmtId="0" fontId="13" fillId="0" borderId="20" xfId="0" applyFont="1" applyBorder="1">
      <alignment vertical="center"/>
    </xf>
    <xf numFmtId="176" fontId="6" fillId="13" borderId="20" xfId="0" applyNumberFormat="1" applyFont="1" applyFill="1" applyBorder="1" applyAlignment="1">
      <alignment horizontal="center" vertical="top"/>
    </xf>
    <xf numFmtId="10" fontId="5" fillId="2" borderId="7" xfId="0" applyNumberFormat="1" applyFont="1" applyFill="1" applyBorder="1" applyAlignment="1">
      <alignment horizontal="center" vertical="top"/>
    </xf>
    <xf numFmtId="10" fontId="5" fillId="2" borderId="11" xfId="0" applyNumberFormat="1" applyFont="1" applyFill="1" applyBorder="1" applyAlignment="1">
      <alignment horizontal="center" vertical="top"/>
    </xf>
    <xf numFmtId="10" fontId="5" fillId="2" borderId="17" xfId="0" applyNumberFormat="1" applyFont="1" applyFill="1" applyBorder="1" applyAlignment="1">
      <alignment horizontal="center" vertical="top"/>
    </xf>
    <xf numFmtId="10" fontId="5" fillId="2" borderId="14" xfId="0" applyNumberFormat="1" applyFont="1" applyFill="1" applyBorder="1" applyAlignment="1">
      <alignment horizontal="center" vertical="top"/>
    </xf>
    <xf numFmtId="10" fontId="6" fillId="3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6" fillId="3" borderId="18" xfId="0" applyNumberFormat="1" applyFont="1" applyFill="1" applyBorder="1" applyAlignment="1">
      <alignment horizontal="center" vertical="top"/>
    </xf>
    <xf numFmtId="10" fontId="6" fillId="3" borderId="15" xfId="0" applyNumberFormat="1" applyFont="1" applyFill="1" applyBorder="1" applyAlignment="1">
      <alignment horizontal="center" vertical="top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0" fontId="6" fillId="4" borderId="12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10" fontId="6" fillId="4" borderId="20" xfId="0" applyNumberFormat="1" applyFont="1" applyFill="1" applyBorder="1" applyAlignment="1">
      <alignment horizontal="left" vertical="top"/>
    </xf>
  </cellXfs>
  <cellStyles count="2">
    <cellStyle name="좋음" xfId="1" builtinId="26"/>
    <cellStyle name="표준" xfId="0" builtinId="0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ABA4-9FA2-4C5A-BDE1-4FBE8F53712E}">
  <sheetPr codeName="Sheet1">
    <tabColor theme="1"/>
  </sheetPr>
  <dimension ref="A1:AP141"/>
  <sheetViews>
    <sheetView showGridLines="0" zoomScale="85" zoomScaleNormal="85" workbookViewId="0">
      <selection activeCell="B17" sqref="B17:B31"/>
    </sheetView>
  </sheetViews>
  <sheetFormatPr defaultColWidth="9" defaultRowHeight="16.5" x14ac:dyDescent="0.3"/>
  <cols>
    <col min="1" max="1" width="12.125" bestFit="1" customWidth="1"/>
    <col min="2" max="2" width="18.875" bestFit="1" customWidth="1"/>
    <col min="3" max="3" width="66.375" bestFit="1" customWidth="1"/>
    <col min="4" max="4" width="23.125" style="63" bestFit="1" customWidth="1"/>
    <col min="5" max="5" width="15.25" customWidth="1"/>
    <col min="6" max="7" width="8.5" customWidth="1"/>
    <col min="8" max="9" width="12.875" style="63" bestFit="1" customWidth="1"/>
    <col min="10" max="10" width="23.75" customWidth="1"/>
    <col min="11" max="11" width="51.875" bestFit="1" customWidth="1"/>
    <col min="13" max="16384" width="9" style="1"/>
  </cols>
  <sheetData>
    <row r="1" spans="1:18" customFormat="1" ht="18" thickTop="1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5" t="s">
        <v>6</v>
      </c>
      <c r="I1" s="5" t="s">
        <v>6</v>
      </c>
      <c r="J1" s="6" t="s">
        <v>7</v>
      </c>
      <c r="K1" s="7" t="s">
        <v>8</v>
      </c>
      <c r="L1" s="1"/>
      <c r="M1" s="1"/>
      <c r="N1" s="1"/>
      <c r="O1" s="1"/>
      <c r="P1" s="1"/>
      <c r="Q1" s="1"/>
      <c r="R1" s="1"/>
    </row>
    <row r="2" spans="1:18" customFormat="1" x14ac:dyDescent="0.3">
      <c r="A2" s="105" t="s">
        <v>9</v>
      </c>
      <c r="B2" s="113" t="s">
        <v>10</v>
      </c>
      <c r="C2" s="9" t="s">
        <v>11</v>
      </c>
      <c r="D2" s="10">
        <v>44525</v>
      </c>
      <c r="E2" s="11"/>
      <c r="F2" s="11">
        <v>300008</v>
      </c>
      <c r="G2" s="11">
        <v>10008</v>
      </c>
      <c r="H2" s="12" t="s">
        <v>12</v>
      </c>
      <c r="I2" s="12" t="s">
        <v>12</v>
      </c>
      <c r="J2" s="13" t="s">
        <v>13</v>
      </c>
      <c r="K2" s="14"/>
      <c r="L2" s="1"/>
      <c r="M2" s="1"/>
      <c r="N2" s="1"/>
      <c r="O2" s="1"/>
      <c r="P2" s="1"/>
      <c r="Q2" s="1"/>
      <c r="R2" s="1"/>
    </row>
    <row r="3" spans="1:18" customFormat="1" x14ac:dyDescent="0.3">
      <c r="A3" s="106"/>
      <c r="B3" s="109"/>
      <c r="C3" s="16" t="s">
        <v>14</v>
      </c>
      <c r="D3" s="17">
        <v>44525</v>
      </c>
      <c r="E3" s="18"/>
      <c r="F3" s="18">
        <v>300009</v>
      </c>
      <c r="G3" s="18">
        <v>10009</v>
      </c>
      <c r="H3" s="19" t="s">
        <v>12</v>
      </c>
      <c r="I3" s="19" t="s">
        <v>12</v>
      </c>
      <c r="J3" s="20" t="s">
        <v>13</v>
      </c>
      <c r="K3" s="21"/>
      <c r="L3" s="1"/>
      <c r="M3" s="1"/>
      <c r="N3" s="1"/>
      <c r="O3" s="1"/>
      <c r="P3" s="1"/>
      <c r="Q3" s="1"/>
      <c r="R3" s="1"/>
    </row>
    <row r="4" spans="1:18" customFormat="1" x14ac:dyDescent="0.3">
      <c r="A4" s="106"/>
      <c r="B4" s="109" t="s">
        <v>15</v>
      </c>
      <c r="C4" s="16" t="s">
        <v>16</v>
      </c>
      <c r="D4" s="22">
        <v>45015</v>
      </c>
      <c r="E4" s="23"/>
      <c r="F4" s="18">
        <v>310003</v>
      </c>
      <c r="G4" s="18">
        <v>10000</v>
      </c>
      <c r="H4" s="19" t="s">
        <v>12</v>
      </c>
      <c r="I4" s="19" t="s">
        <v>12</v>
      </c>
      <c r="J4" s="20" t="s">
        <v>13</v>
      </c>
      <c r="K4" s="21"/>
      <c r="L4" s="1"/>
      <c r="M4" s="1"/>
      <c r="N4" s="1"/>
      <c r="O4" s="1"/>
      <c r="P4" s="1"/>
      <c r="Q4" s="1"/>
      <c r="R4" s="1"/>
    </row>
    <row r="5" spans="1:18" customFormat="1" x14ac:dyDescent="0.3">
      <c r="A5" s="106"/>
      <c r="B5" s="109"/>
      <c r="C5" s="16" t="s">
        <v>17</v>
      </c>
      <c r="D5" s="22">
        <v>45015</v>
      </c>
      <c r="E5" s="23"/>
      <c r="F5" s="18">
        <v>310014</v>
      </c>
      <c r="G5" s="18">
        <v>10300</v>
      </c>
      <c r="H5" s="19" t="s">
        <v>12</v>
      </c>
      <c r="I5" s="19" t="s">
        <v>12</v>
      </c>
      <c r="J5" s="20" t="s">
        <v>13</v>
      </c>
      <c r="K5" s="21"/>
      <c r="L5" s="1"/>
      <c r="M5" s="1"/>
      <c r="N5" s="1"/>
      <c r="O5" s="1"/>
      <c r="P5" s="1"/>
      <c r="Q5" s="1"/>
      <c r="R5" s="1"/>
    </row>
    <row r="6" spans="1:18" customFormat="1" x14ac:dyDescent="0.3">
      <c r="A6" s="106"/>
      <c r="B6" s="109" t="s">
        <v>18</v>
      </c>
      <c r="C6" s="16" t="s">
        <v>19</v>
      </c>
      <c r="D6" s="24"/>
      <c r="E6" s="18"/>
      <c r="F6" s="18">
        <v>0</v>
      </c>
      <c r="G6" s="18"/>
      <c r="H6" s="19" t="s">
        <v>12</v>
      </c>
      <c r="I6" s="19" t="s">
        <v>12</v>
      </c>
      <c r="J6" s="20" t="s">
        <v>20</v>
      </c>
      <c r="K6" s="21"/>
      <c r="L6" s="1"/>
      <c r="M6" s="1"/>
      <c r="N6" s="1"/>
      <c r="O6" s="1"/>
      <c r="P6" s="1"/>
      <c r="Q6" s="1"/>
      <c r="R6" s="1"/>
    </row>
    <row r="7" spans="1:18" customFormat="1" x14ac:dyDescent="0.3">
      <c r="A7" s="106"/>
      <c r="B7" s="109"/>
      <c r="C7" s="16" t="s">
        <v>21</v>
      </c>
      <c r="D7" s="24"/>
      <c r="E7" s="18"/>
      <c r="F7" s="18">
        <v>1</v>
      </c>
      <c r="G7" s="18"/>
      <c r="H7" s="19" t="s">
        <v>12</v>
      </c>
      <c r="I7" s="19" t="s">
        <v>12</v>
      </c>
      <c r="J7" s="20" t="s">
        <v>20</v>
      </c>
      <c r="K7" s="21"/>
      <c r="L7" s="1"/>
      <c r="M7" s="1"/>
      <c r="N7" s="1"/>
      <c r="O7" s="1"/>
      <c r="P7" s="1"/>
      <c r="Q7" s="1"/>
      <c r="R7" s="1"/>
    </row>
    <row r="8" spans="1:18" customFormat="1" x14ac:dyDescent="0.3">
      <c r="A8" s="106"/>
      <c r="B8" s="109"/>
      <c r="C8" s="16" t="s">
        <v>22</v>
      </c>
      <c r="D8" s="24"/>
      <c r="E8" s="18"/>
      <c r="F8" s="18">
        <v>2</v>
      </c>
      <c r="G8" s="18"/>
      <c r="H8" s="19" t="s">
        <v>12</v>
      </c>
      <c r="I8" s="19" t="s">
        <v>12</v>
      </c>
      <c r="J8" s="20" t="s">
        <v>20</v>
      </c>
      <c r="K8" s="21"/>
      <c r="L8" s="1"/>
      <c r="M8" s="1"/>
      <c r="N8" s="1"/>
      <c r="O8" s="1"/>
      <c r="P8" s="1"/>
      <c r="Q8" s="1"/>
      <c r="R8" s="1"/>
    </row>
    <row r="9" spans="1:18" customFormat="1" x14ac:dyDescent="0.3">
      <c r="A9" s="106"/>
      <c r="B9" s="109"/>
      <c r="C9" s="16" t="s">
        <v>23</v>
      </c>
      <c r="D9" s="24"/>
      <c r="E9" s="18"/>
      <c r="F9" s="18">
        <v>3</v>
      </c>
      <c r="G9" s="18"/>
      <c r="H9" s="19" t="s">
        <v>12</v>
      </c>
      <c r="I9" s="19" t="s">
        <v>12</v>
      </c>
      <c r="J9" s="20" t="s">
        <v>20</v>
      </c>
      <c r="K9" s="21"/>
      <c r="L9" s="1"/>
      <c r="M9" s="1"/>
      <c r="N9" s="1"/>
      <c r="O9" s="1"/>
      <c r="P9" s="1"/>
      <c r="Q9" s="1"/>
      <c r="R9" s="1"/>
    </row>
    <row r="10" spans="1:18" customFormat="1" x14ac:dyDescent="0.3">
      <c r="A10" s="106"/>
      <c r="B10" s="109"/>
      <c r="C10" s="16" t="s">
        <v>24</v>
      </c>
      <c r="D10" s="24"/>
      <c r="E10" s="18"/>
      <c r="F10" s="18">
        <v>4</v>
      </c>
      <c r="G10" s="18"/>
      <c r="H10" s="19" t="s">
        <v>12</v>
      </c>
      <c r="I10" s="19" t="s">
        <v>12</v>
      </c>
      <c r="J10" s="20" t="s">
        <v>20</v>
      </c>
      <c r="K10" s="21"/>
      <c r="L10" s="1"/>
      <c r="M10" s="1"/>
      <c r="N10" s="1"/>
      <c r="O10" s="1"/>
      <c r="P10" s="1"/>
      <c r="Q10" s="1"/>
      <c r="R10" s="1"/>
    </row>
    <row r="11" spans="1:18" customFormat="1" x14ac:dyDescent="0.3">
      <c r="A11" s="106"/>
      <c r="B11" s="109"/>
      <c r="C11" s="16" t="s">
        <v>25</v>
      </c>
      <c r="D11" s="17">
        <v>44980</v>
      </c>
      <c r="E11" s="18"/>
      <c r="F11" s="18">
        <v>630016</v>
      </c>
      <c r="G11" s="18">
        <v>10011</v>
      </c>
      <c r="H11" s="19" t="s">
        <v>12</v>
      </c>
      <c r="I11" s="19" t="s">
        <v>12</v>
      </c>
      <c r="J11" s="20" t="s">
        <v>13</v>
      </c>
      <c r="K11" s="21"/>
      <c r="L11" s="1"/>
      <c r="M11" s="1"/>
      <c r="N11" s="1"/>
      <c r="O11" s="1"/>
      <c r="P11" s="1"/>
      <c r="Q11" s="1"/>
      <c r="R11" s="1"/>
    </row>
    <row r="12" spans="1:18" customFormat="1" x14ac:dyDescent="0.3">
      <c r="A12" s="106"/>
      <c r="B12" s="109"/>
      <c r="C12" s="16" t="s">
        <v>26</v>
      </c>
      <c r="D12" s="17">
        <v>44980</v>
      </c>
      <c r="E12" s="18"/>
      <c r="F12" s="18">
        <v>630015</v>
      </c>
      <c r="G12" s="18">
        <v>10010</v>
      </c>
      <c r="H12" s="19" t="s">
        <v>12</v>
      </c>
      <c r="I12" s="19" t="s">
        <v>12</v>
      </c>
      <c r="J12" s="20" t="s">
        <v>13</v>
      </c>
      <c r="K12" s="21"/>
      <c r="L12" s="1"/>
      <c r="M12" s="1"/>
      <c r="N12" s="1"/>
      <c r="O12" s="1"/>
      <c r="P12" s="1"/>
      <c r="Q12" s="1"/>
      <c r="R12" s="1"/>
    </row>
    <row r="13" spans="1:18" customFormat="1" x14ac:dyDescent="0.3">
      <c r="A13" s="106"/>
      <c r="B13" s="109"/>
      <c r="C13" s="16" t="s">
        <v>27</v>
      </c>
      <c r="D13" s="17">
        <v>44980</v>
      </c>
      <c r="E13" s="18"/>
      <c r="F13" s="18">
        <v>630017</v>
      </c>
      <c r="G13" s="18">
        <v>10012</v>
      </c>
      <c r="H13" s="19" t="s">
        <v>12</v>
      </c>
      <c r="I13" s="19" t="s">
        <v>12</v>
      </c>
      <c r="J13" s="20" t="s">
        <v>13</v>
      </c>
      <c r="K13" s="21"/>
      <c r="L13" s="1"/>
      <c r="M13" s="1"/>
      <c r="N13" s="1"/>
      <c r="O13" s="1"/>
      <c r="P13" s="1"/>
      <c r="Q13" s="1"/>
      <c r="R13" s="1"/>
    </row>
    <row r="14" spans="1:18" customFormat="1" x14ac:dyDescent="0.3">
      <c r="A14" s="106"/>
      <c r="B14" s="109"/>
      <c r="C14" s="16" t="s">
        <v>28</v>
      </c>
      <c r="D14" s="24"/>
      <c r="E14" s="18"/>
      <c r="F14" s="18">
        <v>2</v>
      </c>
      <c r="G14" s="18">
        <v>10011</v>
      </c>
      <c r="H14" s="19" t="s">
        <v>12</v>
      </c>
      <c r="I14" s="19"/>
      <c r="J14" s="20" t="s">
        <v>29</v>
      </c>
      <c r="K14" s="21"/>
      <c r="L14" s="1"/>
      <c r="M14" s="1"/>
      <c r="N14" s="1"/>
      <c r="O14" s="1"/>
      <c r="P14" s="1"/>
      <c r="Q14" s="1"/>
      <c r="R14" s="1"/>
    </row>
    <row r="15" spans="1:18" customFormat="1" x14ac:dyDescent="0.3">
      <c r="A15" s="106"/>
      <c r="B15" s="109"/>
      <c r="C15" s="16" t="s">
        <v>30</v>
      </c>
      <c r="D15" s="24"/>
      <c r="E15" s="18"/>
      <c r="F15" s="18">
        <v>5</v>
      </c>
      <c r="G15" s="18">
        <v>10010</v>
      </c>
      <c r="H15" s="19" t="s">
        <v>12</v>
      </c>
      <c r="I15" s="19"/>
      <c r="J15" s="20" t="s">
        <v>29</v>
      </c>
      <c r="K15" s="21"/>
      <c r="L15" s="1"/>
      <c r="M15" s="1"/>
      <c r="N15" s="1"/>
      <c r="O15" s="1"/>
      <c r="P15" s="1"/>
      <c r="Q15" s="1"/>
      <c r="R15" s="1"/>
    </row>
    <row r="16" spans="1:18" customFormat="1" x14ac:dyDescent="0.3">
      <c r="A16" s="106"/>
      <c r="B16" s="109"/>
      <c r="C16" s="16" t="s">
        <v>31</v>
      </c>
      <c r="D16" s="24"/>
      <c r="E16" s="18"/>
      <c r="F16" s="18">
        <v>301</v>
      </c>
      <c r="G16" s="18">
        <v>10012</v>
      </c>
      <c r="H16" s="19" t="s">
        <v>12</v>
      </c>
      <c r="I16" s="19"/>
      <c r="J16" s="20" t="s">
        <v>29</v>
      </c>
      <c r="K16" s="21"/>
    </row>
    <row r="17" spans="1:21" customFormat="1" x14ac:dyDescent="0.3">
      <c r="A17" s="106"/>
      <c r="B17" s="109" t="s">
        <v>32</v>
      </c>
      <c r="C17" s="16" t="s">
        <v>33</v>
      </c>
      <c r="D17" s="24"/>
      <c r="E17" s="18"/>
      <c r="F17" s="18">
        <v>4</v>
      </c>
      <c r="G17" s="18">
        <v>10009</v>
      </c>
      <c r="H17" s="19" t="s">
        <v>12</v>
      </c>
      <c r="I17" s="19"/>
      <c r="J17" s="20" t="s">
        <v>29</v>
      </c>
      <c r="K17" s="21"/>
    </row>
    <row r="18" spans="1:21" customFormat="1" x14ac:dyDescent="0.3">
      <c r="A18" s="106"/>
      <c r="B18" s="109"/>
      <c r="C18" s="16" t="s">
        <v>34</v>
      </c>
      <c r="D18" s="25" t="s">
        <v>35</v>
      </c>
      <c r="E18" s="23"/>
      <c r="F18" s="18">
        <v>2</v>
      </c>
      <c r="G18" s="18">
        <v>10000</v>
      </c>
      <c r="H18" s="19" t="s">
        <v>12</v>
      </c>
      <c r="I18" s="19"/>
      <c r="J18" s="20" t="s">
        <v>29</v>
      </c>
      <c r="K18" s="21"/>
    </row>
    <row r="19" spans="1:21" customFormat="1" x14ac:dyDescent="0.3">
      <c r="A19" s="106"/>
      <c r="B19" s="109"/>
      <c r="C19" s="16" t="s">
        <v>36</v>
      </c>
      <c r="D19" s="24"/>
      <c r="E19" s="18"/>
      <c r="F19" s="18">
        <v>2</v>
      </c>
      <c r="G19" s="18">
        <v>2</v>
      </c>
      <c r="H19" s="19" t="s">
        <v>12</v>
      </c>
      <c r="I19" s="19"/>
      <c r="J19" s="20" t="s">
        <v>37</v>
      </c>
      <c r="K19" s="21"/>
    </row>
    <row r="20" spans="1:21" customFormat="1" x14ac:dyDescent="0.3">
      <c r="A20" s="106"/>
      <c r="B20" s="109"/>
      <c r="C20" s="16" t="s">
        <v>38</v>
      </c>
      <c r="D20" s="24"/>
      <c r="E20" s="18"/>
      <c r="F20" s="18">
        <v>2</v>
      </c>
      <c r="G20" s="18">
        <v>3</v>
      </c>
      <c r="H20" s="19" t="s">
        <v>12</v>
      </c>
      <c r="I20" s="19"/>
      <c r="J20" s="20" t="s">
        <v>37</v>
      </c>
      <c r="K20" s="21"/>
    </row>
    <row r="21" spans="1:21" customFormat="1" x14ac:dyDescent="0.3">
      <c r="A21" s="106"/>
      <c r="B21" s="109"/>
      <c r="C21" s="16" t="s">
        <v>39</v>
      </c>
      <c r="D21" s="24"/>
      <c r="E21" s="18"/>
      <c r="F21" s="18">
        <v>5</v>
      </c>
      <c r="G21" s="18">
        <v>3</v>
      </c>
      <c r="H21" s="19" t="s">
        <v>12</v>
      </c>
      <c r="I21" s="19"/>
      <c r="J21" s="20" t="s">
        <v>37</v>
      </c>
      <c r="K21" s="21"/>
    </row>
    <row r="22" spans="1:21" customFormat="1" x14ac:dyDescent="0.3">
      <c r="A22" s="106"/>
      <c r="B22" s="109"/>
      <c r="C22" s="16" t="s">
        <v>40</v>
      </c>
      <c r="D22" s="24"/>
      <c r="E22" s="18"/>
      <c r="F22" s="18">
        <v>5</v>
      </c>
      <c r="G22" s="18">
        <v>4</v>
      </c>
      <c r="H22" s="19" t="s">
        <v>12</v>
      </c>
      <c r="I22" s="19"/>
      <c r="J22" s="20" t="s">
        <v>37</v>
      </c>
      <c r="K22" s="21"/>
    </row>
    <row r="23" spans="1:21" customFormat="1" x14ac:dyDescent="0.3">
      <c r="A23" s="106"/>
      <c r="B23" s="109"/>
      <c r="C23" s="16" t="s">
        <v>41</v>
      </c>
      <c r="D23" s="24"/>
      <c r="E23" s="18"/>
      <c r="F23" s="18">
        <v>301</v>
      </c>
      <c r="G23" s="18">
        <v>4</v>
      </c>
      <c r="H23" s="19" t="s">
        <v>12</v>
      </c>
      <c r="I23" s="19"/>
      <c r="J23" s="20" t="s">
        <v>37</v>
      </c>
      <c r="K23" s="21"/>
    </row>
    <row r="24" spans="1:21" customFormat="1" x14ac:dyDescent="0.3">
      <c r="A24" s="106"/>
      <c r="B24" s="109"/>
      <c r="C24" s="16" t="s">
        <v>42</v>
      </c>
      <c r="D24" s="24"/>
      <c r="E24" s="18"/>
      <c r="F24" s="18">
        <v>2</v>
      </c>
      <c r="G24" s="18">
        <v>10204</v>
      </c>
      <c r="H24" s="19" t="s">
        <v>12</v>
      </c>
      <c r="I24" s="19"/>
      <c r="J24" s="20" t="s">
        <v>29</v>
      </c>
      <c r="K24" s="21"/>
    </row>
    <row r="25" spans="1:21" customFormat="1" x14ac:dyDescent="0.3">
      <c r="A25" s="106"/>
      <c r="B25" s="109"/>
      <c r="C25" s="16" t="s">
        <v>43</v>
      </c>
      <c r="D25" s="26" t="s">
        <v>44</v>
      </c>
      <c r="E25" s="27"/>
      <c r="F25" s="18">
        <v>2</v>
      </c>
      <c r="G25" s="18">
        <v>10208</v>
      </c>
      <c r="H25" s="19" t="s">
        <v>12</v>
      </c>
      <c r="I25" s="19"/>
      <c r="J25" s="20" t="s">
        <v>29</v>
      </c>
      <c r="K25" s="21"/>
    </row>
    <row r="26" spans="1:21" customFormat="1" x14ac:dyDescent="0.3">
      <c r="A26" s="106"/>
      <c r="B26" s="109"/>
      <c r="C26" s="16" t="s">
        <v>45</v>
      </c>
      <c r="D26" s="26"/>
      <c r="E26" s="27"/>
      <c r="F26" s="18">
        <v>2</v>
      </c>
      <c r="G26" s="18">
        <v>10203</v>
      </c>
      <c r="H26" s="19" t="s">
        <v>12</v>
      </c>
      <c r="I26" s="19"/>
      <c r="J26" s="20" t="s">
        <v>29</v>
      </c>
      <c r="K26" s="21"/>
    </row>
    <row r="27" spans="1:21" customFormat="1" x14ac:dyDescent="0.3">
      <c r="A27" s="106"/>
      <c r="B27" s="109"/>
      <c r="C27" s="16" t="s">
        <v>46</v>
      </c>
      <c r="D27" s="24"/>
      <c r="E27" s="18"/>
      <c r="F27" s="18">
        <v>5</v>
      </c>
      <c r="G27" s="18">
        <v>10203</v>
      </c>
      <c r="H27" s="19" t="s">
        <v>12</v>
      </c>
      <c r="I27" s="19"/>
      <c r="J27" s="20" t="s">
        <v>29</v>
      </c>
      <c r="K27" s="21"/>
    </row>
    <row r="28" spans="1:21" customFormat="1" x14ac:dyDescent="0.3">
      <c r="A28" s="106"/>
      <c r="B28" s="109"/>
      <c r="C28" s="16" t="s">
        <v>47</v>
      </c>
      <c r="D28" s="24"/>
      <c r="E28" s="18"/>
      <c r="F28" s="18">
        <v>5</v>
      </c>
      <c r="G28" s="18">
        <v>10202</v>
      </c>
      <c r="H28" s="19" t="s">
        <v>12</v>
      </c>
      <c r="I28" s="19"/>
      <c r="J28" s="20" t="s">
        <v>29</v>
      </c>
      <c r="K28" s="21"/>
    </row>
    <row r="29" spans="1:21" customFormat="1" x14ac:dyDescent="0.3">
      <c r="A29" s="106"/>
      <c r="B29" s="109"/>
      <c r="C29" s="16" t="s">
        <v>48</v>
      </c>
      <c r="D29" s="24"/>
      <c r="E29" s="18"/>
      <c r="F29" s="18">
        <v>301</v>
      </c>
      <c r="G29" s="18">
        <v>10202</v>
      </c>
      <c r="H29" s="19" t="s">
        <v>12</v>
      </c>
      <c r="I29" s="19"/>
      <c r="J29" s="20" t="s">
        <v>29</v>
      </c>
      <c r="K29" s="21"/>
    </row>
    <row r="30" spans="1:21" customFormat="1" x14ac:dyDescent="0.3">
      <c r="A30" s="106"/>
      <c r="B30" s="109"/>
      <c r="C30" s="16" t="s">
        <v>49</v>
      </c>
      <c r="D30" s="28"/>
      <c r="E30" s="29"/>
      <c r="F30" s="18">
        <v>2</v>
      </c>
      <c r="G30" s="18">
        <v>10006</v>
      </c>
      <c r="H30" s="19" t="s">
        <v>12</v>
      </c>
      <c r="I30" s="19"/>
      <c r="J30" s="20" t="s">
        <v>29</v>
      </c>
      <c r="K30" s="21"/>
    </row>
    <row r="31" spans="1:21" customFormat="1" ht="40.5" x14ac:dyDescent="0.3">
      <c r="A31" s="106"/>
      <c r="B31" s="109"/>
      <c r="C31" s="16" t="s">
        <v>50</v>
      </c>
      <c r="D31" s="22">
        <v>45015</v>
      </c>
      <c r="E31" s="23"/>
      <c r="F31" s="18">
        <v>630803</v>
      </c>
      <c r="G31" s="18">
        <v>10402</v>
      </c>
      <c r="H31" s="19" t="s">
        <v>12</v>
      </c>
      <c r="I31" s="19" t="s">
        <v>12</v>
      </c>
      <c r="J31" s="20" t="s">
        <v>13</v>
      </c>
      <c r="K31" s="30" t="s">
        <v>51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customFormat="1" x14ac:dyDescent="0.3">
      <c r="A32" s="106"/>
      <c r="B32" s="15" t="s">
        <v>52</v>
      </c>
      <c r="C32" s="16" t="s">
        <v>53</v>
      </c>
      <c r="D32" s="22">
        <v>45015</v>
      </c>
      <c r="E32" s="18"/>
      <c r="F32" s="18">
        <v>310006</v>
      </c>
      <c r="G32" s="18">
        <v>10005</v>
      </c>
      <c r="H32" s="19" t="s">
        <v>12</v>
      </c>
      <c r="I32" s="19" t="s">
        <v>12</v>
      </c>
      <c r="J32" s="20" t="s">
        <v>13</v>
      </c>
      <c r="K32" s="31"/>
      <c r="M32" s="1"/>
      <c r="N32" s="1"/>
      <c r="O32" s="1"/>
      <c r="P32" s="1"/>
      <c r="Q32" s="1"/>
      <c r="R32" s="1"/>
      <c r="S32" s="1"/>
      <c r="T32" s="1"/>
      <c r="U32" s="1"/>
    </row>
    <row r="33" spans="1:35" customFormat="1" x14ac:dyDescent="0.3">
      <c r="A33" s="106"/>
      <c r="B33" s="15" t="s">
        <v>54</v>
      </c>
      <c r="C33" s="16" t="s">
        <v>55</v>
      </c>
      <c r="D33" s="22">
        <v>45015</v>
      </c>
      <c r="E33" s="18"/>
      <c r="F33" s="18">
        <v>310007</v>
      </c>
      <c r="G33" s="18">
        <v>10006</v>
      </c>
      <c r="H33" s="19" t="s">
        <v>12</v>
      </c>
      <c r="I33" s="19" t="s">
        <v>12</v>
      </c>
      <c r="J33" s="20" t="s">
        <v>13</v>
      </c>
      <c r="K33" s="31"/>
      <c r="M33" s="1"/>
      <c r="N33" s="1"/>
      <c r="O33" s="1"/>
      <c r="P33" s="1"/>
      <c r="Q33" s="1"/>
      <c r="R33" s="1"/>
      <c r="S33" s="1"/>
      <c r="T33" s="1"/>
      <c r="U33" s="1"/>
    </row>
    <row r="34" spans="1:35" customFormat="1" x14ac:dyDescent="0.3">
      <c r="A34" s="106"/>
      <c r="B34" s="15" t="s">
        <v>56</v>
      </c>
      <c r="C34" s="16" t="s">
        <v>57</v>
      </c>
      <c r="D34" s="17">
        <v>44525</v>
      </c>
      <c r="E34" s="18"/>
      <c r="F34" s="18">
        <v>630202</v>
      </c>
      <c r="G34" s="18">
        <v>10201</v>
      </c>
      <c r="H34" s="19" t="s">
        <v>12</v>
      </c>
      <c r="I34" s="19" t="s">
        <v>12</v>
      </c>
      <c r="J34" s="20" t="s">
        <v>13</v>
      </c>
      <c r="K34" s="31"/>
      <c r="M34" s="1"/>
      <c r="N34" s="1"/>
      <c r="O34" s="1"/>
      <c r="P34" s="1"/>
      <c r="Q34" s="1"/>
      <c r="R34" s="1"/>
      <c r="S34" s="1"/>
      <c r="T34" s="1"/>
      <c r="U34" s="1"/>
    </row>
    <row r="35" spans="1:35" customFormat="1" x14ac:dyDescent="0.3">
      <c r="A35" s="106"/>
      <c r="B35" s="109" t="s">
        <v>58</v>
      </c>
      <c r="C35" s="16" t="s">
        <v>59</v>
      </c>
      <c r="D35" s="22">
        <v>45015</v>
      </c>
      <c r="E35" s="27"/>
      <c r="F35" s="18">
        <v>630211</v>
      </c>
      <c r="G35" s="18">
        <v>10209</v>
      </c>
      <c r="H35" s="19" t="s">
        <v>12</v>
      </c>
      <c r="I35" s="19" t="s">
        <v>12</v>
      </c>
      <c r="J35" s="20" t="s">
        <v>13</v>
      </c>
      <c r="K35" s="31"/>
      <c r="M35" s="1"/>
      <c r="N35" s="1"/>
      <c r="O35" s="1"/>
      <c r="P35" s="1"/>
      <c r="Q35" s="1"/>
      <c r="R35" s="1"/>
      <c r="S35" s="1"/>
      <c r="T35" s="1"/>
      <c r="U35" s="1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</row>
    <row r="36" spans="1:35" x14ac:dyDescent="0.3">
      <c r="A36" s="106"/>
      <c r="B36" s="109"/>
      <c r="C36" s="16" t="s">
        <v>60</v>
      </c>
      <c r="D36" s="22">
        <v>45015</v>
      </c>
      <c r="E36" s="27"/>
      <c r="F36" s="18">
        <v>630210</v>
      </c>
      <c r="G36" s="18">
        <v>10208</v>
      </c>
      <c r="H36" s="19" t="s">
        <v>12</v>
      </c>
      <c r="I36" s="19" t="s">
        <v>12</v>
      </c>
      <c r="J36" s="20" t="s">
        <v>13</v>
      </c>
      <c r="K36" s="31"/>
      <c r="V3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</row>
    <row r="37" spans="1:35" x14ac:dyDescent="0.3">
      <c r="A37" s="106"/>
      <c r="B37" s="109"/>
      <c r="C37" s="16" t="s">
        <v>61</v>
      </c>
      <c r="D37" s="22">
        <v>45015</v>
      </c>
      <c r="E37" s="18"/>
      <c r="F37" s="18">
        <v>630207</v>
      </c>
      <c r="G37" s="18">
        <v>10205</v>
      </c>
      <c r="H37" s="19" t="s">
        <v>62</v>
      </c>
      <c r="I37" s="19" t="s">
        <v>12</v>
      </c>
      <c r="J37" s="20" t="s">
        <v>13</v>
      </c>
      <c r="K37" s="31"/>
      <c r="V37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</row>
    <row r="38" spans="1:35" ht="17.25" thickBot="1" x14ac:dyDescent="0.35">
      <c r="A38" s="108"/>
      <c r="B38" s="32" t="s">
        <v>63</v>
      </c>
      <c r="C38" s="33" t="s">
        <v>63</v>
      </c>
      <c r="D38" s="34" t="s">
        <v>64</v>
      </c>
      <c r="E38" s="35"/>
      <c r="F38" s="36"/>
      <c r="G38" s="36"/>
      <c r="H38" s="37" t="s">
        <v>12</v>
      </c>
      <c r="I38" s="37"/>
      <c r="J38" s="38" t="s">
        <v>65</v>
      </c>
      <c r="K38" s="39"/>
      <c r="V38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</row>
    <row r="39" spans="1:35" x14ac:dyDescent="0.3">
      <c r="A39" s="105" t="s">
        <v>66</v>
      </c>
      <c r="B39" s="113" t="s">
        <v>67</v>
      </c>
      <c r="C39" s="9" t="s">
        <v>68</v>
      </c>
      <c r="D39" s="10">
        <v>44525</v>
      </c>
      <c r="E39" s="11"/>
      <c r="F39" s="11">
        <v>360000</v>
      </c>
      <c r="G39" s="11">
        <v>10008</v>
      </c>
      <c r="H39" s="40" t="s">
        <v>12</v>
      </c>
      <c r="I39" s="19" t="s">
        <v>12</v>
      </c>
      <c r="J39" s="13" t="s">
        <v>13</v>
      </c>
      <c r="K39" s="14"/>
      <c r="V39"/>
      <c r="W39" s="41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">
      <c r="A40" s="106"/>
      <c r="B40" s="109"/>
      <c r="C40" s="16" t="s">
        <v>69</v>
      </c>
      <c r="D40" s="42">
        <v>44525</v>
      </c>
      <c r="E40" s="18"/>
      <c r="F40" s="18">
        <v>360001</v>
      </c>
      <c r="G40" s="18">
        <v>10009</v>
      </c>
      <c r="H40" s="19" t="s">
        <v>12</v>
      </c>
      <c r="I40" s="19" t="s">
        <v>12</v>
      </c>
      <c r="J40" s="20" t="s">
        <v>13</v>
      </c>
      <c r="K40" s="21"/>
      <c r="V40"/>
      <c r="W40" s="41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">
      <c r="A41" s="106"/>
      <c r="B41" s="109" t="s">
        <v>70</v>
      </c>
      <c r="C41" s="16" t="s">
        <v>71</v>
      </c>
      <c r="D41" s="22">
        <v>44910</v>
      </c>
      <c r="E41" s="23"/>
      <c r="F41" s="18">
        <v>360003</v>
      </c>
      <c r="G41" s="18">
        <v>10000</v>
      </c>
      <c r="H41" s="19" t="s">
        <v>12</v>
      </c>
      <c r="I41" s="19" t="s">
        <v>12</v>
      </c>
      <c r="J41" s="20" t="s">
        <v>13</v>
      </c>
      <c r="K41" s="21"/>
      <c r="V41"/>
      <c r="W41" s="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">
      <c r="A42" s="106"/>
      <c r="B42" s="109"/>
      <c r="C42" s="16" t="s">
        <v>72</v>
      </c>
      <c r="D42" s="22">
        <v>44910</v>
      </c>
      <c r="E42" s="23"/>
      <c r="F42" s="18">
        <v>660300</v>
      </c>
      <c r="G42" s="18">
        <v>10300</v>
      </c>
      <c r="H42" s="19" t="s">
        <v>12</v>
      </c>
      <c r="I42" s="19" t="s">
        <v>62</v>
      </c>
      <c r="J42" s="20" t="s">
        <v>13</v>
      </c>
      <c r="K42" s="31" t="s">
        <v>73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">
      <c r="A43" s="106"/>
      <c r="B43" s="109" t="s">
        <v>74</v>
      </c>
      <c r="C43" s="16" t="s">
        <v>75</v>
      </c>
      <c r="D43" s="24"/>
      <c r="E43" s="18"/>
      <c r="F43" s="18">
        <v>0</v>
      </c>
      <c r="G43" s="18"/>
      <c r="H43" s="19" t="s">
        <v>12</v>
      </c>
      <c r="I43" s="19" t="s">
        <v>12</v>
      </c>
      <c r="J43" s="20" t="s">
        <v>76</v>
      </c>
      <c r="K43" s="21"/>
      <c r="V43"/>
      <c r="W43"/>
      <c r="X43"/>
      <c r="Y43"/>
      <c r="Z43"/>
    </row>
    <row r="44" spans="1:35" x14ac:dyDescent="0.3">
      <c r="A44" s="106"/>
      <c r="B44" s="109"/>
      <c r="C44" s="16" t="s">
        <v>77</v>
      </c>
      <c r="D44" s="25" t="s">
        <v>78</v>
      </c>
      <c r="E44" s="23"/>
      <c r="F44" s="18">
        <v>1</v>
      </c>
      <c r="G44" s="18"/>
      <c r="H44" s="19" t="s">
        <v>12</v>
      </c>
      <c r="I44" s="19" t="s">
        <v>12</v>
      </c>
      <c r="J44" s="20" t="s">
        <v>76</v>
      </c>
      <c r="K44" s="21"/>
      <c r="V44"/>
      <c r="W44"/>
      <c r="X44"/>
      <c r="Y44"/>
      <c r="Z44"/>
    </row>
    <row r="45" spans="1:35" x14ac:dyDescent="0.3">
      <c r="A45" s="106"/>
      <c r="B45" s="109"/>
      <c r="C45" s="16" t="s">
        <v>79</v>
      </c>
      <c r="D45" s="25" t="s">
        <v>78</v>
      </c>
      <c r="E45" s="23"/>
      <c r="F45" s="18">
        <v>2</v>
      </c>
      <c r="G45" s="18"/>
      <c r="H45" s="19" t="s">
        <v>12</v>
      </c>
      <c r="I45" s="19" t="s">
        <v>12</v>
      </c>
      <c r="J45" s="20" t="s">
        <v>76</v>
      </c>
      <c r="K45" s="21"/>
      <c r="V45"/>
      <c r="W45"/>
      <c r="X45"/>
      <c r="Y45"/>
      <c r="Z45"/>
    </row>
    <row r="46" spans="1:35" x14ac:dyDescent="0.3">
      <c r="A46" s="106"/>
      <c r="B46" s="109"/>
      <c r="C46" s="16" t="s">
        <v>80</v>
      </c>
      <c r="D46" s="25" t="s">
        <v>78</v>
      </c>
      <c r="E46" s="23"/>
      <c r="F46" s="18">
        <v>3</v>
      </c>
      <c r="G46" s="18"/>
      <c r="H46" s="19" t="s">
        <v>12</v>
      </c>
      <c r="I46" s="19" t="s">
        <v>12</v>
      </c>
      <c r="J46" s="20" t="s">
        <v>76</v>
      </c>
      <c r="K46" s="21"/>
      <c r="V46"/>
      <c r="W46"/>
      <c r="X46"/>
      <c r="Y46"/>
      <c r="Z46"/>
    </row>
    <row r="47" spans="1:35" x14ac:dyDescent="0.3">
      <c r="A47" s="106"/>
      <c r="B47" s="109"/>
      <c r="C47" s="16" t="s">
        <v>81</v>
      </c>
      <c r="D47" s="25" t="s">
        <v>78</v>
      </c>
      <c r="E47" s="23"/>
      <c r="F47" s="18">
        <v>4</v>
      </c>
      <c r="G47" s="18"/>
      <c r="H47" s="19" t="s">
        <v>12</v>
      </c>
      <c r="I47" s="19" t="s">
        <v>12</v>
      </c>
      <c r="J47" s="20" t="s">
        <v>76</v>
      </c>
      <c r="K47" s="21"/>
    </row>
    <row r="48" spans="1:35" x14ac:dyDescent="0.3">
      <c r="A48" s="106"/>
      <c r="B48" s="109"/>
      <c r="C48" s="16" t="s">
        <v>82</v>
      </c>
      <c r="D48" s="22">
        <v>44910</v>
      </c>
      <c r="E48" s="23"/>
      <c r="F48" s="18">
        <v>660016</v>
      </c>
      <c r="G48" s="18">
        <v>10011</v>
      </c>
      <c r="H48" s="19" t="s">
        <v>12</v>
      </c>
      <c r="I48" s="19" t="s">
        <v>12</v>
      </c>
      <c r="J48" s="20" t="s">
        <v>13</v>
      </c>
      <c r="K48" s="21"/>
    </row>
    <row r="49" spans="1:42" x14ac:dyDescent="0.3">
      <c r="A49" s="106"/>
      <c r="B49" s="109"/>
      <c r="C49" s="16" t="s">
        <v>83</v>
      </c>
      <c r="D49" s="22">
        <v>44910</v>
      </c>
      <c r="E49" s="23"/>
      <c r="F49" s="18">
        <v>660015</v>
      </c>
      <c r="G49" s="18">
        <v>10010</v>
      </c>
      <c r="H49" s="19" t="s">
        <v>12</v>
      </c>
      <c r="I49" s="19" t="s">
        <v>12</v>
      </c>
      <c r="J49" s="20" t="s">
        <v>13</v>
      </c>
      <c r="K49" s="21"/>
    </row>
    <row r="50" spans="1:42" x14ac:dyDescent="0.3">
      <c r="A50" s="106"/>
      <c r="B50" s="109"/>
      <c r="C50" s="16" t="s">
        <v>84</v>
      </c>
      <c r="D50" s="43" t="s">
        <v>85</v>
      </c>
      <c r="E50" s="23"/>
      <c r="F50" s="18">
        <v>660017</v>
      </c>
      <c r="G50" s="18">
        <v>10012</v>
      </c>
      <c r="H50" s="19"/>
      <c r="I50" s="19" t="s">
        <v>12</v>
      </c>
      <c r="J50" s="20" t="s">
        <v>13</v>
      </c>
      <c r="K50" s="21"/>
    </row>
    <row r="51" spans="1:42" x14ac:dyDescent="0.3">
      <c r="A51" s="106"/>
      <c r="B51" s="109"/>
      <c r="C51" s="16" t="s">
        <v>86</v>
      </c>
      <c r="D51" s="25" t="s">
        <v>78</v>
      </c>
      <c r="E51" s="23" t="str">
        <f>F51&amp;"|"&amp;G51</f>
        <v>30|10011</v>
      </c>
      <c r="F51" s="18">
        <v>30</v>
      </c>
      <c r="G51" s="18">
        <v>10011</v>
      </c>
      <c r="H51" s="19" t="s">
        <v>12</v>
      </c>
      <c r="I51" s="19"/>
      <c r="J51" s="20" t="s">
        <v>87</v>
      </c>
      <c r="K51" s="21"/>
    </row>
    <row r="52" spans="1:42" x14ac:dyDescent="0.3">
      <c r="A52" s="106"/>
      <c r="B52" s="109"/>
      <c r="C52" s="16" t="s">
        <v>88</v>
      </c>
      <c r="D52" s="25" t="s">
        <v>78</v>
      </c>
      <c r="E52" s="23" t="str">
        <f t="shared" ref="E52:E68" si="0">F52&amp;"|"&amp;G52</f>
        <v>38|10010</v>
      </c>
      <c r="F52" s="18">
        <v>38</v>
      </c>
      <c r="G52" s="18">
        <v>10010</v>
      </c>
      <c r="H52" s="19" t="s">
        <v>12</v>
      </c>
      <c r="I52" s="19"/>
      <c r="J52" s="20" t="s">
        <v>87</v>
      </c>
      <c r="K52" s="21"/>
    </row>
    <row r="53" spans="1:42" customFormat="1" x14ac:dyDescent="0.3">
      <c r="A53" s="106"/>
      <c r="B53" s="109"/>
      <c r="C53" s="16" t="s">
        <v>89</v>
      </c>
      <c r="D53" s="43" t="s">
        <v>85</v>
      </c>
      <c r="E53" s="23" t="str">
        <f t="shared" si="0"/>
        <v>52|10012</v>
      </c>
      <c r="F53" s="18">
        <v>52</v>
      </c>
      <c r="G53" s="18">
        <v>10012</v>
      </c>
      <c r="H53" s="19" t="s">
        <v>12</v>
      </c>
      <c r="I53" s="19"/>
      <c r="J53" s="20" t="s">
        <v>87</v>
      </c>
      <c r="K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customFormat="1" x14ac:dyDescent="0.3">
      <c r="A54" s="106"/>
      <c r="B54" s="109" t="s">
        <v>90</v>
      </c>
      <c r="C54" s="16" t="s">
        <v>91</v>
      </c>
      <c r="D54" s="24"/>
      <c r="E54" s="23" t="str">
        <f t="shared" si="0"/>
        <v>32|10009</v>
      </c>
      <c r="F54" s="18">
        <v>32</v>
      </c>
      <c r="G54" s="18">
        <v>10009</v>
      </c>
      <c r="H54" s="19" t="s">
        <v>12</v>
      </c>
      <c r="I54" s="19"/>
      <c r="J54" s="20" t="s">
        <v>87</v>
      </c>
      <c r="K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customFormat="1" x14ac:dyDescent="0.3">
      <c r="A55" s="106"/>
      <c r="B55" s="109"/>
      <c r="C55" s="16" t="s">
        <v>92</v>
      </c>
      <c r="D55" s="25" t="s">
        <v>93</v>
      </c>
      <c r="E55" s="23" t="str">
        <f t="shared" si="0"/>
        <v>30|10000</v>
      </c>
      <c r="F55" s="18">
        <v>30</v>
      </c>
      <c r="G55" s="18">
        <v>10000</v>
      </c>
      <c r="H55" s="19" t="s">
        <v>12</v>
      </c>
      <c r="I55" s="19"/>
      <c r="J55" s="20" t="s">
        <v>87</v>
      </c>
      <c r="K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customFormat="1" x14ac:dyDescent="0.3">
      <c r="A56" s="106"/>
      <c r="B56" s="109"/>
      <c r="C56" s="16" t="s">
        <v>94</v>
      </c>
      <c r="D56" s="24"/>
      <c r="E56" s="23" t="str">
        <f t="shared" si="0"/>
        <v>30|10102</v>
      </c>
      <c r="F56" s="18">
        <v>30</v>
      </c>
      <c r="G56" s="18">
        <v>10102</v>
      </c>
      <c r="H56" s="19"/>
      <c r="I56" s="19"/>
      <c r="J56" s="20" t="s">
        <v>87</v>
      </c>
      <c r="K56" s="31" t="s">
        <v>95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customFormat="1" x14ac:dyDescent="0.3">
      <c r="A57" s="106"/>
      <c r="B57" s="109"/>
      <c r="C57" s="16" t="s">
        <v>96</v>
      </c>
      <c r="D57" s="25" t="s">
        <v>93</v>
      </c>
      <c r="E57" s="23" t="str">
        <f t="shared" si="0"/>
        <v>30|2</v>
      </c>
      <c r="F57" s="18">
        <v>30</v>
      </c>
      <c r="G57" s="18">
        <v>2</v>
      </c>
      <c r="H57" s="19" t="s">
        <v>12</v>
      </c>
      <c r="I57" s="19"/>
      <c r="J57" s="20" t="s">
        <v>97</v>
      </c>
      <c r="K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customFormat="1" x14ac:dyDescent="0.3">
      <c r="A58" s="106"/>
      <c r="B58" s="109"/>
      <c r="C58" s="16" t="s">
        <v>98</v>
      </c>
      <c r="D58" s="25" t="s">
        <v>93</v>
      </c>
      <c r="E58" s="23" t="str">
        <f t="shared" si="0"/>
        <v>30|3</v>
      </c>
      <c r="F58" s="18">
        <v>30</v>
      </c>
      <c r="G58" s="18">
        <v>3</v>
      </c>
      <c r="H58" s="19" t="s">
        <v>12</v>
      </c>
      <c r="I58" s="19"/>
      <c r="J58" s="20" t="s">
        <v>97</v>
      </c>
      <c r="K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customFormat="1" x14ac:dyDescent="0.3">
      <c r="A59" s="106"/>
      <c r="B59" s="109"/>
      <c r="C59" s="16" t="s">
        <v>99</v>
      </c>
      <c r="D59" s="24"/>
      <c r="E59" s="23" t="str">
        <f t="shared" si="0"/>
        <v>38|3</v>
      </c>
      <c r="F59" s="18">
        <v>38</v>
      </c>
      <c r="G59" s="18">
        <v>3</v>
      </c>
      <c r="H59" s="19" t="s">
        <v>12</v>
      </c>
      <c r="I59" s="19"/>
      <c r="J59" s="20" t="s">
        <v>97</v>
      </c>
      <c r="K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customFormat="1" x14ac:dyDescent="0.3">
      <c r="A60" s="106"/>
      <c r="B60" s="109"/>
      <c r="C60" s="16" t="s">
        <v>100</v>
      </c>
      <c r="D60" s="24"/>
      <c r="E60" s="23" t="str">
        <f t="shared" si="0"/>
        <v>38|4</v>
      </c>
      <c r="F60" s="18">
        <v>38</v>
      </c>
      <c r="G60" s="18">
        <v>4</v>
      </c>
      <c r="H60" s="19" t="s">
        <v>12</v>
      </c>
      <c r="I60" s="19"/>
      <c r="J60" s="20" t="s">
        <v>97</v>
      </c>
      <c r="K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customFormat="1" x14ac:dyDescent="0.3">
      <c r="A61" s="106"/>
      <c r="B61" s="109"/>
      <c r="C61" s="16" t="s">
        <v>101</v>
      </c>
      <c r="D61" s="26" t="s">
        <v>102</v>
      </c>
      <c r="E61" s="23" t="str">
        <f t="shared" si="0"/>
        <v>52|4</v>
      </c>
      <c r="F61" s="18">
        <v>52</v>
      </c>
      <c r="G61" s="18">
        <v>4</v>
      </c>
      <c r="H61" s="19" t="s">
        <v>12</v>
      </c>
      <c r="I61" s="19"/>
      <c r="J61" s="20" t="s">
        <v>97</v>
      </c>
      <c r="K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customFormat="1" x14ac:dyDescent="0.3">
      <c r="A62" s="106"/>
      <c r="B62" s="109"/>
      <c r="C62" s="16" t="s">
        <v>103</v>
      </c>
      <c r="D62" s="24"/>
      <c r="E62" s="23" t="str">
        <f t="shared" si="0"/>
        <v>30|10204</v>
      </c>
      <c r="F62" s="18">
        <v>30</v>
      </c>
      <c r="G62" s="18">
        <v>10204</v>
      </c>
      <c r="H62" s="19" t="s">
        <v>62</v>
      </c>
      <c r="I62" s="19" t="s">
        <v>62</v>
      </c>
      <c r="J62" s="20" t="s">
        <v>87</v>
      </c>
      <c r="K62" s="30" t="s">
        <v>104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customFormat="1" x14ac:dyDescent="0.3">
      <c r="A63" s="106"/>
      <c r="B63" s="109"/>
      <c r="C63" s="16" t="s">
        <v>105</v>
      </c>
      <c r="D63" s="26" t="s">
        <v>102</v>
      </c>
      <c r="E63" s="23" t="str">
        <f t="shared" si="0"/>
        <v>30|10208</v>
      </c>
      <c r="F63" s="18">
        <v>30</v>
      </c>
      <c r="G63" s="18">
        <v>10208</v>
      </c>
      <c r="H63" s="19" t="s">
        <v>12</v>
      </c>
      <c r="I63" s="19"/>
      <c r="J63" s="20" t="s">
        <v>87</v>
      </c>
      <c r="K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customFormat="1" x14ac:dyDescent="0.3">
      <c r="A64" s="106"/>
      <c r="B64" s="109"/>
      <c r="C64" s="16" t="s">
        <v>106</v>
      </c>
      <c r="D64" s="24"/>
      <c r="E64" s="23" t="str">
        <f t="shared" si="0"/>
        <v>30|10203</v>
      </c>
      <c r="F64" s="18">
        <v>30</v>
      </c>
      <c r="G64" s="18">
        <v>10203</v>
      </c>
      <c r="H64" s="19" t="s">
        <v>12</v>
      </c>
      <c r="I64" s="19"/>
      <c r="J64" s="20" t="s">
        <v>87</v>
      </c>
      <c r="K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customFormat="1" x14ac:dyDescent="0.3">
      <c r="A65" s="106"/>
      <c r="B65" s="109"/>
      <c r="C65" s="16" t="s">
        <v>107</v>
      </c>
      <c r="D65" s="24"/>
      <c r="E65" s="23" t="str">
        <f t="shared" si="0"/>
        <v>38|10203</v>
      </c>
      <c r="F65" s="18">
        <v>38</v>
      </c>
      <c r="G65" s="18">
        <v>10203</v>
      </c>
      <c r="H65" s="19" t="s">
        <v>12</v>
      </c>
      <c r="I65" s="19"/>
      <c r="J65" s="20" t="s">
        <v>87</v>
      </c>
      <c r="K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customFormat="1" x14ac:dyDescent="0.3">
      <c r="A66" s="106"/>
      <c r="B66" s="109"/>
      <c r="C66" s="16" t="s">
        <v>108</v>
      </c>
      <c r="D66" s="24"/>
      <c r="E66" s="23" t="str">
        <f t="shared" si="0"/>
        <v>38|10202</v>
      </c>
      <c r="F66" s="18">
        <v>38</v>
      </c>
      <c r="G66" s="18">
        <v>10202</v>
      </c>
      <c r="H66" s="19" t="s">
        <v>12</v>
      </c>
      <c r="I66" s="19"/>
      <c r="J66" s="20" t="s">
        <v>87</v>
      </c>
      <c r="K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customFormat="1" x14ac:dyDescent="0.3">
      <c r="A67" s="106"/>
      <c r="B67" s="109"/>
      <c r="C67" s="16" t="s">
        <v>109</v>
      </c>
      <c r="D67" s="26" t="s">
        <v>102</v>
      </c>
      <c r="E67" s="23" t="str">
        <f t="shared" si="0"/>
        <v>52|10202</v>
      </c>
      <c r="F67" s="18">
        <v>52</v>
      </c>
      <c r="G67" s="18">
        <v>10202</v>
      </c>
      <c r="H67" s="19" t="s">
        <v>12</v>
      </c>
      <c r="I67" s="19"/>
      <c r="J67" s="20" t="s">
        <v>87</v>
      </c>
      <c r="K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customFormat="1" x14ac:dyDescent="0.3">
      <c r="A68" s="106"/>
      <c r="B68" s="109"/>
      <c r="C68" s="16" t="s">
        <v>110</v>
      </c>
      <c r="D68" s="25" t="s">
        <v>93</v>
      </c>
      <c r="E68" s="23" t="str">
        <f t="shared" si="0"/>
        <v>30|10006</v>
      </c>
      <c r="F68" s="18">
        <v>30</v>
      </c>
      <c r="G68" s="18">
        <v>10006</v>
      </c>
      <c r="H68" s="19" t="s">
        <v>12</v>
      </c>
      <c r="I68" s="19"/>
      <c r="J68" s="20" t="s">
        <v>87</v>
      </c>
      <c r="K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customFormat="1" x14ac:dyDescent="0.3">
      <c r="A69" s="106"/>
      <c r="B69" s="15" t="s">
        <v>111</v>
      </c>
      <c r="C69" s="16" t="s">
        <v>112</v>
      </c>
      <c r="D69" s="44">
        <v>44868</v>
      </c>
      <c r="E69" s="27"/>
      <c r="F69" s="18">
        <v>660022</v>
      </c>
      <c r="G69" s="18">
        <v>10004</v>
      </c>
      <c r="H69" s="19" t="s">
        <v>62</v>
      </c>
      <c r="I69" s="19" t="s">
        <v>12</v>
      </c>
      <c r="J69" s="20" t="s">
        <v>13</v>
      </c>
      <c r="K69" s="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customFormat="1" x14ac:dyDescent="0.3">
      <c r="A70" s="106"/>
      <c r="B70" s="15" t="s">
        <v>113</v>
      </c>
      <c r="C70" s="16" t="s">
        <v>114</v>
      </c>
      <c r="D70" s="22">
        <v>44910</v>
      </c>
      <c r="E70" s="23"/>
      <c r="F70" s="18">
        <v>360006</v>
      </c>
      <c r="G70" s="18">
        <v>10005</v>
      </c>
      <c r="H70" s="19" t="s">
        <v>12</v>
      </c>
      <c r="I70" s="19" t="s">
        <v>12</v>
      </c>
      <c r="J70" s="20" t="s">
        <v>13</v>
      </c>
      <c r="K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customFormat="1" x14ac:dyDescent="0.3">
      <c r="A71" s="106"/>
      <c r="B71" s="15" t="s">
        <v>115</v>
      </c>
      <c r="C71" s="16" t="s">
        <v>116</v>
      </c>
      <c r="D71" s="22">
        <v>44861</v>
      </c>
      <c r="E71" s="23"/>
      <c r="F71" s="18">
        <v>360007</v>
      </c>
      <c r="G71" s="18">
        <v>10006</v>
      </c>
      <c r="H71" s="19" t="s">
        <v>12</v>
      </c>
      <c r="I71" s="19" t="s">
        <v>12</v>
      </c>
      <c r="J71" s="20" t="s">
        <v>13</v>
      </c>
      <c r="K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customFormat="1" x14ac:dyDescent="0.3">
      <c r="A72" s="106"/>
      <c r="B72" s="15" t="s">
        <v>117</v>
      </c>
      <c r="C72" s="16" t="s">
        <v>118</v>
      </c>
      <c r="D72" s="17">
        <v>44525</v>
      </c>
      <c r="E72" s="18"/>
      <c r="F72" s="18">
        <v>660202</v>
      </c>
      <c r="G72" s="18">
        <v>10201</v>
      </c>
      <c r="H72" s="19" t="s">
        <v>12</v>
      </c>
      <c r="I72" s="19" t="s">
        <v>62</v>
      </c>
      <c r="J72" s="20" t="s">
        <v>13</v>
      </c>
      <c r="K72" s="30" t="s">
        <v>104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customFormat="1" x14ac:dyDescent="0.3">
      <c r="A73" s="106"/>
      <c r="B73" s="15" t="s">
        <v>119</v>
      </c>
      <c r="C73" s="16" t="s">
        <v>120</v>
      </c>
      <c r="D73" s="17">
        <v>44721</v>
      </c>
      <c r="E73" s="18"/>
      <c r="F73" s="18">
        <v>660106</v>
      </c>
      <c r="G73" s="18">
        <v>10102</v>
      </c>
      <c r="H73" s="19" t="s">
        <v>62</v>
      </c>
      <c r="I73" s="19" t="s">
        <v>12</v>
      </c>
      <c r="J73" s="20" t="s">
        <v>13</v>
      </c>
      <c r="K73" s="3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customFormat="1" ht="40.5" x14ac:dyDescent="0.3">
      <c r="A74" s="106"/>
      <c r="B74" s="109" t="s">
        <v>121</v>
      </c>
      <c r="C74" s="16" t="s">
        <v>122</v>
      </c>
      <c r="D74" s="44">
        <v>44887</v>
      </c>
      <c r="E74" s="27"/>
      <c r="F74" s="18" t="s">
        <v>123</v>
      </c>
      <c r="G74" s="18" t="s">
        <v>123</v>
      </c>
      <c r="H74" s="19" t="s">
        <v>62</v>
      </c>
      <c r="I74" s="19" t="s">
        <v>62</v>
      </c>
      <c r="J74" s="20" t="s">
        <v>13</v>
      </c>
      <c r="K74" s="30" t="s">
        <v>124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customFormat="1" x14ac:dyDescent="0.3">
      <c r="A75" s="106"/>
      <c r="B75" s="109"/>
      <c r="C75" s="16" t="s">
        <v>125</v>
      </c>
      <c r="D75" s="44">
        <v>44887</v>
      </c>
      <c r="E75" s="27"/>
      <c r="F75" s="18">
        <v>660206</v>
      </c>
      <c r="G75" s="18">
        <v>10204</v>
      </c>
      <c r="H75" s="19" t="s">
        <v>12</v>
      </c>
      <c r="I75" s="19" t="s">
        <v>123</v>
      </c>
      <c r="J75" s="20" t="s">
        <v>13</v>
      </c>
      <c r="K75" s="31" t="s">
        <v>126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customFormat="1" x14ac:dyDescent="0.3">
      <c r="A76" s="106"/>
      <c r="B76" s="109"/>
      <c r="C76" s="16" t="s">
        <v>127</v>
      </c>
      <c r="D76" s="44">
        <v>44887</v>
      </c>
      <c r="E76" s="27"/>
      <c r="F76" s="18">
        <v>660211</v>
      </c>
      <c r="G76" s="18">
        <v>10209</v>
      </c>
      <c r="H76" s="19" t="s">
        <v>12</v>
      </c>
      <c r="I76" s="19" t="s">
        <v>12</v>
      </c>
      <c r="J76" s="20" t="s">
        <v>13</v>
      </c>
      <c r="K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customFormat="1" x14ac:dyDescent="0.3">
      <c r="A77" s="106"/>
      <c r="B77" s="109"/>
      <c r="C77" s="16" t="s">
        <v>128</v>
      </c>
      <c r="D77" s="44">
        <v>44887</v>
      </c>
      <c r="E77" s="27"/>
      <c r="F77" s="18">
        <v>660210</v>
      </c>
      <c r="G77" s="18">
        <v>10208</v>
      </c>
      <c r="H77" s="19" t="s">
        <v>12</v>
      </c>
      <c r="I77" s="19" t="s">
        <v>12</v>
      </c>
      <c r="J77" s="20" t="s">
        <v>13</v>
      </c>
      <c r="K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customFormat="1" x14ac:dyDescent="0.3">
      <c r="A78" s="106"/>
      <c r="B78" s="109"/>
      <c r="C78" s="16" t="s">
        <v>129</v>
      </c>
      <c r="D78" s="44">
        <v>44887</v>
      </c>
      <c r="E78" s="27"/>
      <c r="F78" s="18">
        <v>660207</v>
      </c>
      <c r="G78" s="18">
        <v>10205</v>
      </c>
      <c r="H78" s="19" t="s">
        <v>62</v>
      </c>
      <c r="I78" s="19" t="s">
        <v>12</v>
      </c>
      <c r="J78" s="20" t="s">
        <v>13</v>
      </c>
      <c r="K78" s="3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customFormat="1" ht="17.25" thickBot="1" x14ac:dyDescent="0.35">
      <c r="A79" s="108"/>
      <c r="B79" s="32" t="s">
        <v>130</v>
      </c>
      <c r="C79" s="33" t="s">
        <v>130</v>
      </c>
      <c r="D79" s="34" t="s">
        <v>64</v>
      </c>
      <c r="E79" s="35"/>
      <c r="F79" s="36"/>
      <c r="G79" s="36"/>
      <c r="H79" s="37" t="s">
        <v>12</v>
      </c>
      <c r="I79" s="37"/>
      <c r="J79" s="38" t="s">
        <v>131</v>
      </c>
      <c r="K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customFormat="1" x14ac:dyDescent="0.3">
      <c r="A80" s="105" t="s">
        <v>132</v>
      </c>
      <c r="B80" s="113" t="s">
        <v>133</v>
      </c>
      <c r="C80" s="9" t="s">
        <v>134</v>
      </c>
      <c r="D80" s="45">
        <v>44707</v>
      </c>
      <c r="E80" s="46"/>
      <c r="F80" s="46">
        <v>501005</v>
      </c>
      <c r="G80" s="46">
        <v>1005</v>
      </c>
      <c r="H80" s="40" t="s">
        <v>12</v>
      </c>
      <c r="I80" s="19" t="s">
        <v>123</v>
      </c>
      <c r="J80" s="13" t="s">
        <v>13</v>
      </c>
      <c r="K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customFormat="1" x14ac:dyDescent="0.3">
      <c r="A81" s="106"/>
      <c r="B81" s="109"/>
      <c r="C81" s="16" t="s">
        <v>135</v>
      </c>
      <c r="D81" s="47">
        <v>44707</v>
      </c>
      <c r="E81" s="48"/>
      <c r="F81" s="48">
        <v>501013</v>
      </c>
      <c r="G81" s="48">
        <v>10003</v>
      </c>
      <c r="H81" s="19" t="s">
        <v>12</v>
      </c>
      <c r="I81" s="19" t="s">
        <v>123</v>
      </c>
      <c r="J81" s="20" t="s">
        <v>13</v>
      </c>
      <c r="K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customFormat="1" x14ac:dyDescent="0.3">
      <c r="A82" s="106"/>
      <c r="B82" s="109"/>
      <c r="C82" s="16" t="s">
        <v>136</v>
      </c>
      <c r="D82" s="47">
        <v>44707</v>
      </c>
      <c r="E82" s="48"/>
      <c r="F82" s="48">
        <v>1100301</v>
      </c>
      <c r="G82" s="48">
        <v>10016</v>
      </c>
      <c r="H82" s="19" t="s">
        <v>12</v>
      </c>
      <c r="I82" s="19" t="s">
        <v>12</v>
      </c>
      <c r="J82" s="20" t="s">
        <v>13</v>
      </c>
      <c r="K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customFormat="1" x14ac:dyDescent="0.3">
      <c r="A83" s="106"/>
      <c r="B83" s="109"/>
      <c r="C83" s="16" t="s">
        <v>137</v>
      </c>
      <c r="D83" s="47">
        <v>44707</v>
      </c>
      <c r="E83" s="48"/>
      <c r="F83" s="48">
        <v>1100300</v>
      </c>
      <c r="G83" s="48">
        <v>10008</v>
      </c>
      <c r="H83" s="19" t="s">
        <v>12</v>
      </c>
      <c r="I83" s="19" t="s">
        <v>12</v>
      </c>
      <c r="J83" s="20" t="s">
        <v>13</v>
      </c>
      <c r="K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customFormat="1" x14ac:dyDescent="0.3">
      <c r="A84" s="106"/>
      <c r="B84" s="109"/>
      <c r="C84" s="16" t="s">
        <v>138</v>
      </c>
      <c r="D84" s="47">
        <v>44707</v>
      </c>
      <c r="E84" s="48"/>
      <c r="F84" s="48">
        <v>1100026</v>
      </c>
      <c r="G84" s="48">
        <v>10033</v>
      </c>
      <c r="H84" s="19" t="s">
        <v>12</v>
      </c>
      <c r="I84" s="19" t="s">
        <v>12</v>
      </c>
      <c r="J84" s="20" t="s">
        <v>13</v>
      </c>
      <c r="K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customFormat="1" x14ac:dyDescent="0.3">
      <c r="A85" s="106"/>
      <c r="B85" s="109"/>
      <c r="C85" s="16" t="s">
        <v>139</v>
      </c>
      <c r="D85" s="47">
        <v>44707</v>
      </c>
      <c r="E85" s="48"/>
      <c r="F85" s="48">
        <v>1110204</v>
      </c>
      <c r="G85" s="48">
        <v>11204</v>
      </c>
      <c r="H85" s="19" t="s">
        <v>12</v>
      </c>
      <c r="I85" s="19" t="s">
        <v>123</v>
      </c>
      <c r="J85" s="20" t="s">
        <v>13</v>
      </c>
      <c r="K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customFormat="1" x14ac:dyDescent="0.3">
      <c r="A86" s="106"/>
      <c r="B86" s="109" t="s">
        <v>140</v>
      </c>
      <c r="C86" s="16" t="s">
        <v>141</v>
      </c>
      <c r="D86" s="24"/>
      <c r="E86" s="18"/>
      <c r="F86" s="18"/>
      <c r="G86" s="18"/>
      <c r="H86" s="19" t="s">
        <v>12</v>
      </c>
      <c r="I86" s="19"/>
      <c r="J86" s="20" t="s">
        <v>142</v>
      </c>
      <c r="K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customFormat="1" x14ac:dyDescent="0.3">
      <c r="A87" s="106"/>
      <c r="B87" s="109"/>
      <c r="C87" s="16" t="s">
        <v>143</v>
      </c>
      <c r="D87" s="24"/>
      <c r="E87" s="18"/>
      <c r="F87" s="18"/>
      <c r="G87" s="18"/>
      <c r="H87" s="19" t="s">
        <v>12</v>
      </c>
      <c r="I87" s="19"/>
      <c r="J87" s="20" t="s">
        <v>142</v>
      </c>
      <c r="K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customFormat="1" x14ac:dyDescent="0.3">
      <c r="A88" s="106"/>
      <c r="B88" s="109"/>
      <c r="C88" s="16" t="s">
        <v>144</v>
      </c>
      <c r="D88" s="24"/>
      <c r="E88" s="18"/>
      <c r="F88" s="18"/>
      <c r="G88" s="18"/>
      <c r="H88" s="19" t="s">
        <v>12</v>
      </c>
      <c r="I88" s="19"/>
      <c r="J88" s="20" t="s">
        <v>142</v>
      </c>
      <c r="K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customFormat="1" x14ac:dyDescent="0.3">
      <c r="A89" s="106"/>
      <c r="B89" s="109"/>
      <c r="C89" s="16" t="s">
        <v>145</v>
      </c>
      <c r="D89" s="24"/>
      <c r="E89" s="18"/>
      <c r="F89" s="18"/>
      <c r="G89" s="18"/>
      <c r="H89" s="19" t="s">
        <v>12</v>
      </c>
      <c r="I89" s="19"/>
      <c r="J89" s="20" t="s">
        <v>142</v>
      </c>
      <c r="K89" s="2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customFormat="1" x14ac:dyDescent="0.3">
      <c r="A90" s="106"/>
      <c r="B90" s="109"/>
      <c r="C90" s="16" t="s">
        <v>146</v>
      </c>
      <c r="D90" s="24"/>
      <c r="E90" s="18"/>
      <c r="F90" s="18"/>
      <c r="G90" s="18"/>
      <c r="H90" s="19" t="s">
        <v>12</v>
      </c>
      <c r="I90" s="19"/>
      <c r="J90" s="20" t="s">
        <v>142</v>
      </c>
      <c r="K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customFormat="1" x14ac:dyDescent="0.3">
      <c r="A91" s="106"/>
      <c r="B91" s="109"/>
      <c r="C91" s="16" t="s">
        <v>147</v>
      </c>
      <c r="D91" s="24"/>
      <c r="E91" s="18"/>
      <c r="F91" s="18"/>
      <c r="G91" s="18"/>
      <c r="H91" s="19" t="s">
        <v>12</v>
      </c>
      <c r="I91" s="19"/>
      <c r="J91" s="20" t="s">
        <v>142</v>
      </c>
      <c r="K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customFormat="1" x14ac:dyDescent="0.3">
      <c r="A92" s="106"/>
      <c r="B92" s="15" t="s">
        <v>148</v>
      </c>
      <c r="C92" s="16" t="s">
        <v>149</v>
      </c>
      <c r="D92" s="24"/>
      <c r="E92" s="18"/>
      <c r="F92" s="18"/>
      <c r="G92" s="18"/>
      <c r="H92" s="19" t="s">
        <v>12</v>
      </c>
      <c r="I92" s="19"/>
      <c r="J92" s="20" t="s">
        <v>150</v>
      </c>
      <c r="K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customFormat="1" ht="17.25" thickBot="1" x14ac:dyDescent="0.35">
      <c r="A93" s="108"/>
      <c r="B93" s="32" t="s">
        <v>151</v>
      </c>
      <c r="C93" s="33" t="s">
        <v>152</v>
      </c>
      <c r="D93" s="49"/>
      <c r="E93" s="36"/>
      <c r="F93" s="36">
        <v>1110122</v>
      </c>
      <c r="G93" s="36">
        <v>11122</v>
      </c>
      <c r="H93" s="37" t="s">
        <v>12</v>
      </c>
      <c r="I93" s="19" t="s">
        <v>12</v>
      </c>
      <c r="J93" s="38" t="s">
        <v>13</v>
      </c>
      <c r="K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customFormat="1" x14ac:dyDescent="0.3">
      <c r="A94" s="105" t="s">
        <v>153</v>
      </c>
      <c r="B94" s="113" t="s">
        <v>154</v>
      </c>
      <c r="C94" s="114" t="s">
        <v>155</v>
      </c>
      <c r="D94" s="50"/>
      <c r="E94" s="11"/>
      <c r="F94" s="11">
        <v>502632</v>
      </c>
      <c r="G94" s="11"/>
      <c r="H94" s="40" t="s">
        <v>12</v>
      </c>
      <c r="I94" s="40"/>
      <c r="J94" s="13" t="s">
        <v>13</v>
      </c>
      <c r="K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customFormat="1" x14ac:dyDescent="0.3">
      <c r="A95" s="106"/>
      <c r="B95" s="109"/>
      <c r="C95" s="115"/>
      <c r="D95" s="24"/>
      <c r="E95" s="18"/>
      <c r="F95" s="18">
        <v>1110035</v>
      </c>
      <c r="G95" s="18"/>
      <c r="H95" s="19" t="s">
        <v>12</v>
      </c>
      <c r="I95" s="19"/>
      <c r="J95" s="20" t="s">
        <v>13</v>
      </c>
      <c r="K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customFormat="1" x14ac:dyDescent="0.3">
      <c r="A96" s="106"/>
      <c r="B96" s="109"/>
      <c r="C96" s="115"/>
      <c r="D96" s="24"/>
      <c r="E96" s="18"/>
      <c r="F96" s="18">
        <v>1110062</v>
      </c>
      <c r="G96" s="18"/>
      <c r="H96" s="19" t="s">
        <v>12</v>
      </c>
      <c r="I96" s="19"/>
      <c r="J96" s="20" t="s">
        <v>13</v>
      </c>
      <c r="K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customFormat="1" x14ac:dyDescent="0.3">
      <c r="A97" s="106"/>
      <c r="B97" s="109"/>
      <c r="C97" s="115"/>
      <c r="D97" s="24"/>
      <c r="E97" s="18"/>
      <c r="F97" s="18">
        <v>502634</v>
      </c>
      <c r="G97" s="18"/>
      <c r="H97" s="19" t="s">
        <v>12</v>
      </c>
      <c r="I97" s="19"/>
      <c r="J97" s="20" t="s">
        <v>13</v>
      </c>
      <c r="K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customFormat="1" x14ac:dyDescent="0.3">
      <c r="A98" s="106"/>
      <c r="B98" s="109"/>
      <c r="C98" s="115"/>
      <c r="D98" s="24"/>
      <c r="E98" s="18"/>
      <c r="F98" s="18">
        <v>1110036</v>
      </c>
      <c r="G98" s="18"/>
      <c r="H98" s="19" t="s">
        <v>12</v>
      </c>
      <c r="I98" s="19"/>
      <c r="J98" s="20" t="s">
        <v>13</v>
      </c>
      <c r="K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customFormat="1" x14ac:dyDescent="0.3">
      <c r="A99" s="106"/>
      <c r="B99" s="109"/>
      <c r="C99" s="115"/>
      <c r="D99" s="24"/>
      <c r="E99" s="18"/>
      <c r="F99" s="18">
        <v>1110061</v>
      </c>
      <c r="G99" s="18"/>
      <c r="H99" s="19" t="s">
        <v>12</v>
      </c>
      <c r="I99" s="19"/>
      <c r="J99" s="20" t="s">
        <v>13</v>
      </c>
      <c r="K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customFormat="1" x14ac:dyDescent="0.3">
      <c r="A100" s="106"/>
      <c r="B100" s="109"/>
      <c r="C100" s="115" t="s">
        <v>156</v>
      </c>
      <c r="D100" s="24"/>
      <c r="E100" s="18"/>
      <c r="F100" s="18">
        <v>502637</v>
      </c>
      <c r="G100" s="18"/>
      <c r="H100" s="19" t="s">
        <v>12</v>
      </c>
      <c r="I100" s="19"/>
      <c r="J100" s="20" t="s">
        <v>13</v>
      </c>
      <c r="K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customFormat="1" x14ac:dyDescent="0.3">
      <c r="A101" s="106"/>
      <c r="B101" s="109"/>
      <c r="C101" s="115"/>
      <c r="D101" s="24"/>
      <c r="E101" s="18"/>
      <c r="F101" s="18">
        <v>502655</v>
      </c>
      <c r="G101" s="18"/>
      <c r="H101" s="19" t="s">
        <v>12</v>
      </c>
      <c r="I101" s="19"/>
      <c r="J101" s="20" t="s">
        <v>13</v>
      </c>
      <c r="K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customFormat="1" x14ac:dyDescent="0.3">
      <c r="A102" s="106"/>
      <c r="B102" s="109"/>
      <c r="C102" s="115"/>
      <c r="D102" s="24"/>
      <c r="E102" s="18"/>
      <c r="F102" s="18">
        <v>502657</v>
      </c>
      <c r="G102" s="18"/>
      <c r="H102" s="19" t="s">
        <v>12</v>
      </c>
      <c r="I102" s="19"/>
      <c r="J102" s="20" t="s">
        <v>13</v>
      </c>
      <c r="K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customFormat="1" x14ac:dyDescent="0.3">
      <c r="A103" s="106"/>
      <c r="B103" s="109"/>
      <c r="C103" s="115" t="s">
        <v>157</v>
      </c>
      <c r="D103" s="24"/>
      <c r="E103" s="18"/>
      <c r="F103" s="18">
        <v>502638</v>
      </c>
      <c r="G103" s="18"/>
      <c r="H103" s="19" t="s">
        <v>12</v>
      </c>
      <c r="I103" s="19"/>
      <c r="J103" s="20" t="s">
        <v>13</v>
      </c>
      <c r="K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customFormat="1" x14ac:dyDescent="0.3">
      <c r="A104" s="106"/>
      <c r="B104" s="109"/>
      <c r="C104" s="115"/>
      <c r="D104" s="24"/>
      <c r="E104" s="18"/>
      <c r="F104" s="18">
        <v>502656</v>
      </c>
      <c r="G104" s="18"/>
      <c r="H104" s="19" t="s">
        <v>12</v>
      </c>
      <c r="I104" s="19"/>
      <c r="J104" s="20" t="s">
        <v>13</v>
      </c>
      <c r="K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customFormat="1" x14ac:dyDescent="0.3">
      <c r="A105" s="106"/>
      <c r="B105" s="109"/>
      <c r="C105" s="115"/>
      <c r="D105" s="24"/>
      <c r="E105" s="18"/>
      <c r="F105" s="18">
        <v>502658</v>
      </c>
      <c r="G105" s="18"/>
      <c r="H105" s="19" t="s">
        <v>12</v>
      </c>
      <c r="I105" s="19"/>
      <c r="J105" s="20" t="s">
        <v>13</v>
      </c>
      <c r="K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customFormat="1" ht="17.25" thickBot="1" x14ac:dyDescent="0.35">
      <c r="A106" s="108"/>
      <c r="B106" s="32" t="s">
        <v>158</v>
      </c>
      <c r="C106" s="33" t="s">
        <v>159</v>
      </c>
      <c r="D106" s="49"/>
      <c r="E106" s="36"/>
      <c r="F106" s="36"/>
      <c r="G106" s="36"/>
      <c r="H106" s="37" t="s">
        <v>12</v>
      </c>
      <c r="I106" s="37"/>
      <c r="J106" s="38" t="s">
        <v>160</v>
      </c>
      <c r="K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customFormat="1" x14ac:dyDescent="0.3">
      <c r="A107" s="105" t="s">
        <v>161</v>
      </c>
      <c r="B107" s="113" t="s">
        <v>162</v>
      </c>
      <c r="C107" s="9" t="s">
        <v>163</v>
      </c>
      <c r="D107" s="50"/>
      <c r="E107" s="11"/>
      <c r="F107" s="11"/>
      <c r="G107" s="11"/>
      <c r="H107" s="40" t="s">
        <v>12</v>
      </c>
      <c r="I107" s="40"/>
      <c r="J107" s="13" t="s">
        <v>164</v>
      </c>
      <c r="K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customFormat="1" x14ac:dyDescent="0.3">
      <c r="A108" s="106"/>
      <c r="B108" s="109"/>
      <c r="C108" s="16" t="s">
        <v>165</v>
      </c>
      <c r="D108" s="24"/>
      <c r="E108" s="18"/>
      <c r="F108" s="18"/>
      <c r="G108" s="18"/>
      <c r="H108" s="19" t="s">
        <v>12</v>
      </c>
      <c r="I108" s="19"/>
      <c r="J108" s="20" t="s">
        <v>164</v>
      </c>
      <c r="K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customFormat="1" x14ac:dyDescent="0.3">
      <c r="A109" s="106"/>
      <c r="B109" s="109" t="s">
        <v>166</v>
      </c>
      <c r="C109" s="16" t="s">
        <v>167</v>
      </c>
      <c r="D109" s="24"/>
      <c r="E109" s="18"/>
      <c r="F109" s="18"/>
      <c r="G109" s="18"/>
      <c r="H109" s="19" t="s">
        <v>12</v>
      </c>
      <c r="I109" s="19"/>
      <c r="J109" s="20" t="s">
        <v>164</v>
      </c>
      <c r="K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customFormat="1" x14ac:dyDescent="0.3">
      <c r="A110" s="106"/>
      <c r="B110" s="109"/>
      <c r="C110" s="16" t="s">
        <v>168</v>
      </c>
      <c r="D110" s="24"/>
      <c r="E110" s="18"/>
      <c r="F110" s="18"/>
      <c r="G110" s="18"/>
      <c r="H110" s="19" t="s">
        <v>12</v>
      </c>
      <c r="I110" s="19"/>
      <c r="J110" s="20" t="s">
        <v>164</v>
      </c>
      <c r="K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customFormat="1" x14ac:dyDescent="0.3">
      <c r="A111" s="106"/>
      <c r="B111" s="109" t="s">
        <v>169</v>
      </c>
      <c r="C111" s="16" t="s">
        <v>170</v>
      </c>
      <c r="D111" s="24"/>
      <c r="E111" s="18"/>
      <c r="F111" s="18"/>
      <c r="G111" s="18"/>
      <c r="H111" s="19" t="s">
        <v>12</v>
      </c>
      <c r="I111" s="19"/>
      <c r="J111" s="20" t="s">
        <v>164</v>
      </c>
      <c r="K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customFormat="1" x14ac:dyDescent="0.3">
      <c r="A112" s="106"/>
      <c r="B112" s="109"/>
      <c r="C112" s="16" t="s">
        <v>171</v>
      </c>
      <c r="D112" s="24"/>
      <c r="E112" s="18"/>
      <c r="F112" s="18"/>
      <c r="G112" s="18"/>
      <c r="H112" s="19" t="s">
        <v>12</v>
      </c>
      <c r="I112" s="19"/>
      <c r="J112" s="20" t="s">
        <v>164</v>
      </c>
      <c r="K112" s="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customFormat="1" x14ac:dyDescent="0.3">
      <c r="A113" s="106"/>
      <c r="B113" s="109" t="s">
        <v>172</v>
      </c>
      <c r="C113" s="16" t="s">
        <v>173</v>
      </c>
      <c r="D113" s="24"/>
      <c r="E113" s="18"/>
      <c r="F113" s="18"/>
      <c r="G113" s="18"/>
      <c r="H113" s="19" t="s">
        <v>12</v>
      </c>
      <c r="I113" s="19"/>
      <c r="J113" s="20" t="s">
        <v>164</v>
      </c>
      <c r="K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customFormat="1" x14ac:dyDescent="0.3">
      <c r="A114" s="106"/>
      <c r="B114" s="109"/>
      <c r="C114" s="16" t="s">
        <v>174</v>
      </c>
      <c r="D114" s="24"/>
      <c r="E114" s="18"/>
      <c r="F114" s="18"/>
      <c r="G114" s="18"/>
      <c r="H114" s="19" t="s">
        <v>12</v>
      </c>
      <c r="I114" s="19"/>
      <c r="J114" s="20" t="s">
        <v>164</v>
      </c>
      <c r="K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customFormat="1" x14ac:dyDescent="0.3">
      <c r="A115" s="106"/>
      <c r="B115" s="109" t="s">
        <v>175</v>
      </c>
      <c r="C115" s="16" t="s">
        <v>176</v>
      </c>
      <c r="D115" s="24"/>
      <c r="E115" s="18"/>
      <c r="F115" s="18"/>
      <c r="G115" s="18"/>
      <c r="H115" s="19" t="s">
        <v>12</v>
      </c>
      <c r="I115" s="19"/>
      <c r="J115" s="20" t="s">
        <v>164</v>
      </c>
      <c r="K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customFormat="1" x14ac:dyDescent="0.3">
      <c r="A116" s="106"/>
      <c r="B116" s="109"/>
      <c r="C116" s="16" t="s">
        <v>177</v>
      </c>
      <c r="D116" s="24"/>
      <c r="E116" s="18"/>
      <c r="F116" s="18"/>
      <c r="G116" s="18"/>
      <c r="H116" s="19" t="s">
        <v>12</v>
      </c>
      <c r="I116" s="19"/>
      <c r="J116" s="20" t="s">
        <v>164</v>
      </c>
      <c r="K116" s="2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customFormat="1" x14ac:dyDescent="0.3">
      <c r="A117" s="106"/>
      <c r="B117" s="15" t="s">
        <v>178</v>
      </c>
      <c r="C117" s="16" t="s">
        <v>179</v>
      </c>
      <c r="D117" s="24"/>
      <c r="E117" s="18"/>
      <c r="F117" s="18"/>
      <c r="G117" s="18"/>
      <c r="H117" s="19" t="s">
        <v>12</v>
      </c>
      <c r="I117" s="19"/>
      <c r="J117" s="20" t="s">
        <v>164</v>
      </c>
      <c r="K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customFormat="1" x14ac:dyDescent="0.3">
      <c r="A118" s="106"/>
      <c r="B118" s="51" t="s">
        <v>180</v>
      </c>
      <c r="C118" s="52" t="s">
        <v>181</v>
      </c>
      <c r="D118" s="24"/>
      <c r="E118" s="18"/>
      <c r="F118" s="18"/>
      <c r="G118" s="18"/>
      <c r="H118" s="19" t="s">
        <v>62</v>
      </c>
      <c r="I118" s="19"/>
      <c r="J118" s="20" t="s">
        <v>164</v>
      </c>
      <c r="K118" s="31" t="s">
        <v>182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customFormat="1" x14ac:dyDescent="0.3">
      <c r="A119" s="106"/>
      <c r="B119" s="51" t="s">
        <v>183</v>
      </c>
      <c r="C119" s="52" t="s">
        <v>184</v>
      </c>
      <c r="D119" s="24"/>
      <c r="E119" s="18"/>
      <c r="F119" s="18"/>
      <c r="G119" s="18"/>
      <c r="H119" s="19" t="s">
        <v>62</v>
      </c>
      <c r="I119" s="19"/>
      <c r="J119" s="20" t="s">
        <v>164</v>
      </c>
      <c r="K119" s="31" t="s">
        <v>182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customFormat="1" x14ac:dyDescent="0.3">
      <c r="A120" s="106"/>
      <c r="B120" s="51" t="s">
        <v>185</v>
      </c>
      <c r="C120" s="52" t="s">
        <v>186</v>
      </c>
      <c r="D120" s="24"/>
      <c r="E120" s="18"/>
      <c r="F120" s="18"/>
      <c r="G120" s="18"/>
      <c r="H120" s="19" t="s">
        <v>62</v>
      </c>
      <c r="I120" s="19"/>
      <c r="J120" s="20" t="s">
        <v>164</v>
      </c>
      <c r="K120" s="31" t="s">
        <v>182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customFormat="1" x14ac:dyDescent="0.3">
      <c r="A121" s="106"/>
      <c r="B121" s="51" t="s">
        <v>187</v>
      </c>
      <c r="C121" s="52" t="s">
        <v>188</v>
      </c>
      <c r="D121" s="24"/>
      <c r="E121" s="18"/>
      <c r="F121" s="18"/>
      <c r="G121" s="18"/>
      <c r="H121" s="19" t="s">
        <v>62</v>
      </c>
      <c r="I121" s="19"/>
      <c r="J121" s="20" t="s">
        <v>164</v>
      </c>
      <c r="K121" s="31" t="s">
        <v>182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customFormat="1" x14ac:dyDescent="0.3">
      <c r="A122" s="106"/>
      <c r="B122" s="51" t="s">
        <v>189</v>
      </c>
      <c r="C122" s="52" t="s">
        <v>190</v>
      </c>
      <c r="D122" s="24"/>
      <c r="E122" s="18"/>
      <c r="F122" s="18"/>
      <c r="G122" s="18"/>
      <c r="H122" s="19" t="s">
        <v>62</v>
      </c>
      <c r="I122" s="19"/>
      <c r="J122" s="20" t="s">
        <v>164</v>
      </c>
      <c r="K122" s="31" t="s">
        <v>182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customFormat="1" ht="17.25" thickBot="1" x14ac:dyDescent="0.35">
      <c r="A123" s="108"/>
      <c r="B123" s="53" t="s">
        <v>191</v>
      </c>
      <c r="C123" s="54" t="s">
        <v>192</v>
      </c>
      <c r="D123" s="49"/>
      <c r="E123" s="36"/>
      <c r="F123" s="36"/>
      <c r="G123" s="36"/>
      <c r="H123" s="37" t="s">
        <v>62</v>
      </c>
      <c r="I123" s="37"/>
      <c r="J123" s="38" t="s">
        <v>164</v>
      </c>
      <c r="K123" s="31" t="s">
        <v>182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customFormat="1" x14ac:dyDescent="0.3">
      <c r="A124" s="105" t="s">
        <v>193</v>
      </c>
      <c r="B124" s="8" t="s">
        <v>194</v>
      </c>
      <c r="C124" s="9" t="s">
        <v>194</v>
      </c>
      <c r="D124" s="50"/>
      <c r="E124" s="11"/>
      <c r="F124" s="11"/>
      <c r="G124" s="11"/>
      <c r="H124" s="40" t="s">
        <v>12</v>
      </c>
      <c r="I124" s="40"/>
      <c r="J124" s="13" t="s">
        <v>195</v>
      </c>
      <c r="K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customFormat="1" x14ac:dyDescent="0.3">
      <c r="A125" s="106"/>
      <c r="B125" s="15" t="s">
        <v>196</v>
      </c>
      <c r="C125" s="16" t="s">
        <v>197</v>
      </c>
      <c r="D125" s="25" t="s">
        <v>198</v>
      </c>
      <c r="E125" s="23"/>
      <c r="F125" s="18"/>
      <c r="G125" s="18"/>
      <c r="H125" s="19" t="s">
        <v>12</v>
      </c>
      <c r="I125" s="19"/>
      <c r="J125" s="20" t="s">
        <v>199</v>
      </c>
      <c r="K125" s="31" t="s">
        <v>200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customFormat="1" x14ac:dyDescent="0.3">
      <c r="A126" s="106"/>
      <c r="B126" s="15" t="s">
        <v>201</v>
      </c>
      <c r="C126" s="16" t="s">
        <v>202</v>
      </c>
      <c r="D126" s="25" t="s">
        <v>203</v>
      </c>
      <c r="E126" s="23"/>
      <c r="F126" s="18"/>
      <c r="G126" s="18"/>
      <c r="H126" s="19" t="s">
        <v>12</v>
      </c>
      <c r="I126" s="19"/>
      <c r="J126" s="20" t="s">
        <v>204</v>
      </c>
      <c r="K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customFormat="1" x14ac:dyDescent="0.3">
      <c r="A127" s="106"/>
      <c r="B127" s="109" t="s">
        <v>205</v>
      </c>
      <c r="C127" s="16" t="s">
        <v>206</v>
      </c>
      <c r="D127" s="24"/>
      <c r="E127" s="18"/>
      <c r="F127" s="18"/>
      <c r="G127" s="18"/>
      <c r="H127" s="19" t="s">
        <v>12</v>
      </c>
      <c r="I127" s="19"/>
      <c r="J127" s="20" t="s">
        <v>207</v>
      </c>
      <c r="K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customFormat="1" x14ac:dyDescent="0.3">
      <c r="A128" s="106"/>
      <c r="B128" s="109"/>
      <c r="C128" s="16" t="s">
        <v>208</v>
      </c>
      <c r="D128" s="24"/>
      <c r="E128" s="18"/>
      <c r="F128" s="18"/>
      <c r="G128" s="18"/>
      <c r="H128" s="19" t="s">
        <v>12</v>
      </c>
      <c r="I128" s="19"/>
      <c r="J128" s="20" t="s">
        <v>209</v>
      </c>
      <c r="K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customFormat="1" x14ac:dyDescent="0.3">
      <c r="A129" s="106"/>
      <c r="B129" s="109"/>
      <c r="C129" s="16" t="s">
        <v>210</v>
      </c>
      <c r="D129" s="24"/>
      <c r="E129" s="18"/>
      <c r="F129" s="18"/>
      <c r="G129" s="18"/>
      <c r="H129" s="19" t="s">
        <v>12</v>
      </c>
      <c r="I129" s="19"/>
      <c r="J129" s="20" t="s">
        <v>207</v>
      </c>
      <c r="K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customFormat="1" x14ac:dyDescent="0.3">
      <c r="A130" s="106"/>
      <c r="B130" s="110" t="s">
        <v>211</v>
      </c>
      <c r="C130" s="52" t="s">
        <v>212</v>
      </c>
      <c r="D130" s="26" t="s">
        <v>213</v>
      </c>
      <c r="E130" s="27"/>
      <c r="F130" s="18"/>
      <c r="G130" s="18"/>
      <c r="H130" s="19" t="s">
        <v>62</v>
      </c>
      <c r="I130" s="19"/>
      <c r="J130" s="20" t="s">
        <v>214</v>
      </c>
      <c r="K130" s="31" t="s">
        <v>215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customFormat="1" x14ac:dyDescent="0.3">
      <c r="A131" s="106"/>
      <c r="B131" s="110"/>
      <c r="C131" s="52" t="s">
        <v>216</v>
      </c>
      <c r="D131" s="26" t="s">
        <v>213</v>
      </c>
      <c r="E131" s="27"/>
      <c r="F131" s="18"/>
      <c r="G131" s="18"/>
      <c r="H131" s="19" t="s">
        <v>62</v>
      </c>
      <c r="I131" s="19"/>
      <c r="J131" s="20" t="s">
        <v>214</v>
      </c>
      <c r="K131" s="31" t="s">
        <v>215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customFormat="1" x14ac:dyDescent="0.3">
      <c r="A132" s="106"/>
      <c r="B132" s="109" t="s">
        <v>217</v>
      </c>
      <c r="C132" s="16" t="s">
        <v>218</v>
      </c>
      <c r="D132" s="17">
        <v>45008</v>
      </c>
      <c r="E132" s="18"/>
      <c r="F132" s="18">
        <v>910317</v>
      </c>
      <c r="G132" s="18"/>
      <c r="H132" s="19" t="s">
        <v>62</v>
      </c>
      <c r="I132" s="19" t="s">
        <v>12</v>
      </c>
      <c r="J132" s="20" t="s">
        <v>13</v>
      </c>
      <c r="K132" s="3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customFormat="1" x14ac:dyDescent="0.3">
      <c r="A133" s="106"/>
      <c r="B133" s="109"/>
      <c r="C133" s="16" t="s">
        <v>219</v>
      </c>
      <c r="D133" s="17">
        <v>45008</v>
      </c>
      <c r="E133" s="18"/>
      <c r="F133" s="18">
        <v>1110187</v>
      </c>
      <c r="G133" s="18"/>
      <c r="H133" s="19" t="s">
        <v>12</v>
      </c>
      <c r="I133" s="19" t="s">
        <v>12</v>
      </c>
      <c r="J133" s="20" t="s">
        <v>13</v>
      </c>
      <c r="K133" s="2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customFormat="1" x14ac:dyDescent="0.3">
      <c r="A134" s="106"/>
      <c r="B134" s="109"/>
      <c r="C134" s="16" t="s">
        <v>220</v>
      </c>
      <c r="D134" s="17">
        <v>45008</v>
      </c>
      <c r="E134" s="18"/>
      <c r="F134" s="18">
        <v>910397</v>
      </c>
      <c r="G134" s="18"/>
      <c r="H134" s="19" t="s">
        <v>62</v>
      </c>
      <c r="I134" s="19" t="s">
        <v>12</v>
      </c>
      <c r="J134" s="20" t="s">
        <v>13</v>
      </c>
      <c r="K134" s="3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customFormat="1" x14ac:dyDescent="0.3">
      <c r="A135" s="106"/>
      <c r="B135" s="109"/>
      <c r="C135" s="16" t="s">
        <v>221</v>
      </c>
      <c r="D135" s="17">
        <v>45008</v>
      </c>
      <c r="E135" s="18"/>
      <c r="F135" s="18">
        <v>1110197</v>
      </c>
      <c r="G135" s="18"/>
      <c r="H135" s="19" t="s">
        <v>12</v>
      </c>
      <c r="I135" s="19" t="s">
        <v>12</v>
      </c>
      <c r="J135" s="20" t="s">
        <v>13</v>
      </c>
      <c r="K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customFormat="1" x14ac:dyDescent="0.3">
      <c r="A136" s="106"/>
      <c r="B136" s="109"/>
      <c r="C136" s="16" t="s">
        <v>222</v>
      </c>
      <c r="D136" s="17">
        <v>45008</v>
      </c>
      <c r="E136" s="18"/>
      <c r="F136" s="18">
        <v>1110207</v>
      </c>
      <c r="G136" s="18"/>
      <c r="H136" s="19" t="s">
        <v>12</v>
      </c>
      <c r="I136" s="19" t="s">
        <v>12</v>
      </c>
      <c r="J136" s="20" t="s">
        <v>13</v>
      </c>
      <c r="K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customFormat="1" x14ac:dyDescent="0.3">
      <c r="A137" s="106"/>
      <c r="B137" s="109"/>
      <c r="C137" s="16" t="s">
        <v>223</v>
      </c>
      <c r="D137" s="17">
        <v>45008</v>
      </c>
      <c r="E137" s="27"/>
      <c r="F137" s="18">
        <v>1110264</v>
      </c>
      <c r="G137" s="18"/>
      <c r="H137" s="19" t="s">
        <v>12</v>
      </c>
      <c r="I137" s="19" t="s">
        <v>12</v>
      </c>
      <c r="J137" s="20" t="s">
        <v>13</v>
      </c>
      <c r="K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customFormat="1" x14ac:dyDescent="0.3">
      <c r="A138" s="107"/>
      <c r="B138" s="111"/>
      <c r="C138" s="55" t="s">
        <v>224</v>
      </c>
      <c r="D138" s="17">
        <v>45008</v>
      </c>
      <c r="E138" s="56"/>
      <c r="F138" s="57">
        <v>1110265</v>
      </c>
      <c r="G138" s="57"/>
      <c r="H138" s="58" t="s">
        <v>225</v>
      </c>
      <c r="I138" s="19" t="s">
        <v>12</v>
      </c>
      <c r="J138" s="59" t="s">
        <v>226</v>
      </c>
      <c r="K138" s="6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customFormat="1" x14ac:dyDescent="0.3">
      <c r="A139" s="107"/>
      <c r="B139" s="111"/>
      <c r="C139" s="55" t="s">
        <v>227</v>
      </c>
      <c r="D139" s="17">
        <v>45008</v>
      </c>
      <c r="E139" s="56"/>
      <c r="F139" s="57">
        <v>1110280</v>
      </c>
      <c r="G139" s="57"/>
      <c r="H139" s="19"/>
      <c r="I139" s="19" t="s">
        <v>62</v>
      </c>
      <c r="J139" s="20" t="s">
        <v>13</v>
      </c>
      <c r="K139" s="60" t="s">
        <v>228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customFormat="1" x14ac:dyDescent="0.3">
      <c r="A140" s="107"/>
      <c r="B140" s="111"/>
      <c r="C140" s="55" t="s">
        <v>229</v>
      </c>
      <c r="D140" s="17">
        <v>45008</v>
      </c>
      <c r="E140" s="56"/>
      <c r="F140" s="57">
        <v>1110278</v>
      </c>
      <c r="G140" s="57"/>
      <c r="H140" s="19"/>
      <c r="I140" s="19" t="s">
        <v>62</v>
      </c>
      <c r="J140" s="20" t="s">
        <v>13</v>
      </c>
      <c r="K140" s="60" t="s">
        <v>228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customFormat="1" ht="17.25" thickBot="1" x14ac:dyDescent="0.35">
      <c r="A141" s="108"/>
      <c r="B141" s="112"/>
      <c r="C141" s="33" t="s">
        <v>230</v>
      </c>
      <c r="D141" s="61">
        <v>45008</v>
      </c>
      <c r="E141" s="62"/>
      <c r="F141" s="36">
        <v>1110279</v>
      </c>
      <c r="G141" s="36"/>
      <c r="H141" s="19"/>
      <c r="I141" s="19" t="s">
        <v>62</v>
      </c>
      <c r="J141" s="38" t="s">
        <v>13</v>
      </c>
      <c r="K141" s="39" t="s">
        <v>231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</sheetData>
  <autoFilter ref="A1:K141" xr:uid="{9C6DE4F0-FB08-4A38-9A04-A033331CA2DF}"/>
  <mergeCells count="31">
    <mergeCell ref="B2:B3"/>
    <mergeCell ref="B4:B5"/>
    <mergeCell ref="B6:B16"/>
    <mergeCell ref="B17:B31"/>
    <mergeCell ref="B35:B37"/>
    <mergeCell ref="C94:C99"/>
    <mergeCell ref="C100:C102"/>
    <mergeCell ref="C103:C105"/>
    <mergeCell ref="W35:AI38"/>
    <mergeCell ref="A39:A79"/>
    <mergeCell ref="B39:B40"/>
    <mergeCell ref="B41:B42"/>
    <mergeCell ref="B43:B53"/>
    <mergeCell ref="B54:B68"/>
    <mergeCell ref="B74:B78"/>
    <mergeCell ref="A80:A93"/>
    <mergeCell ref="B80:B85"/>
    <mergeCell ref="B86:B91"/>
    <mergeCell ref="A94:A106"/>
    <mergeCell ref="B94:B105"/>
    <mergeCell ref="A2:A38"/>
    <mergeCell ref="A124:A141"/>
    <mergeCell ref="B127:B129"/>
    <mergeCell ref="B130:B131"/>
    <mergeCell ref="B132:B141"/>
    <mergeCell ref="A107:A123"/>
    <mergeCell ref="B107:B108"/>
    <mergeCell ref="B109:B110"/>
    <mergeCell ref="B111:B112"/>
    <mergeCell ref="B113:B114"/>
    <mergeCell ref="B115:B116"/>
  </mergeCells>
  <phoneticPr fontId="2" type="noConversion"/>
  <conditionalFormatting sqref="H2:I141">
    <cfRule type="cellIs" dxfId="9" priority="1" operator="equal">
      <formula>"O"</formula>
    </cfRule>
    <cfRule type="cellIs" dxfId="8" priority="2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E2FB-AAD9-4E4A-928A-8182BBFF1039}">
  <sheetPr filterMode="1">
    <tabColor theme="1"/>
  </sheetPr>
  <dimension ref="A1:AS146"/>
  <sheetViews>
    <sheetView showGridLines="0" tabSelected="1" zoomScale="85" zoomScaleNormal="85" workbookViewId="0">
      <pane ySplit="1" topLeftCell="A4" activePane="bottomLeft" state="frozen"/>
      <selection pane="bottomLeft" activeCell="E22" sqref="E22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42.75" bestFit="1" customWidth="1"/>
    <col min="7" max="7" width="14.375" style="63" hidden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84" t="s">
        <v>240</v>
      </c>
      <c r="B1" s="84" t="s">
        <v>239</v>
      </c>
      <c r="C1" s="84" t="s">
        <v>235</v>
      </c>
      <c r="D1" s="84" t="s">
        <v>234</v>
      </c>
      <c r="E1" s="84" t="s">
        <v>245</v>
      </c>
      <c r="F1" s="84" t="s">
        <v>233</v>
      </c>
      <c r="G1" s="84" t="s">
        <v>236</v>
      </c>
      <c r="H1" s="84" t="s">
        <v>237</v>
      </c>
      <c r="I1" s="84" t="s">
        <v>238</v>
      </c>
      <c r="J1" s="84" t="s">
        <v>243</v>
      </c>
      <c r="K1" s="84" t="s">
        <v>241</v>
      </c>
      <c r="L1" s="84" t="s">
        <v>244</v>
      </c>
      <c r="M1" s="84" t="s">
        <v>267</v>
      </c>
      <c r="N1" s="84" t="s">
        <v>242</v>
      </c>
      <c r="O1" s="1"/>
      <c r="P1" s="1"/>
      <c r="Q1" s="1"/>
      <c r="R1" s="1"/>
      <c r="S1" s="1"/>
      <c r="T1" s="1"/>
      <c r="U1" s="1"/>
    </row>
    <row r="2" spans="1:21" customFormat="1" hidden="1" x14ac:dyDescent="0.3">
      <c r="A2" s="65" t="s">
        <v>9</v>
      </c>
      <c r="B2" s="66" t="s">
        <v>10</v>
      </c>
      <c r="C2" s="64">
        <v>940</v>
      </c>
      <c r="D2" s="64">
        <v>0</v>
      </c>
      <c r="E2" s="92">
        <v>0</v>
      </c>
      <c r="F2" s="67" t="s">
        <v>271</v>
      </c>
      <c r="G2" s="68">
        <v>44525</v>
      </c>
      <c r="H2" s="69">
        <v>300008</v>
      </c>
      <c r="I2" s="69">
        <v>10008</v>
      </c>
      <c r="J2" s="70" t="s">
        <v>12</v>
      </c>
      <c r="K2" s="71" t="s">
        <v>13</v>
      </c>
      <c r="L2" s="71">
        <f>_xlfn.XLOOKUP(K2,타입분류!$A$1:$A$28,타입분류!$B$1:$B$28)</f>
        <v>1</v>
      </c>
      <c r="M2" s="71" t="s">
        <v>270</v>
      </c>
      <c r="N2" s="72" t="s">
        <v>232</v>
      </c>
      <c r="O2" s="1"/>
      <c r="P2" s="1"/>
      <c r="Q2" s="1"/>
      <c r="R2" s="1"/>
      <c r="S2" s="1"/>
      <c r="T2" s="1"/>
      <c r="U2" s="1"/>
    </row>
    <row r="3" spans="1:21" customFormat="1" hidden="1" x14ac:dyDescent="0.3">
      <c r="A3" s="65" t="s">
        <v>341</v>
      </c>
      <c r="B3" s="66" t="str">
        <f>B2</f>
        <v>골드 변신 뽑기</v>
      </c>
      <c r="C3" s="64">
        <v>940</v>
      </c>
      <c r="D3" s="64">
        <v>1</v>
      </c>
      <c r="E3" s="92">
        <v>0</v>
      </c>
      <c r="F3" s="67" t="s">
        <v>272</v>
      </c>
      <c r="G3" s="68">
        <v>44525</v>
      </c>
      <c r="H3" s="69">
        <v>300009</v>
      </c>
      <c r="I3" s="69">
        <v>10009</v>
      </c>
      <c r="J3" s="70" t="s">
        <v>12</v>
      </c>
      <c r="K3" s="71" t="s">
        <v>13</v>
      </c>
      <c r="L3" s="71">
        <f>_xlfn.XLOOKUP(K3,타입분류!$A$1:$A$28,타입분류!$B$1:$B$28)</f>
        <v>1</v>
      </c>
      <c r="M3" s="71" t="s">
        <v>270</v>
      </c>
      <c r="N3" s="73"/>
      <c r="O3" s="1"/>
      <c r="P3" s="1"/>
      <c r="Q3" s="1"/>
      <c r="R3" s="1"/>
      <c r="S3" s="1"/>
      <c r="T3" s="1"/>
      <c r="U3" s="1"/>
    </row>
    <row r="4" spans="1:21" customFormat="1" x14ac:dyDescent="0.3">
      <c r="A4" s="65" t="s">
        <v>341</v>
      </c>
      <c r="B4" s="66" t="s">
        <v>15</v>
      </c>
      <c r="C4" s="104">
        <v>941</v>
      </c>
      <c r="D4" s="104">
        <v>0</v>
      </c>
      <c r="E4" s="92">
        <v>1</v>
      </c>
      <c r="F4" s="67" t="s">
        <v>16</v>
      </c>
      <c r="G4" s="74">
        <v>45043</v>
      </c>
      <c r="H4" s="69">
        <v>310003</v>
      </c>
      <c r="I4" s="69">
        <v>10000</v>
      </c>
      <c r="J4" s="70" t="s">
        <v>225</v>
      </c>
      <c r="K4" s="71" t="s">
        <v>13</v>
      </c>
      <c r="L4" s="71">
        <f>_xlfn.XLOOKUP(K4,타입분류!$A$1:$A$28,타입분류!$B$1:$B$28)</f>
        <v>1</v>
      </c>
      <c r="M4" s="71" t="s">
        <v>270</v>
      </c>
      <c r="N4" s="73"/>
      <c r="O4" s="1"/>
      <c r="P4" s="1"/>
      <c r="Q4" s="1"/>
      <c r="R4" s="1"/>
      <c r="S4" s="1"/>
      <c r="T4" s="1"/>
      <c r="U4" s="1"/>
    </row>
    <row r="5" spans="1:21" customFormat="1" x14ac:dyDescent="0.3">
      <c r="A5" s="65" t="s">
        <v>341</v>
      </c>
      <c r="B5" s="66" t="str">
        <f>B4</f>
        <v>다이아 변신 뽑기</v>
      </c>
      <c r="C5" s="104">
        <v>941</v>
      </c>
      <c r="D5" s="104">
        <v>1</v>
      </c>
      <c r="E5" s="92">
        <v>1</v>
      </c>
      <c r="F5" s="67" t="s">
        <v>273</v>
      </c>
      <c r="G5" s="74">
        <v>45043</v>
      </c>
      <c r="H5" s="69">
        <v>310014</v>
      </c>
      <c r="I5" s="69">
        <v>10300</v>
      </c>
      <c r="J5" s="70" t="s">
        <v>225</v>
      </c>
      <c r="K5" s="71" t="s">
        <v>13</v>
      </c>
      <c r="L5" s="71">
        <f>_xlfn.XLOOKUP(K5,타입분류!$A$1:$A$28,타입분류!$B$1:$B$28)</f>
        <v>1</v>
      </c>
      <c r="M5" s="71" t="s">
        <v>270</v>
      </c>
      <c r="N5" s="73"/>
      <c r="O5" s="1"/>
      <c r="P5" s="1"/>
      <c r="Q5" s="1"/>
      <c r="R5" s="1"/>
      <c r="S5" s="1"/>
      <c r="T5" s="1"/>
      <c r="U5" s="1"/>
    </row>
    <row r="6" spans="1:21" customFormat="1" ht="16.5" hidden="1" customHeight="1" x14ac:dyDescent="0.3">
      <c r="A6" s="65" t="s">
        <v>341</v>
      </c>
      <c r="B6" s="66" t="s">
        <v>18</v>
      </c>
      <c r="C6" s="64">
        <v>942</v>
      </c>
      <c r="D6" s="64">
        <v>0</v>
      </c>
      <c r="E6" s="92">
        <v>0</v>
      </c>
      <c r="F6" s="67" t="s">
        <v>274</v>
      </c>
      <c r="G6" s="68">
        <v>44980</v>
      </c>
      <c r="H6" s="69">
        <v>0</v>
      </c>
      <c r="I6" s="69"/>
      <c r="J6" s="70"/>
      <c r="K6" s="71" t="s">
        <v>20</v>
      </c>
      <c r="L6" s="71">
        <f>_xlfn.XLOOKUP(K6,타입분류!$A$1:$A$28,타입분류!$B$1:$B$28)</f>
        <v>2</v>
      </c>
      <c r="M6" s="71" t="s">
        <v>270</v>
      </c>
      <c r="N6" s="73"/>
      <c r="O6" s="1"/>
      <c r="P6" s="1"/>
      <c r="Q6" s="1"/>
      <c r="R6" s="1"/>
      <c r="S6" s="1"/>
      <c r="T6" s="1"/>
      <c r="U6" s="1"/>
    </row>
    <row r="7" spans="1:21" customFormat="1" ht="16.5" hidden="1" customHeight="1" x14ac:dyDescent="0.3">
      <c r="A7" s="65" t="s">
        <v>341</v>
      </c>
      <c r="B7" s="66" t="str">
        <f t="shared" ref="B7:B16" si="0">B6</f>
        <v>변신 합성</v>
      </c>
      <c r="C7" s="64">
        <v>942</v>
      </c>
      <c r="D7" s="64">
        <v>1</v>
      </c>
      <c r="E7" s="92">
        <v>0</v>
      </c>
      <c r="F7" s="67" t="s">
        <v>275</v>
      </c>
      <c r="G7" s="68">
        <v>44980</v>
      </c>
      <c r="H7" s="69">
        <v>1</v>
      </c>
      <c r="I7" s="69"/>
      <c r="J7" s="70"/>
      <c r="K7" s="71" t="s">
        <v>20</v>
      </c>
      <c r="L7" s="71">
        <f>_xlfn.XLOOKUP(K7,타입분류!$A$1:$A$28,타입분류!$B$1:$B$28)</f>
        <v>2</v>
      </c>
      <c r="M7" s="71" t="s">
        <v>270</v>
      </c>
      <c r="N7" s="73"/>
      <c r="O7" s="1"/>
      <c r="P7" s="1"/>
      <c r="Q7" s="1"/>
      <c r="R7" s="1"/>
      <c r="S7" s="1"/>
      <c r="T7" s="1"/>
      <c r="U7" s="1"/>
    </row>
    <row r="8" spans="1:21" customFormat="1" ht="16.5" hidden="1" customHeight="1" x14ac:dyDescent="0.3">
      <c r="A8" s="65" t="s">
        <v>341</v>
      </c>
      <c r="B8" s="66" t="str">
        <f t="shared" si="0"/>
        <v>변신 합성</v>
      </c>
      <c r="C8" s="64">
        <v>942</v>
      </c>
      <c r="D8" s="64">
        <v>2</v>
      </c>
      <c r="E8" s="92">
        <v>0</v>
      </c>
      <c r="F8" s="67" t="s">
        <v>276</v>
      </c>
      <c r="G8" s="68">
        <v>44980</v>
      </c>
      <c r="H8" s="69">
        <v>2</v>
      </c>
      <c r="I8" s="69"/>
      <c r="J8" s="70"/>
      <c r="K8" s="71" t="s">
        <v>20</v>
      </c>
      <c r="L8" s="71">
        <f>_xlfn.XLOOKUP(K8,타입분류!$A$1:$A$28,타입분류!$B$1:$B$28)</f>
        <v>2</v>
      </c>
      <c r="M8" s="71" t="s">
        <v>270</v>
      </c>
      <c r="N8" s="73"/>
      <c r="O8" s="1"/>
      <c r="P8" s="1"/>
      <c r="Q8" s="1"/>
      <c r="R8" s="1"/>
      <c r="S8" s="1"/>
      <c r="T8" s="1"/>
      <c r="U8" s="1"/>
    </row>
    <row r="9" spans="1:21" customFormat="1" ht="16.5" customHeight="1" x14ac:dyDescent="0.3">
      <c r="A9" s="65" t="s">
        <v>341</v>
      </c>
      <c r="B9" s="66" t="str">
        <f t="shared" si="0"/>
        <v>변신 합성</v>
      </c>
      <c r="C9" s="104">
        <v>942</v>
      </c>
      <c r="D9" s="104">
        <v>3</v>
      </c>
      <c r="E9" s="92">
        <v>1</v>
      </c>
      <c r="F9" s="67" t="s">
        <v>277</v>
      </c>
      <c r="G9" s="68">
        <v>44980</v>
      </c>
      <c r="H9" s="69">
        <v>3</v>
      </c>
      <c r="I9" s="69"/>
      <c r="J9" s="70"/>
      <c r="K9" s="71" t="s">
        <v>20</v>
      </c>
      <c r="L9" s="71">
        <f>_xlfn.XLOOKUP(K9,타입분류!$A$1:$A$28,타입분류!$B$1:$B$28)</f>
        <v>2</v>
      </c>
      <c r="M9" s="71" t="s">
        <v>270</v>
      </c>
      <c r="N9" s="73"/>
      <c r="O9" s="1"/>
      <c r="P9" s="1"/>
      <c r="Q9" s="1"/>
      <c r="R9" s="1"/>
      <c r="S9" s="1"/>
      <c r="T9" s="1"/>
      <c r="U9" s="1"/>
    </row>
    <row r="10" spans="1:21" customFormat="1" ht="16.5" customHeight="1" x14ac:dyDescent="0.3">
      <c r="A10" s="65" t="s">
        <v>341</v>
      </c>
      <c r="B10" s="66" t="str">
        <f t="shared" si="0"/>
        <v>변신 합성</v>
      </c>
      <c r="C10" s="104">
        <v>942</v>
      </c>
      <c r="D10" s="104">
        <v>4</v>
      </c>
      <c r="E10" s="92">
        <v>1</v>
      </c>
      <c r="F10" s="67" t="s">
        <v>278</v>
      </c>
      <c r="G10" s="68">
        <v>44980</v>
      </c>
      <c r="H10" s="69">
        <v>4</v>
      </c>
      <c r="I10" s="69"/>
      <c r="J10" s="70"/>
      <c r="K10" s="71" t="s">
        <v>20</v>
      </c>
      <c r="L10" s="71">
        <f>_xlfn.XLOOKUP(K10,타입분류!$A$1:$A$28,타입분류!$B$1:$B$28)</f>
        <v>2</v>
      </c>
      <c r="M10" s="71" t="s">
        <v>270</v>
      </c>
      <c r="N10" s="73"/>
      <c r="O10" s="1"/>
      <c r="P10" s="1"/>
      <c r="Q10" s="1"/>
      <c r="R10" s="1"/>
      <c r="S10" s="1"/>
      <c r="T10" s="1"/>
      <c r="U10" s="1"/>
    </row>
    <row r="11" spans="1:21" customFormat="1" hidden="1" x14ac:dyDescent="0.3">
      <c r="A11" s="65" t="s">
        <v>341</v>
      </c>
      <c r="B11" s="66" t="str">
        <f t="shared" si="0"/>
        <v>변신 합성</v>
      </c>
      <c r="C11" s="64">
        <v>942</v>
      </c>
      <c r="D11" s="64">
        <v>5</v>
      </c>
      <c r="E11" s="92">
        <v>0</v>
      </c>
      <c r="F11" s="67" t="s">
        <v>25</v>
      </c>
      <c r="G11" s="68">
        <v>44980</v>
      </c>
      <c r="H11" s="69">
        <v>630016</v>
      </c>
      <c r="I11" s="69">
        <v>10011</v>
      </c>
      <c r="J11" s="70" t="s">
        <v>225</v>
      </c>
      <c r="K11" s="71" t="s">
        <v>13</v>
      </c>
      <c r="L11" s="71">
        <f>_xlfn.XLOOKUP(K11,타입분류!$A$1:$A$28,타입분류!$B$1:$B$28)</f>
        <v>1</v>
      </c>
      <c r="M11" s="71" t="s">
        <v>270</v>
      </c>
      <c r="N11" s="73"/>
      <c r="O11" s="1"/>
      <c r="P11" s="1"/>
      <c r="Q11" s="1"/>
      <c r="R11" s="1"/>
      <c r="S11" s="1"/>
      <c r="T11" s="1"/>
      <c r="U11" s="1"/>
    </row>
    <row r="12" spans="1:21" customFormat="1" x14ac:dyDescent="0.3">
      <c r="A12" s="65" t="s">
        <v>341</v>
      </c>
      <c r="B12" s="66" t="str">
        <f t="shared" si="0"/>
        <v>변신 합성</v>
      </c>
      <c r="C12" s="104">
        <v>942</v>
      </c>
      <c r="D12" s="104">
        <v>6</v>
      </c>
      <c r="E12" s="92">
        <v>1</v>
      </c>
      <c r="F12" s="67" t="s">
        <v>26</v>
      </c>
      <c r="G12" s="68">
        <v>44980</v>
      </c>
      <c r="H12" s="69">
        <v>630015</v>
      </c>
      <c r="I12" s="69">
        <v>10010</v>
      </c>
      <c r="J12" s="70" t="s">
        <v>225</v>
      </c>
      <c r="K12" s="71" t="s">
        <v>13</v>
      </c>
      <c r="L12" s="71">
        <f>_xlfn.XLOOKUP(K12,타입분류!$A$1:$A$28,타입분류!$B$1:$B$28)</f>
        <v>1</v>
      </c>
      <c r="M12" s="71" t="s">
        <v>270</v>
      </c>
      <c r="N12" s="73"/>
      <c r="O12" s="1"/>
      <c r="P12" s="1"/>
      <c r="Q12" s="1"/>
      <c r="R12" s="1"/>
      <c r="S12" s="1"/>
      <c r="T12" s="1"/>
      <c r="U12" s="1"/>
    </row>
    <row r="13" spans="1:21" customFormat="1" hidden="1" x14ac:dyDescent="0.3">
      <c r="A13" s="65" t="s">
        <v>341</v>
      </c>
      <c r="B13" s="66" t="str">
        <f t="shared" si="0"/>
        <v>변신 합성</v>
      </c>
      <c r="C13" s="64">
        <v>942</v>
      </c>
      <c r="D13" s="64">
        <v>7</v>
      </c>
      <c r="E13" s="92">
        <v>0</v>
      </c>
      <c r="F13" s="67" t="s">
        <v>27</v>
      </c>
      <c r="G13" s="68">
        <v>44980</v>
      </c>
      <c r="H13" s="69">
        <v>630017</v>
      </c>
      <c r="I13" s="69">
        <v>10012</v>
      </c>
      <c r="J13" s="70" t="s">
        <v>225</v>
      </c>
      <c r="K13" s="71" t="s">
        <v>13</v>
      </c>
      <c r="L13" s="71">
        <f>_xlfn.XLOOKUP(K13,타입분류!$A$1:$A$28,타입분류!$B$1:$B$28)</f>
        <v>1</v>
      </c>
      <c r="M13" s="71" t="s">
        <v>270</v>
      </c>
      <c r="N13" s="73"/>
      <c r="O13" s="1"/>
      <c r="P13" s="1"/>
      <c r="Q13" s="1"/>
      <c r="R13" s="1"/>
      <c r="S13" s="1"/>
      <c r="T13" s="1"/>
      <c r="U13" s="1"/>
    </row>
    <row r="14" spans="1:21" customFormat="1" ht="16.5" hidden="1" customHeight="1" x14ac:dyDescent="0.3">
      <c r="A14" s="65" t="s">
        <v>341</v>
      </c>
      <c r="B14" s="66" t="str">
        <f t="shared" si="0"/>
        <v>변신 합성</v>
      </c>
      <c r="C14" s="64">
        <v>942</v>
      </c>
      <c r="D14" s="64">
        <v>5</v>
      </c>
      <c r="E14" s="92">
        <v>0</v>
      </c>
      <c r="F14" s="67" t="s">
        <v>291</v>
      </c>
      <c r="G14" s="75"/>
      <c r="H14" s="69">
        <v>2</v>
      </c>
      <c r="I14" s="69">
        <v>10011</v>
      </c>
      <c r="J14" s="70"/>
      <c r="K14" s="71" t="s">
        <v>29</v>
      </c>
      <c r="L14" s="71">
        <f>_xlfn.XLOOKUP(K14,타입분류!$A$1:$A$28,타입분류!$B$1:$B$28)</f>
        <v>14</v>
      </c>
      <c r="M14" s="71" t="s">
        <v>270</v>
      </c>
      <c r="N14" s="73"/>
      <c r="O14" s="1"/>
      <c r="P14" s="1"/>
      <c r="Q14" s="1"/>
      <c r="R14" s="1"/>
      <c r="S14" s="1"/>
      <c r="T14" s="1"/>
      <c r="U14" s="1"/>
    </row>
    <row r="15" spans="1:21" customFormat="1" ht="16.5" customHeight="1" x14ac:dyDescent="0.3">
      <c r="A15" s="65" t="s">
        <v>341</v>
      </c>
      <c r="B15" s="66" t="str">
        <f t="shared" si="0"/>
        <v>변신 합성</v>
      </c>
      <c r="C15" s="104">
        <v>942</v>
      </c>
      <c r="D15" s="104">
        <v>6</v>
      </c>
      <c r="E15" s="92">
        <v>1</v>
      </c>
      <c r="F15" s="67" t="s">
        <v>292</v>
      </c>
      <c r="G15" s="75"/>
      <c r="H15" s="69">
        <v>5</v>
      </c>
      <c r="I15" s="69">
        <v>10010</v>
      </c>
      <c r="J15" s="70"/>
      <c r="K15" s="71" t="s">
        <v>29</v>
      </c>
      <c r="L15" s="71">
        <f>_xlfn.XLOOKUP(K15,타입분류!$A$1:$A$28,타입분류!$B$1:$B$28)</f>
        <v>14</v>
      </c>
      <c r="M15" s="71" t="s">
        <v>270</v>
      </c>
      <c r="N15" s="103" t="s">
        <v>359</v>
      </c>
      <c r="O15" s="1"/>
      <c r="P15" s="1"/>
      <c r="Q15" s="1"/>
      <c r="R15" s="1"/>
      <c r="S15" s="1"/>
      <c r="T15" s="1"/>
      <c r="U15" s="1"/>
    </row>
    <row r="16" spans="1:21" customFormat="1" ht="16.5" hidden="1" customHeight="1" x14ac:dyDescent="0.3">
      <c r="A16" s="65" t="s">
        <v>341</v>
      </c>
      <c r="B16" s="66" t="str">
        <f t="shared" si="0"/>
        <v>변신 합성</v>
      </c>
      <c r="C16" s="64">
        <v>942</v>
      </c>
      <c r="D16" s="64">
        <v>7</v>
      </c>
      <c r="E16" s="92">
        <v>0</v>
      </c>
      <c r="F16" s="67" t="s">
        <v>293</v>
      </c>
      <c r="G16" s="75"/>
      <c r="H16" s="69">
        <v>301</v>
      </c>
      <c r="I16" s="69">
        <v>10012</v>
      </c>
      <c r="J16" s="70"/>
      <c r="K16" s="71" t="s">
        <v>29</v>
      </c>
      <c r="L16" s="71">
        <f>_xlfn.XLOOKUP(K16,타입분류!$A$1:$A$28,타입분류!$B$1:$B$28)</f>
        <v>14</v>
      </c>
      <c r="M16" s="71" t="s">
        <v>270</v>
      </c>
      <c r="N16" s="73"/>
    </row>
    <row r="17" spans="1:24" customFormat="1" ht="16.5" hidden="1" customHeight="1" x14ac:dyDescent="0.3">
      <c r="A17" s="65" t="s">
        <v>341</v>
      </c>
      <c r="B17" s="66" t="s">
        <v>32</v>
      </c>
      <c r="C17" s="64">
        <v>943</v>
      </c>
      <c r="D17" s="64">
        <v>0</v>
      </c>
      <c r="E17" s="92">
        <v>0</v>
      </c>
      <c r="F17" s="67" t="s">
        <v>297</v>
      </c>
      <c r="G17" s="75"/>
      <c r="H17" s="69">
        <v>4</v>
      </c>
      <c r="I17" s="69">
        <v>10009</v>
      </c>
      <c r="J17" s="70"/>
      <c r="K17" s="71" t="s">
        <v>29</v>
      </c>
      <c r="L17" s="71">
        <f>_xlfn.XLOOKUP(K17,타입분류!$A$1:$A$28,타입분류!$B$1:$B$28)</f>
        <v>14</v>
      </c>
      <c r="M17" s="71" t="s">
        <v>270</v>
      </c>
      <c r="N17" s="73"/>
    </row>
    <row r="18" spans="1:24" customFormat="1" ht="16.5" customHeight="1" x14ac:dyDescent="0.3">
      <c r="A18" s="65" t="s">
        <v>341</v>
      </c>
      <c r="B18" s="66" t="str">
        <f t="shared" ref="B18:B30" si="1">B17</f>
        <v>변신 교체 뽑기</v>
      </c>
      <c r="C18" s="104">
        <v>943</v>
      </c>
      <c r="D18" s="104">
        <v>1</v>
      </c>
      <c r="E18" s="92">
        <v>0</v>
      </c>
      <c r="F18" s="67" t="s">
        <v>298</v>
      </c>
      <c r="G18" s="68" t="s">
        <v>340</v>
      </c>
      <c r="H18" s="69">
        <v>2</v>
      </c>
      <c r="I18" s="69">
        <v>10000</v>
      </c>
      <c r="J18" s="70"/>
      <c r="K18" s="71" t="s">
        <v>29</v>
      </c>
      <c r="L18" s="71">
        <f>_xlfn.XLOOKUP(K18,타입분류!$A$1:$A$28,타입분류!$B$1:$B$28)</f>
        <v>14</v>
      </c>
      <c r="M18" s="71" t="s">
        <v>270</v>
      </c>
      <c r="N18" s="73"/>
    </row>
    <row r="19" spans="1:24" customFormat="1" ht="16.5" hidden="1" customHeight="1" x14ac:dyDescent="0.3">
      <c r="A19" s="65" t="s">
        <v>341</v>
      </c>
      <c r="B19" s="66" t="str">
        <f t="shared" si="1"/>
        <v>변신 교체 뽑기</v>
      </c>
      <c r="C19" s="64">
        <v>943</v>
      </c>
      <c r="D19" s="64">
        <v>2</v>
      </c>
      <c r="E19" s="92">
        <v>0</v>
      </c>
      <c r="F19" s="67" t="s">
        <v>299</v>
      </c>
      <c r="G19" s="75"/>
      <c r="H19" s="69">
        <v>2</v>
      </c>
      <c r="I19" s="69">
        <v>2</v>
      </c>
      <c r="J19" s="70"/>
      <c r="K19" s="71" t="s">
        <v>37</v>
      </c>
      <c r="L19" s="71">
        <f>_xlfn.XLOOKUP(K19,타입분류!$A$1:$A$28,타입분류!$B$1:$B$28)</f>
        <v>15</v>
      </c>
      <c r="M19" s="71" t="s">
        <v>270</v>
      </c>
      <c r="N19" s="73"/>
    </row>
    <row r="20" spans="1:24" customFormat="1" ht="16.5" hidden="1" customHeight="1" x14ac:dyDescent="0.3">
      <c r="A20" s="65" t="s">
        <v>341</v>
      </c>
      <c r="B20" s="66" t="str">
        <f t="shared" si="1"/>
        <v>변신 교체 뽑기</v>
      </c>
      <c r="C20" s="64">
        <v>943</v>
      </c>
      <c r="D20" s="64">
        <v>3</v>
      </c>
      <c r="E20" s="92">
        <v>0</v>
      </c>
      <c r="F20" s="67" t="s">
        <v>300</v>
      </c>
      <c r="G20" s="75"/>
      <c r="H20" s="69">
        <v>2</v>
      </c>
      <c r="I20" s="69">
        <v>3</v>
      </c>
      <c r="J20" s="70"/>
      <c r="K20" s="71" t="s">
        <v>37</v>
      </c>
      <c r="L20" s="71">
        <f>_xlfn.XLOOKUP(K20,타입분류!$A$1:$A$28,타입분류!$B$1:$B$28)</f>
        <v>15</v>
      </c>
      <c r="M20" s="71" t="s">
        <v>270</v>
      </c>
      <c r="N20" s="73"/>
    </row>
    <row r="21" spans="1:24" customFormat="1" ht="16.5" customHeight="1" x14ac:dyDescent="0.3">
      <c r="A21" s="65" t="s">
        <v>341</v>
      </c>
      <c r="B21" s="66" t="str">
        <f t="shared" si="1"/>
        <v>변신 교체 뽑기</v>
      </c>
      <c r="C21" s="104">
        <v>943</v>
      </c>
      <c r="D21" s="104">
        <v>4</v>
      </c>
      <c r="E21" s="92">
        <v>0</v>
      </c>
      <c r="F21" s="67" t="s">
        <v>301</v>
      </c>
      <c r="G21" s="75"/>
      <c r="H21" s="69">
        <v>5</v>
      </c>
      <c r="I21" s="69">
        <v>3</v>
      </c>
      <c r="J21" s="70"/>
      <c r="K21" s="71" t="s">
        <v>37</v>
      </c>
      <c r="L21" s="71">
        <f>_xlfn.XLOOKUP(K21,타입분류!$A$1:$A$28,타입분류!$B$1:$B$28)</f>
        <v>15</v>
      </c>
      <c r="M21" s="71" t="s">
        <v>270</v>
      </c>
      <c r="N21" s="73"/>
    </row>
    <row r="22" spans="1:24" customFormat="1" ht="16.5" customHeight="1" x14ac:dyDescent="0.3">
      <c r="A22" s="65" t="s">
        <v>341</v>
      </c>
      <c r="B22" s="66" t="str">
        <f t="shared" si="1"/>
        <v>변신 교체 뽑기</v>
      </c>
      <c r="C22" s="104">
        <v>943</v>
      </c>
      <c r="D22" s="104">
        <v>5</v>
      </c>
      <c r="E22" s="92">
        <v>0</v>
      </c>
      <c r="F22" s="67" t="s">
        <v>302</v>
      </c>
      <c r="G22" s="75"/>
      <c r="H22" s="69">
        <v>5</v>
      </c>
      <c r="I22" s="69">
        <v>4</v>
      </c>
      <c r="J22" s="70"/>
      <c r="K22" s="71" t="s">
        <v>37</v>
      </c>
      <c r="L22" s="71">
        <f>_xlfn.XLOOKUP(K22,타입분류!$A$1:$A$28,타입분류!$B$1:$B$28)</f>
        <v>15</v>
      </c>
      <c r="M22" s="71" t="s">
        <v>270</v>
      </c>
      <c r="N22" s="73"/>
    </row>
    <row r="23" spans="1:24" customFormat="1" ht="16.5" hidden="1" customHeight="1" x14ac:dyDescent="0.3">
      <c r="A23" s="65" t="s">
        <v>341</v>
      </c>
      <c r="B23" s="66" t="str">
        <f t="shared" si="1"/>
        <v>변신 교체 뽑기</v>
      </c>
      <c r="C23" s="64">
        <v>943</v>
      </c>
      <c r="D23" s="64">
        <v>6</v>
      </c>
      <c r="E23" s="92">
        <v>0</v>
      </c>
      <c r="F23" s="67" t="s">
        <v>303</v>
      </c>
      <c r="G23" s="75"/>
      <c r="H23" s="69">
        <v>301</v>
      </c>
      <c r="I23" s="69">
        <v>4</v>
      </c>
      <c r="J23" s="70"/>
      <c r="K23" s="71" t="s">
        <v>37</v>
      </c>
      <c r="L23" s="71">
        <f>_xlfn.XLOOKUP(K23,타입분류!$A$1:$A$28,타입분류!$B$1:$B$28)</f>
        <v>15</v>
      </c>
      <c r="M23" s="71" t="s">
        <v>270</v>
      </c>
      <c r="N23" s="73"/>
    </row>
    <row r="24" spans="1:24" customFormat="1" ht="16.5" customHeight="1" x14ac:dyDescent="0.3">
      <c r="A24" s="65" t="s">
        <v>341</v>
      </c>
      <c r="B24" s="66" t="str">
        <f t="shared" si="1"/>
        <v>변신 교체 뽑기</v>
      </c>
      <c r="C24" s="64">
        <v>943</v>
      </c>
      <c r="D24" s="64">
        <v>7</v>
      </c>
      <c r="E24" s="92">
        <v>0</v>
      </c>
      <c r="F24" s="67" t="s">
        <v>308</v>
      </c>
      <c r="G24" s="75"/>
      <c r="H24" s="69">
        <v>2</v>
      </c>
      <c r="I24" s="69">
        <v>10208</v>
      </c>
      <c r="J24" s="70"/>
      <c r="K24" s="71" t="s">
        <v>29</v>
      </c>
      <c r="L24" s="71">
        <f>_xlfn.XLOOKUP(K24,타입분류!$A$1:$A$28,타입분류!$B$1:$B$28)</f>
        <v>14</v>
      </c>
      <c r="M24" s="71" t="s">
        <v>270</v>
      </c>
      <c r="N24" s="73"/>
    </row>
    <row r="25" spans="1:24" customFormat="1" ht="16.5" hidden="1" customHeight="1" x14ac:dyDescent="0.3">
      <c r="A25" s="65" t="s">
        <v>341</v>
      </c>
      <c r="B25" s="66" t="str">
        <f t="shared" si="1"/>
        <v>변신 교체 뽑기</v>
      </c>
      <c r="C25" s="64">
        <v>943</v>
      </c>
      <c r="D25" s="64">
        <v>8</v>
      </c>
      <c r="E25" s="92">
        <v>0</v>
      </c>
      <c r="F25" s="67" t="s">
        <v>351</v>
      </c>
      <c r="G25" s="68" t="s">
        <v>340</v>
      </c>
      <c r="H25" s="69">
        <v>2</v>
      </c>
      <c r="I25" s="69">
        <v>10204</v>
      </c>
      <c r="J25" s="70"/>
      <c r="K25" s="71" t="s">
        <v>29</v>
      </c>
      <c r="L25" s="71">
        <f>_xlfn.XLOOKUP(K25,타입분류!$A$1:$A$28,타입분류!$B$1:$B$28)</f>
        <v>14</v>
      </c>
      <c r="M25" s="71" t="s">
        <v>270</v>
      </c>
      <c r="N25" s="73"/>
    </row>
    <row r="26" spans="1:24" customFormat="1" ht="16.5" hidden="1" customHeight="1" x14ac:dyDescent="0.3">
      <c r="A26" s="65" t="s">
        <v>341</v>
      </c>
      <c r="B26" s="66" t="str">
        <f t="shared" si="1"/>
        <v>변신 교체 뽑기</v>
      </c>
      <c r="C26" s="64">
        <v>943</v>
      </c>
      <c r="D26" s="64">
        <v>9</v>
      </c>
      <c r="E26" s="92">
        <v>0</v>
      </c>
      <c r="F26" s="67" t="s">
        <v>304</v>
      </c>
      <c r="G26" s="76"/>
      <c r="H26" s="69">
        <v>2</v>
      </c>
      <c r="I26" s="69">
        <v>10203</v>
      </c>
      <c r="J26" s="70"/>
      <c r="K26" s="71" t="s">
        <v>29</v>
      </c>
      <c r="L26" s="71">
        <f>_xlfn.XLOOKUP(K26,타입분류!$A$1:$A$28,타입분류!$B$1:$B$28)</f>
        <v>14</v>
      </c>
      <c r="M26" s="71" t="s">
        <v>270</v>
      </c>
      <c r="N26" s="73"/>
    </row>
    <row r="27" spans="1:24" customFormat="1" hidden="1" x14ac:dyDescent="0.3">
      <c r="A27" s="65" t="s">
        <v>341</v>
      </c>
      <c r="B27" s="66" t="str">
        <f t="shared" si="1"/>
        <v>변신 교체 뽑기</v>
      </c>
      <c r="C27" s="64">
        <v>943</v>
      </c>
      <c r="D27" s="64">
        <v>10</v>
      </c>
      <c r="E27" s="92">
        <v>0</v>
      </c>
      <c r="F27" s="67" t="s">
        <v>305</v>
      </c>
      <c r="G27" s="75"/>
      <c r="H27" s="69">
        <v>5</v>
      </c>
      <c r="I27" s="69">
        <v>10203</v>
      </c>
      <c r="J27" s="70"/>
      <c r="K27" s="71" t="s">
        <v>29</v>
      </c>
      <c r="L27" s="71">
        <f>_xlfn.XLOOKUP(K27,타입분류!$A$1:$A$28,타입분류!$B$1:$B$28)</f>
        <v>14</v>
      </c>
      <c r="M27" s="71" t="s">
        <v>270</v>
      </c>
      <c r="N27" s="73"/>
    </row>
    <row r="28" spans="1:24" customFormat="1" hidden="1" x14ac:dyDescent="0.3">
      <c r="A28" s="65" t="s">
        <v>341</v>
      </c>
      <c r="B28" s="66" t="str">
        <f t="shared" si="1"/>
        <v>변신 교체 뽑기</v>
      </c>
      <c r="C28" s="64">
        <v>943</v>
      </c>
      <c r="D28" s="64">
        <v>11</v>
      </c>
      <c r="E28" s="92">
        <v>0</v>
      </c>
      <c r="F28" s="67" t="s">
        <v>306</v>
      </c>
      <c r="G28" s="75"/>
      <c r="H28" s="69">
        <v>5</v>
      </c>
      <c r="I28" s="69">
        <v>10202</v>
      </c>
      <c r="J28" s="70"/>
      <c r="K28" s="71" t="s">
        <v>29</v>
      </c>
      <c r="L28" s="71">
        <f>_xlfn.XLOOKUP(K28,타입분류!$A$1:$A$28,타입분류!$B$1:$B$28)</f>
        <v>14</v>
      </c>
      <c r="M28" s="71" t="s">
        <v>270</v>
      </c>
      <c r="N28" s="73"/>
    </row>
    <row r="29" spans="1:24" customFormat="1" hidden="1" x14ac:dyDescent="0.3">
      <c r="A29" s="65" t="s">
        <v>341</v>
      </c>
      <c r="B29" s="66" t="str">
        <f t="shared" si="1"/>
        <v>변신 교체 뽑기</v>
      </c>
      <c r="C29" s="64">
        <v>943</v>
      </c>
      <c r="D29" s="64">
        <v>12</v>
      </c>
      <c r="E29" s="92">
        <v>0</v>
      </c>
      <c r="F29" s="67" t="s">
        <v>307</v>
      </c>
      <c r="G29" s="75"/>
      <c r="H29" s="69">
        <v>301</v>
      </c>
      <c r="I29" s="69">
        <v>10202</v>
      </c>
      <c r="J29" s="70"/>
      <c r="K29" s="71" t="s">
        <v>29</v>
      </c>
      <c r="L29" s="71">
        <f>_xlfn.XLOOKUP(K29,타입분류!$A$1:$A$28,타입분류!$B$1:$B$28)</f>
        <v>14</v>
      </c>
      <c r="M29" s="71" t="s">
        <v>270</v>
      </c>
      <c r="N29" s="73"/>
    </row>
    <row r="30" spans="1:24" customFormat="1" x14ac:dyDescent="0.3">
      <c r="A30" s="65" t="s">
        <v>341</v>
      </c>
      <c r="B30" s="66" t="str">
        <f t="shared" si="1"/>
        <v>변신 교체 뽑기</v>
      </c>
      <c r="C30" s="64">
        <v>943</v>
      </c>
      <c r="D30" s="64">
        <v>13</v>
      </c>
      <c r="E30" s="92">
        <v>0</v>
      </c>
      <c r="F30" s="67" t="s">
        <v>309</v>
      </c>
      <c r="G30" s="77"/>
      <c r="H30" s="69">
        <v>2</v>
      </c>
      <c r="I30" s="69">
        <v>10006</v>
      </c>
      <c r="J30" s="70"/>
      <c r="K30" s="71" t="s">
        <v>29</v>
      </c>
      <c r="L30" s="71">
        <f>_xlfn.XLOOKUP(K30,타입분류!$A$1:$A$28,타입분류!$B$1:$B$28)</f>
        <v>14</v>
      </c>
      <c r="M30" s="71" t="s">
        <v>270</v>
      </c>
      <c r="N30" s="73"/>
    </row>
    <row r="31" spans="1:24" customFormat="1" ht="40.5" hidden="1" x14ac:dyDescent="0.3">
      <c r="A31" s="65" t="s">
        <v>341</v>
      </c>
      <c r="B31" s="66" t="str">
        <f>B30</f>
        <v>변신 교체 뽑기</v>
      </c>
      <c r="C31" s="64">
        <v>943</v>
      </c>
      <c r="D31" s="64">
        <v>14</v>
      </c>
      <c r="E31" s="92">
        <v>0</v>
      </c>
      <c r="F31" s="67" t="s">
        <v>310</v>
      </c>
      <c r="G31" s="68">
        <v>45015</v>
      </c>
      <c r="H31" s="69">
        <v>630803</v>
      </c>
      <c r="I31" s="69">
        <v>10402</v>
      </c>
      <c r="J31" s="70" t="s">
        <v>225</v>
      </c>
      <c r="K31" s="71" t="s">
        <v>13</v>
      </c>
      <c r="L31" s="71">
        <f>_xlfn.XLOOKUP(K31,타입분류!$A$1:$A$28,타입분류!$B$1:$B$28)</f>
        <v>1</v>
      </c>
      <c r="M31" s="71" t="s">
        <v>270</v>
      </c>
      <c r="N31" s="78" t="s">
        <v>356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x14ac:dyDescent="0.3">
      <c r="A32" s="65" t="s">
        <v>341</v>
      </c>
      <c r="B32" s="66" t="str">
        <f>B31</f>
        <v>변신 교체 뽑기</v>
      </c>
      <c r="C32" s="104">
        <v>943</v>
      </c>
      <c r="D32" s="104">
        <v>15</v>
      </c>
      <c r="E32" s="92">
        <v>0</v>
      </c>
      <c r="F32" s="102" t="s">
        <v>357</v>
      </c>
      <c r="G32" s="68"/>
      <c r="H32" s="69">
        <v>2</v>
      </c>
      <c r="I32" s="69">
        <v>10400</v>
      </c>
      <c r="J32" s="70"/>
      <c r="K32" s="71"/>
      <c r="L32" s="71">
        <v>1</v>
      </c>
      <c r="M32" s="71" t="s">
        <v>270</v>
      </c>
      <c r="N32" s="78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x14ac:dyDescent="0.3">
      <c r="A33" s="65" t="s">
        <v>341</v>
      </c>
      <c r="B33" s="66" t="s">
        <v>52</v>
      </c>
      <c r="C33" s="104">
        <v>944</v>
      </c>
      <c r="D33" s="104">
        <v>0</v>
      </c>
      <c r="E33" s="92">
        <v>0</v>
      </c>
      <c r="F33" s="67" t="s">
        <v>279</v>
      </c>
      <c r="G33" s="74">
        <v>45043</v>
      </c>
      <c r="H33" s="69">
        <v>310006</v>
      </c>
      <c r="I33" s="69">
        <v>10005</v>
      </c>
      <c r="J33" s="70" t="s">
        <v>225</v>
      </c>
      <c r="K33" s="71" t="s">
        <v>13</v>
      </c>
      <c r="L33" s="71">
        <f>_xlfn.XLOOKUP(K33,타입분류!$A$1:$A$28,타입분류!$B$1:$B$28)</f>
        <v>1</v>
      </c>
      <c r="M33" s="71" t="s">
        <v>270</v>
      </c>
      <c r="N33" s="79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x14ac:dyDescent="0.3">
      <c r="A34" s="65" t="s">
        <v>341</v>
      </c>
      <c r="B34" s="66" t="s">
        <v>54</v>
      </c>
      <c r="C34" s="104">
        <v>945</v>
      </c>
      <c r="D34" s="104">
        <v>0</v>
      </c>
      <c r="E34" s="92">
        <v>0</v>
      </c>
      <c r="F34" s="67" t="s">
        <v>311</v>
      </c>
      <c r="G34" s="74">
        <v>45043</v>
      </c>
      <c r="H34" s="69">
        <v>310007</v>
      </c>
      <c r="I34" s="69">
        <v>10006</v>
      </c>
      <c r="J34" s="70" t="s">
        <v>225</v>
      </c>
      <c r="K34" s="71" t="s">
        <v>13</v>
      </c>
      <c r="L34" s="71">
        <f>_xlfn.XLOOKUP(K34,타입분류!$A$1:$A$28,타입분류!$B$1:$B$28)</f>
        <v>1</v>
      </c>
      <c r="M34" s="71" t="s">
        <v>270</v>
      </c>
      <c r="N34" s="79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hidden="1" x14ac:dyDescent="0.3">
      <c r="A35" s="65" t="s">
        <v>341</v>
      </c>
      <c r="B35" s="66" t="s">
        <v>56</v>
      </c>
      <c r="C35" s="64">
        <v>947</v>
      </c>
      <c r="D35" s="64">
        <v>0</v>
      </c>
      <c r="E35" s="92">
        <v>0</v>
      </c>
      <c r="F35" s="67" t="s">
        <v>312</v>
      </c>
      <c r="G35" s="68">
        <v>44525</v>
      </c>
      <c r="H35" s="69">
        <v>630202</v>
      </c>
      <c r="I35" s="69">
        <v>10201</v>
      </c>
      <c r="J35" s="70" t="s">
        <v>225</v>
      </c>
      <c r="K35" s="71" t="s">
        <v>13</v>
      </c>
      <c r="L35" s="71">
        <f>_xlfn.XLOOKUP(K35,타입분류!$A$1:$A$28,타입분류!$B$1:$B$28)</f>
        <v>1</v>
      </c>
      <c r="M35" s="71" t="s">
        <v>270</v>
      </c>
      <c r="N35" s="79"/>
      <c r="P35" s="1"/>
      <c r="Q35" s="1"/>
      <c r="R35" s="1"/>
      <c r="S35" s="1"/>
      <c r="T35" s="1"/>
      <c r="U35" s="1"/>
      <c r="V35" s="1"/>
      <c r="W35" s="1"/>
      <c r="X35" s="1"/>
    </row>
    <row r="36" spans="1:38" customFormat="1" x14ac:dyDescent="0.3">
      <c r="A36" s="65" t="s">
        <v>341</v>
      </c>
      <c r="B36" s="66" t="s">
        <v>58</v>
      </c>
      <c r="C36" s="104">
        <v>1423</v>
      </c>
      <c r="D36" s="104">
        <v>0</v>
      </c>
      <c r="E36" s="92">
        <v>0</v>
      </c>
      <c r="F36" s="67" t="s">
        <v>313</v>
      </c>
      <c r="G36" s="74">
        <v>45043</v>
      </c>
      <c r="H36" s="69">
        <v>630211</v>
      </c>
      <c r="I36" s="69">
        <v>10209</v>
      </c>
      <c r="J36" s="70" t="s">
        <v>225</v>
      </c>
      <c r="K36" s="71" t="s">
        <v>13</v>
      </c>
      <c r="L36" s="71">
        <f>_xlfn.XLOOKUP(K36,타입분류!$A$1:$A$28,타입분류!$B$1:$B$28)</f>
        <v>1</v>
      </c>
      <c r="M36" s="71" t="s">
        <v>270</v>
      </c>
      <c r="N36" s="79"/>
      <c r="P36" s="1"/>
      <c r="Q36" s="1"/>
      <c r="R36" s="1"/>
      <c r="S36" s="1"/>
      <c r="T36" s="1"/>
      <c r="U36" s="1"/>
      <c r="V36" s="1"/>
      <c r="W36" s="1"/>
      <c r="X36" s="1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</row>
    <row r="37" spans="1:38" x14ac:dyDescent="0.3">
      <c r="A37" s="65" t="s">
        <v>341</v>
      </c>
      <c r="B37" s="66" t="str">
        <f t="shared" ref="B37:B38" si="2">B36</f>
        <v>구간 변신 뽑기</v>
      </c>
      <c r="C37" s="104">
        <v>1423</v>
      </c>
      <c r="D37" s="104">
        <v>1</v>
      </c>
      <c r="E37" s="92">
        <v>0</v>
      </c>
      <c r="F37" s="67" t="s">
        <v>314</v>
      </c>
      <c r="G37" s="74">
        <v>45043</v>
      </c>
      <c r="H37" s="69">
        <v>630210</v>
      </c>
      <c r="I37" s="69">
        <v>10208</v>
      </c>
      <c r="J37" s="70" t="s">
        <v>225</v>
      </c>
      <c r="K37" s="71" t="s">
        <v>13</v>
      </c>
      <c r="L37" s="71">
        <f>_xlfn.XLOOKUP(K37,타입분류!$A$1:$A$28,타입분류!$B$1:$B$28)</f>
        <v>1</v>
      </c>
      <c r="M37" s="71" t="s">
        <v>270</v>
      </c>
      <c r="N37" s="79"/>
      <c r="Y37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</row>
    <row r="38" spans="1:38" hidden="1" x14ac:dyDescent="0.3">
      <c r="A38" s="65" t="s">
        <v>341</v>
      </c>
      <c r="B38" s="66" t="str">
        <f t="shared" si="2"/>
        <v>구간 변신 뽑기</v>
      </c>
      <c r="C38" s="64">
        <v>1423</v>
      </c>
      <c r="D38" s="64">
        <v>2</v>
      </c>
      <c r="E38" s="92">
        <v>0</v>
      </c>
      <c r="F38" s="67" t="s">
        <v>315</v>
      </c>
      <c r="G38" s="74">
        <v>45043</v>
      </c>
      <c r="H38" s="69">
        <v>630207</v>
      </c>
      <c r="I38" s="69">
        <v>10205</v>
      </c>
      <c r="J38" s="70" t="s">
        <v>225</v>
      </c>
      <c r="K38" s="71" t="s">
        <v>13</v>
      </c>
      <c r="L38" s="71">
        <f>_xlfn.XLOOKUP(K38,타입분류!$A$1:$A$28,타입분류!$B$1:$B$28)</f>
        <v>1</v>
      </c>
      <c r="M38" s="71" t="s">
        <v>270</v>
      </c>
      <c r="N38" s="79"/>
      <c r="Y38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</row>
    <row r="39" spans="1:38" hidden="1" x14ac:dyDescent="0.3">
      <c r="A39" s="65" t="s">
        <v>341</v>
      </c>
      <c r="B39" s="66" t="str">
        <f>B40</f>
        <v>구간 변신 뽑기</v>
      </c>
      <c r="C39" s="64">
        <v>1423</v>
      </c>
      <c r="D39" s="64">
        <v>3</v>
      </c>
      <c r="E39" s="92">
        <v>0</v>
      </c>
      <c r="F39" s="67" t="s">
        <v>316</v>
      </c>
      <c r="G39" s="85">
        <v>45043</v>
      </c>
      <c r="H39" s="69">
        <v>630208</v>
      </c>
      <c r="I39" s="69">
        <v>10204</v>
      </c>
      <c r="J39" s="70"/>
      <c r="K39" s="71" t="s">
        <v>13</v>
      </c>
      <c r="L39" s="71">
        <f>_xlfn.XLOOKUP(K39,타입분류!$A$1:$A$28,타입분류!$B$1:$B$28)</f>
        <v>1</v>
      </c>
      <c r="M39" s="71" t="s">
        <v>270</v>
      </c>
      <c r="N39" s="73"/>
      <c r="Y39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</row>
    <row r="40" spans="1:38" ht="17.25" hidden="1" customHeight="1" x14ac:dyDescent="0.3">
      <c r="A40" s="65" t="s">
        <v>341</v>
      </c>
      <c r="B40" s="66" t="str">
        <f>B38</f>
        <v>구간 변신 뽑기</v>
      </c>
      <c r="C40" s="64">
        <v>946</v>
      </c>
      <c r="D40" s="64">
        <v>0</v>
      </c>
      <c r="E40" s="92">
        <v>0</v>
      </c>
      <c r="F40" s="67" t="s">
        <v>63</v>
      </c>
      <c r="G40" s="74">
        <v>45043</v>
      </c>
      <c r="H40" s="69"/>
      <c r="I40" s="69"/>
      <c r="J40" s="70"/>
      <c r="K40" s="71" t="s">
        <v>65</v>
      </c>
      <c r="L40" s="71">
        <f>_xlfn.XLOOKUP(K40,타입분류!$A$1:$A$28,타입분류!$B$1:$B$28)</f>
        <v>12</v>
      </c>
      <c r="M40" s="71" t="s">
        <v>270</v>
      </c>
      <c r="N40" s="73"/>
      <c r="Y40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</row>
    <row r="41" spans="1:38" hidden="1" x14ac:dyDescent="0.3">
      <c r="A41" s="81" t="s">
        <v>66</v>
      </c>
      <c r="B41" s="82" t="s">
        <v>67</v>
      </c>
      <c r="C41" s="83">
        <v>948</v>
      </c>
      <c r="D41" s="83">
        <v>0</v>
      </c>
      <c r="E41" s="92">
        <v>0</v>
      </c>
      <c r="F41" s="67" t="s">
        <v>280</v>
      </c>
      <c r="G41" s="68">
        <v>44525</v>
      </c>
      <c r="H41" s="69">
        <v>360000</v>
      </c>
      <c r="I41" s="69">
        <v>10008</v>
      </c>
      <c r="J41" s="70"/>
      <c r="K41" s="71" t="s">
        <v>13</v>
      </c>
      <c r="L41" s="71">
        <f>_xlfn.XLOOKUP(K41,타입분류!$A$1:$A$28,타입분류!$B$1:$B$28)</f>
        <v>1</v>
      </c>
      <c r="M41" s="71" t="s">
        <v>268</v>
      </c>
      <c r="N41" s="73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idden="1" x14ac:dyDescent="0.3">
      <c r="A42" s="81" t="s">
        <v>66</v>
      </c>
      <c r="B42" s="82" t="str">
        <f>B41</f>
        <v>골드 서번트 뽑기</v>
      </c>
      <c r="C42" s="83">
        <v>948</v>
      </c>
      <c r="D42" s="83">
        <v>1</v>
      </c>
      <c r="E42" s="92">
        <v>0</v>
      </c>
      <c r="F42" s="67" t="s">
        <v>281</v>
      </c>
      <c r="G42" s="68">
        <v>44525</v>
      </c>
      <c r="H42" s="69">
        <v>360001</v>
      </c>
      <c r="I42" s="69">
        <v>10009</v>
      </c>
      <c r="J42" s="70"/>
      <c r="K42" s="71" t="s">
        <v>13</v>
      </c>
      <c r="L42" s="71">
        <f>_xlfn.XLOOKUP(K42,타입분류!$A$1:$A$28,타입분류!$B$1:$B$28)</f>
        <v>1</v>
      </c>
      <c r="M42" s="71" t="s">
        <v>268</v>
      </c>
      <c r="N42" s="73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idden="1" x14ac:dyDescent="0.3">
      <c r="A43" s="81" t="s">
        <v>66</v>
      </c>
      <c r="B43" s="82" t="s">
        <v>70</v>
      </c>
      <c r="C43" s="83">
        <v>949</v>
      </c>
      <c r="D43" s="83">
        <v>0</v>
      </c>
      <c r="E43" s="92">
        <v>0</v>
      </c>
      <c r="F43" s="67" t="s">
        <v>71</v>
      </c>
      <c r="G43" s="68">
        <v>44910</v>
      </c>
      <c r="H43" s="69">
        <v>360003</v>
      </c>
      <c r="I43" s="69">
        <v>10000</v>
      </c>
      <c r="J43" s="70"/>
      <c r="K43" s="71" t="s">
        <v>13</v>
      </c>
      <c r="L43" s="71">
        <f>_xlfn.XLOOKUP(K43,타입분류!$A$1:$A$28,타입분류!$B$1:$B$28)</f>
        <v>1</v>
      </c>
      <c r="M43" s="71" t="s">
        <v>268</v>
      </c>
      <c r="N43" s="73"/>
      <c r="Y43"/>
      <c r="Z43" s="41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idden="1" x14ac:dyDescent="0.3">
      <c r="A44" s="81" t="s">
        <v>66</v>
      </c>
      <c r="B44" s="82" t="str">
        <f>B43</f>
        <v>다이아 서번트 뽑기</v>
      </c>
      <c r="C44" s="83">
        <v>949</v>
      </c>
      <c r="D44" s="83">
        <v>1</v>
      </c>
      <c r="E44" s="92">
        <v>0</v>
      </c>
      <c r="F44" s="67" t="s">
        <v>282</v>
      </c>
      <c r="G44" s="68">
        <v>44910</v>
      </c>
      <c r="H44" s="69">
        <v>660300</v>
      </c>
      <c r="I44" s="69">
        <v>10300</v>
      </c>
      <c r="J44" s="70"/>
      <c r="K44" s="71" t="s">
        <v>13</v>
      </c>
      <c r="L44" s="71">
        <f>_xlfn.XLOOKUP(K44,타입분류!$A$1:$A$28,타입분류!$B$1:$B$28)</f>
        <v>1</v>
      </c>
      <c r="M44" s="71" t="s">
        <v>268</v>
      </c>
      <c r="N44" s="79" t="s">
        <v>73</v>
      </c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6.5" hidden="1" customHeight="1" x14ac:dyDescent="0.3">
      <c r="A45" s="81" t="s">
        <v>66</v>
      </c>
      <c r="B45" s="82" t="s">
        <v>74</v>
      </c>
      <c r="C45" s="83">
        <v>950</v>
      </c>
      <c r="D45" s="83">
        <v>0</v>
      </c>
      <c r="E45" s="92">
        <v>0</v>
      </c>
      <c r="F45" s="67" t="s">
        <v>283</v>
      </c>
      <c r="G45" s="68"/>
      <c r="H45" s="69">
        <v>0</v>
      </c>
      <c r="I45" s="69"/>
      <c r="J45" s="70"/>
      <c r="K45" s="71" t="s">
        <v>76</v>
      </c>
      <c r="L45" s="71">
        <f>_xlfn.XLOOKUP(K45,타입분류!$A$1:$A$28,타입분류!$B$1:$B$28)</f>
        <v>3</v>
      </c>
      <c r="M45" s="71" t="s">
        <v>268</v>
      </c>
      <c r="N45" s="73"/>
      <c r="Y45"/>
      <c r="Z45"/>
      <c r="AA45"/>
      <c r="AB45"/>
      <c r="AC45"/>
    </row>
    <row r="46" spans="1:38" ht="16.5" hidden="1" customHeight="1" x14ac:dyDescent="0.3">
      <c r="A46" s="81" t="s">
        <v>66</v>
      </c>
      <c r="B46" s="82" t="str">
        <f t="shared" ref="B46:B55" si="3">B45</f>
        <v>서번트 합성</v>
      </c>
      <c r="C46" s="83">
        <v>950</v>
      </c>
      <c r="D46" s="83">
        <v>1</v>
      </c>
      <c r="E46" s="92">
        <v>0</v>
      </c>
      <c r="F46" s="67" t="s">
        <v>284</v>
      </c>
      <c r="G46" s="68">
        <v>44910</v>
      </c>
      <c r="H46" s="69">
        <v>1</v>
      </c>
      <c r="I46" s="69"/>
      <c r="J46" s="70"/>
      <c r="K46" s="71" t="s">
        <v>76</v>
      </c>
      <c r="L46" s="71">
        <f>_xlfn.XLOOKUP(K46,타입분류!$A$1:$A$28,타입분류!$B$1:$B$28)</f>
        <v>3</v>
      </c>
      <c r="M46" s="71" t="s">
        <v>268</v>
      </c>
      <c r="N46" s="73"/>
      <c r="Y46"/>
      <c r="Z46"/>
      <c r="AA46"/>
      <c r="AB46"/>
      <c r="AC46"/>
    </row>
    <row r="47" spans="1:38" ht="16.5" hidden="1" customHeight="1" x14ac:dyDescent="0.3">
      <c r="A47" s="81" t="s">
        <v>66</v>
      </c>
      <c r="B47" s="82" t="str">
        <f t="shared" si="3"/>
        <v>서번트 합성</v>
      </c>
      <c r="C47" s="83">
        <v>950</v>
      </c>
      <c r="D47" s="83">
        <v>2</v>
      </c>
      <c r="E47" s="92">
        <v>0</v>
      </c>
      <c r="F47" s="67" t="s">
        <v>285</v>
      </c>
      <c r="G47" s="68">
        <v>44910</v>
      </c>
      <c r="H47" s="69">
        <v>2</v>
      </c>
      <c r="I47" s="69"/>
      <c r="J47" s="70"/>
      <c r="K47" s="71" t="s">
        <v>76</v>
      </c>
      <c r="L47" s="71">
        <f>_xlfn.XLOOKUP(K47,타입분류!$A$1:$A$28,타입분류!$B$1:$B$28)</f>
        <v>3</v>
      </c>
      <c r="M47" s="71" t="s">
        <v>268</v>
      </c>
      <c r="N47" s="73"/>
      <c r="Y47"/>
      <c r="Z47"/>
      <c r="AA47"/>
      <c r="AB47"/>
      <c r="AC47"/>
    </row>
    <row r="48" spans="1:38" ht="16.5" hidden="1" customHeight="1" x14ac:dyDescent="0.3">
      <c r="A48" s="81" t="s">
        <v>66</v>
      </c>
      <c r="B48" s="82" t="str">
        <f t="shared" si="3"/>
        <v>서번트 합성</v>
      </c>
      <c r="C48" s="83">
        <v>950</v>
      </c>
      <c r="D48" s="83">
        <v>3</v>
      </c>
      <c r="E48" s="92">
        <v>0</v>
      </c>
      <c r="F48" s="67" t="s">
        <v>286</v>
      </c>
      <c r="G48" s="68">
        <v>44910</v>
      </c>
      <c r="H48" s="69">
        <v>3</v>
      </c>
      <c r="I48" s="69"/>
      <c r="J48" s="70"/>
      <c r="K48" s="71" t="s">
        <v>76</v>
      </c>
      <c r="L48" s="71">
        <f>_xlfn.XLOOKUP(K48,타입분류!$A$1:$A$28,타입분류!$B$1:$B$28)</f>
        <v>3</v>
      </c>
      <c r="M48" s="71" t="s">
        <v>268</v>
      </c>
      <c r="N48" s="73"/>
      <c r="Y48"/>
      <c r="Z48"/>
      <c r="AA48"/>
      <c r="AB48"/>
      <c r="AC48"/>
    </row>
    <row r="49" spans="1:45" ht="16.5" hidden="1" customHeight="1" x14ac:dyDescent="0.3">
      <c r="A49" s="81" t="s">
        <v>66</v>
      </c>
      <c r="B49" s="82" t="str">
        <f t="shared" si="3"/>
        <v>서번트 합성</v>
      </c>
      <c r="C49" s="83">
        <v>950</v>
      </c>
      <c r="D49" s="83">
        <v>4</v>
      </c>
      <c r="E49" s="92">
        <v>0</v>
      </c>
      <c r="F49" s="67" t="s">
        <v>287</v>
      </c>
      <c r="G49" s="68">
        <v>44910</v>
      </c>
      <c r="H49" s="69">
        <v>4</v>
      </c>
      <c r="I49" s="69"/>
      <c r="J49" s="70"/>
      <c r="K49" s="71" t="s">
        <v>76</v>
      </c>
      <c r="L49" s="71">
        <f>_xlfn.XLOOKUP(K49,타입분류!$A$1:$A$28,타입분류!$B$1:$B$28)</f>
        <v>3</v>
      </c>
      <c r="M49" s="71" t="s">
        <v>268</v>
      </c>
      <c r="N49" s="73"/>
    </row>
    <row r="50" spans="1:45" hidden="1" x14ac:dyDescent="0.3">
      <c r="A50" s="81" t="s">
        <v>66</v>
      </c>
      <c r="B50" s="82" t="str">
        <f t="shared" si="3"/>
        <v>서번트 합성</v>
      </c>
      <c r="C50" s="83">
        <v>950</v>
      </c>
      <c r="D50" s="83">
        <v>5</v>
      </c>
      <c r="E50" s="92">
        <v>0</v>
      </c>
      <c r="F50" s="67" t="s">
        <v>82</v>
      </c>
      <c r="G50" s="68">
        <v>44910</v>
      </c>
      <c r="H50" s="69">
        <v>660016</v>
      </c>
      <c r="I50" s="69">
        <v>10011</v>
      </c>
      <c r="J50" s="70"/>
      <c r="K50" s="71" t="s">
        <v>13</v>
      </c>
      <c r="L50" s="71">
        <f>_xlfn.XLOOKUP(K50,타입분류!$A$1:$A$28,타입분류!$B$1:$B$28)</f>
        <v>1</v>
      </c>
      <c r="M50" s="71" t="s">
        <v>268</v>
      </c>
      <c r="N50" s="73"/>
    </row>
    <row r="51" spans="1:45" hidden="1" x14ac:dyDescent="0.3">
      <c r="A51" s="81" t="s">
        <v>66</v>
      </c>
      <c r="B51" s="82" t="str">
        <f t="shared" si="3"/>
        <v>서번트 합성</v>
      </c>
      <c r="C51" s="83">
        <v>950</v>
      </c>
      <c r="D51" s="83">
        <v>6</v>
      </c>
      <c r="E51" s="92">
        <v>0</v>
      </c>
      <c r="F51" s="67" t="s">
        <v>83</v>
      </c>
      <c r="G51" s="68">
        <v>44910</v>
      </c>
      <c r="H51" s="69">
        <v>660015</v>
      </c>
      <c r="I51" s="69">
        <v>10010</v>
      </c>
      <c r="J51" s="70"/>
      <c r="K51" s="71" t="s">
        <v>13</v>
      </c>
      <c r="L51" s="71">
        <f>_xlfn.XLOOKUP(K51,타입분류!$A$1:$A$28,타입분류!$B$1:$B$28)</f>
        <v>1</v>
      </c>
      <c r="M51" s="71" t="s">
        <v>268</v>
      </c>
      <c r="N51" s="73"/>
    </row>
    <row r="52" spans="1:45" hidden="1" x14ac:dyDescent="0.3">
      <c r="A52" s="81" t="s">
        <v>66</v>
      </c>
      <c r="B52" s="82" t="str">
        <f t="shared" si="3"/>
        <v>서번트 합성</v>
      </c>
      <c r="C52" s="83">
        <v>950</v>
      </c>
      <c r="D52" s="83">
        <v>7</v>
      </c>
      <c r="E52" s="92">
        <v>0</v>
      </c>
      <c r="F52" s="67" t="s">
        <v>84</v>
      </c>
      <c r="G52" s="68">
        <v>44992</v>
      </c>
      <c r="H52" s="69">
        <v>660017</v>
      </c>
      <c r="I52" s="69">
        <v>10012</v>
      </c>
      <c r="J52" s="70"/>
      <c r="K52" s="71" t="s">
        <v>13</v>
      </c>
      <c r="L52" s="71">
        <f>_xlfn.XLOOKUP(K52,타입분류!$A$1:$A$28,타입분류!$B$1:$B$28)</f>
        <v>1</v>
      </c>
      <c r="M52" s="71" t="s">
        <v>268</v>
      </c>
      <c r="N52" s="73"/>
    </row>
    <row r="53" spans="1:45" ht="16.5" hidden="1" customHeight="1" x14ac:dyDescent="0.3">
      <c r="A53" s="81" t="s">
        <v>66</v>
      </c>
      <c r="B53" s="82" t="str">
        <f t="shared" si="3"/>
        <v>서번트 합성</v>
      </c>
      <c r="C53" s="83">
        <v>950</v>
      </c>
      <c r="D53" s="83">
        <v>8</v>
      </c>
      <c r="E53" s="92">
        <v>0</v>
      </c>
      <c r="F53" s="67" t="s">
        <v>294</v>
      </c>
      <c r="G53" s="68">
        <v>44910</v>
      </c>
      <c r="H53" s="69">
        <v>30</v>
      </c>
      <c r="I53" s="69">
        <v>10011</v>
      </c>
      <c r="J53" s="70" t="s">
        <v>12</v>
      </c>
      <c r="K53" s="71" t="s">
        <v>87</v>
      </c>
      <c r="L53" s="71">
        <f>_xlfn.XLOOKUP(K53,타입분류!$A$1:$A$28,타입분류!$B$1:$B$28)</f>
        <v>16</v>
      </c>
      <c r="M53" s="71" t="s">
        <v>268</v>
      </c>
      <c r="N53" s="73"/>
    </row>
    <row r="54" spans="1:45" ht="16.5" hidden="1" customHeight="1" x14ac:dyDescent="0.3">
      <c r="A54" s="81" t="s">
        <v>66</v>
      </c>
      <c r="B54" s="82" t="str">
        <f t="shared" si="3"/>
        <v>서번트 합성</v>
      </c>
      <c r="C54" s="83">
        <v>950</v>
      </c>
      <c r="D54" s="83">
        <v>9</v>
      </c>
      <c r="E54" s="92">
        <v>0</v>
      </c>
      <c r="F54" s="67" t="s">
        <v>295</v>
      </c>
      <c r="G54" s="68">
        <v>44910</v>
      </c>
      <c r="H54" s="69">
        <v>38</v>
      </c>
      <c r="I54" s="69">
        <v>10010</v>
      </c>
      <c r="J54" s="70" t="s">
        <v>12</v>
      </c>
      <c r="K54" s="71" t="s">
        <v>87</v>
      </c>
      <c r="L54" s="71">
        <f>_xlfn.XLOOKUP(K54,타입분류!$A$1:$A$28,타입분류!$B$1:$B$28)</f>
        <v>16</v>
      </c>
      <c r="M54" s="71" t="s">
        <v>268</v>
      </c>
      <c r="N54" s="73"/>
    </row>
    <row r="55" spans="1:45" customFormat="1" ht="16.5" hidden="1" customHeight="1" x14ac:dyDescent="0.3">
      <c r="A55" s="81" t="s">
        <v>66</v>
      </c>
      <c r="B55" s="82" t="str">
        <f t="shared" si="3"/>
        <v>서번트 합성</v>
      </c>
      <c r="C55" s="83">
        <v>950</v>
      </c>
      <c r="D55" s="83">
        <v>10</v>
      </c>
      <c r="E55" s="92">
        <v>0</v>
      </c>
      <c r="F55" s="67" t="s">
        <v>296</v>
      </c>
      <c r="G55" s="68">
        <v>44992</v>
      </c>
      <c r="H55" s="69">
        <v>52</v>
      </c>
      <c r="I55" s="69">
        <v>10012</v>
      </c>
      <c r="J55" s="70" t="s">
        <v>12</v>
      </c>
      <c r="K55" s="71" t="s">
        <v>87</v>
      </c>
      <c r="L55" s="71">
        <f>_xlfn.XLOOKUP(K55,타입분류!$A$1:$A$28,타입분류!$B$1:$B$28)</f>
        <v>16</v>
      </c>
      <c r="M55" s="71" t="s">
        <v>268</v>
      </c>
      <c r="N55" s="7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hidden="1" customHeight="1" x14ac:dyDescent="0.3">
      <c r="A56" s="81" t="s">
        <v>66</v>
      </c>
      <c r="B56" s="82" t="s">
        <v>90</v>
      </c>
      <c r="C56" s="83">
        <v>951</v>
      </c>
      <c r="D56" s="83">
        <v>0</v>
      </c>
      <c r="E56" s="92">
        <v>0</v>
      </c>
      <c r="F56" s="67" t="s">
        <v>317</v>
      </c>
      <c r="G56" s="68"/>
      <c r="H56" s="69">
        <v>32</v>
      </c>
      <c r="I56" s="69">
        <v>10009</v>
      </c>
      <c r="J56" s="70" t="s">
        <v>12</v>
      </c>
      <c r="K56" s="71" t="s">
        <v>87</v>
      </c>
      <c r="L56" s="71">
        <f>_xlfn.XLOOKUP(K56,타입분류!$A$1:$A$28,타입분류!$B$1:$B$28)</f>
        <v>16</v>
      </c>
      <c r="M56" s="71" t="s">
        <v>268</v>
      </c>
      <c r="N56" s="7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hidden="1" customHeight="1" x14ac:dyDescent="0.3">
      <c r="A57" s="81" t="s">
        <v>66</v>
      </c>
      <c r="B57" s="82" t="str">
        <f t="shared" ref="B57:B70" si="4">B56</f>
        <v>서번트 교체 뽑기</v>
      </c>
      <c r="C57" s="83">
        <v>951</v>
      </c>
      <c r="D57" s="83">
        <v>1</v>
      </c>
      <c r="E57" s="92">
        <v>0</v>
      </c>
      <c r="F57" s="67" t="s">
        <v>318</v>
      </c>
      <c r="G57" s="68">
        <v>44887</v>
      </c>
      <c r="H57" s="69">
        <v>30</v>
      </c>
      <c r="I57" s="69">
        <v>10000</v>
      </c>
      <c r="J57" s="70" t="s">
        <v>12</v>
      </c>
      <c r="K57" s="71" t="s">
        <v>87</v>
      </c>
      <c r="L57" s="71">
        <f>_xlfn.XLOOKUP(K57,타입분류!$A$1:$A$28,타입분류!$B$1:$B$28)</f>
        <v>16</v>
      </c>
      <c r="M57" s="71" t="s">
        <v>268</v>
      </c>
      <c r="N57" s="7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hidden="1" customHeight="1" x14ac:dyDescent="0.3">
      <c r="A58" s="81" t="s">
        <v>66</v>
      </c>
      <c r="B58" s="82" t="str">
        <f t="shared" si="4"/>
        <v>서번트 교체 뽑기</v>
      </c>
      <c r="C58" s="83">
        <v>951</v>
      </c>
      <c r="D58" s="83">
        <v>2</v>
      </c>
      <c r="E58" s="92">
        <v>0</v>
      </c>
      <c r="F58" s="67" t="s">
        <v>319</v>
      </c>
      <c r="G58" s="68"/>
      <c r="H58" s="69">
        <v>30</v>
      </c>
      <c r="I58" s="69">
        <v>10102</v>
      </c>
      <c r="J58" s="70"/>
      <c r="K58" s="71" t="s">
        <v>87</v>
      </c>
      <c r="L58" s="71">
        <f>_xlfn.XLOOKUP(K58,타입분류!$A$1:$A$28,타입분류!$B$1:$B$28)</f>
        <v>16</v>
      </c>
      <c r="M58" s="71" t="s">
        <v>268</v>
      </c>
      <c r="N58" s="79" t="s">
        <v>95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hidden="1" customHeight="1" x14ac:dyDescent="0.3">
      <c r="A59" s="81" t="s">
        <v>66</v>
      </c>
      <c r="B59" s="82" t="str">
        <f t="shared" si="4"/>
        <v>서번트 교체 뽑기</v>
      </c>
      <c r="C59" s="83">
        <v>951</v>
      </c>
      <c r="D59" s="83">
        <v>3</v>
      </c>
      <c r="E59" s="92">
        <v>0</v>
      </c>
      <c r="F59" s="67" t="s">
        <v>320</v>
      </c>
      <c r="G59" s="68">
        <v>44887</v>
      </c>
      <c r="H59" s="69">
        <v>30</v>
      </c>
      <c r="I59" s="69">
        <v>2</v>
      </c>
      <c r="J59" s="70" t="s">
        <v>12</v>
      </c>
      <c r="K59" s="71" t="s">
        <v>97</v>
      </c>
      <c r="L59" s="71">
        <f>_xlfn.XLOOKUP(K59,타입분류!$A$1:$A$28,타입분류!$B$1:$B$28)</f>
        <v>17</v>
      </c>
      <c r="M59" s="71" t="s">
        <v>268</v>
      </c>
      <c r="N59" s="7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hidden="1" customHeight="1" x14ac:dyDescent="0.3">
      <c r="A60" s="81" t="s">
        <v>66</v>
      </c>
      <c r="B60" s="82" t="str">
        <f t="shared" si="4"/>
        <v>서번트 교체 뽑기</v>
      </c>
      <c r="C60" s="83">
        <v>951</v>
      </c>
      <c r="D60" s="83">
        <v>4</v>
      </c>
      <c r="E60" s="92">
        <v>0</v>
      </c>
      <c r="F60" s="67" t="s">
        <v>321</v>
      </c>
      <c r="G60" s="68">
        <v>44887</v>
      </c>
      <c r="H60" s="69">
        <v>30</v>
      </c>
      <c r="I60" s="69">
        <v>3</v>
      </c>
      <c r="J60" s="70" t="s">
        <v>12</v>
      </c>
      <c r="K60" s="71" t="s">
        <v>97</v>
      </c>
      <c r="L60" s="71">
        <f>_xlfn.XLOOKUP(K60,타입분류!$A$1:$A$28,타입분류!$B$1:$B$28)</f>
        <v>17</v>
      </c>
      <c r="M60" s="71" t="s">
        <v>268</v>
      </c>
      <c r="N60" s="7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hidden="1" customHeight="1" x14ac:dyDescent="0.3">
      <c r="A61" s="81" t="s">
        <v>66</v>
      </c>
      <c r="B61" s="82" t="str">
        <f t="shared" si="4"/>
        <v>서번트 교체 뽑기</v>
      </c>
      <c r="C61" s="83">
        <v>951</v>
      </c>
      <c r="D61" s="83">
        <v>5</v>
      </c>
      <c r="E61" s="92">
        <v>0</v>
      </c>
      <c r="F61" s="67" t="s">
        <v>322</v>
      </c>
      <c r="G61" s="68"/>
      <c r="H61" s="69">
        <v>38</v>
      </c>
      <c r="I61" s="69">
        <v>3</v>
      </c>
      <c r="J61" s="70" t="s">
        <v>12</v>
      </c>
      <c r="K61" s="71" t="s">
        <v>97</v>
      </c>
      <c r="L61" s="71">
        <f>_xlfn.XLOOKUP(K61,타입분류!$A$1:$A$28,타입분류!$B$1:$B$28)</f>
        <v>17</v>
      </c>
      <c r="M61" s="71" t="s">
        <v>268</v>
      </c>
      <c r="N61" s="7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hidden="1" customHeight="1" x14ac:dyDescent="0.3">
      <c r="A62" s="81" t="s">
        <v>66</v>
      </c>
      <c r="B62" s="82" t="str">
        <f t="shared" si="4"/>
        <v>서번트 교체 뽑기</v>
      </c>
      <c r="C62" s="83">
        <v>951</v>
      </c>
      <c r="D62" s="83">
        <v>6</v>
      </c>
      <c r="E62" s="92">
        <v>0</v>
      </c>
      <c r="F62" s="67" t="s">
        <v>323</v>
      </c>
      <c r="G62" s="68"/>
      <c r="H62" s="69">
        <v>38</v>
      </c>
      <c r="I62" s="69">
        <v>4</v>
      </c>
      <c r="J62" s="70" t="s">
        <v>12</v>
      </c>
      <c r="K62" s="71" t="s">
        <v>97</v>
      </c>
      <c r="L62" s="71">
        <f>_xlfn.XLOOKUP(K62,타입분류!$A$1:$A$28,타입분류!$B$1:$B$28)</f>
        <v>17</v>
      </c>
      <c r="M62" s="71" t="s">
        <v>268</v>
      </c>
      <c r="N62" s="7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hidden="1" customHeight="1" x14ac:dyDescent="0.3">
      <c r="A63" s="81" t="s">
        <v>66</v>
      </c>
      <c r="B63" s="82" t="str">
        <f t="shared" si="4"/>
        <v>서번트 교체 뽑기</v>
      </c>
      <c r="C63" s="83">
        <v>951</v>
      </c>
      <c r="D63" s="83">
        <v>7</v>
      </c>
      <c r="E63" s="92">
        <v>0</v>
      </c>
      <c r="F63" s="67" t="s">
        <v>324</v>
      </c>
      <c r="G63" s="68">
        <v>44887</v>
      </c>
      <c r="H63" s="69">
        <v>52</v>
      </c>
      <c r="I63" s="69">
        <v>4</v>
      </c>
      <c r="J63" s="70" t="s">
        <v>12</v>
      </c>
      <c r="K63" s="71" t="s">
        <v>97</v>
      </c>
      <c r="L63" s="71">
        <f>_xlfn.XLOOKUP(K63,타입분류!$A$1:$A$28,타입분류!$B$1:$B$28)</f>
        <v>17</v>
      </c>
      <c r="M63" s="71" t="s">
        <v>268</v>
      </c>
      <c r="N63" s="7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hidden="1" customHeight="1" x14ac:dyDescent="0.3">
      <c r="A64" s="81" t="s">
        <v>66</v>
      </c>
      <c r="B64" s="82" t="str">
        <f t="shared" si="4"/>
        <v>서번트 교체 뽑기</v>
      </c>
      <c r="C64" s="83">
        <v>951</v>
      </c>
      <c r="D64" s="83">
        <v>8</v>
      </c>
      <c r="E64" s="92">
        <v>0</v>
      </c>
      <c r="F64" s="67" t="s">
        <v>331</v>
      </c>
      <c r="G64" s="68"/>
      <c r="H64" s="69">
        <v>30</v>
      </c>
      <c r="I64" s="69">
        <v>10204</v>
      </c>
      <c r="J64" s="70" t="s">
        <v>62</v>
      </c>
      <c r="K64" s="71" t="s">
        <v>87</v>
      </c>
      <c r="L64" s="71">
        <f>_xlfn.XLOOKUP(K64,타입분류!$A$1:$A$28,타입분류!$B$1:$B$28)</f>
        <v>16</v>
      </c>
      <c r="M64" s="71" t="s">
        <v>268</v>
      </c>
      <c r="N64" s="78" t="s">
        <v>104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hidden="1" customHeight="1" x14ac:dyDescent="0.3">
      <c r="A65" s="81" t="s">
        <v>66</v>
      </c>
      <c r="B65" s="82" t="str">
        <f t="shared" si="4"/>
        <v>서번트 교체 뽑기</v>
      </c>
      <c r="C65" s="83">
        <v>951</v>
      </c>
      <c r="D65" s="83">
        <v>9</v>
      </c>
      <c r="E65" s="92">
        <v>0</v>
      </c>
      <c r="F65" s="67" t="s">
        <v>332</v>
      </c>
      <c r="G65" s="68">
        <v>44887</v>
      </c>
      <c r="H65" s="69">
        <v>30</v>
      </c>
      <c r="I65" s="69">
        <v>10208</v>
      </c>
      <c r="J65" s="70" t="s">
        <v>12</v>
      </c>
      <c r="K65" s="71" t="s">
        <v>87</v>
      </c>
      <c r="L65" s="71">
        <f>_xlfn.XLOOKUP(K65,타입분류!$A$1:$A$28,타입분류!$B$1:$B$28)</f>
        <v>16</v>
      </c>
      <c r="M65" s="71" t="s">
        <v>268</v>
      </c>
      <c r="N65" s="7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hidden="1" customHeight="1" x14ac:dyDescent="0.3">
      <c r="A66" s="81" t="s">
        <v>66</v>
      </c>
      <c r="B66" s="82" t="str">
        <f t="shared" si="4"/>
        <v>서번트 교체 뽑기</v>
      </c>
      <c r="C66" s="83">
        <v>951</v>
      </c>
      <c r="D66" s="83">
        <v>10</v>
      </c>
      <c r="E66" s="92">
        <v>0</v>
      </c>
      <c r="F66" s="67" t="s">
        <v>333</v>
      </c>
      <c r="G66" s="68"/>
      <c r="H66" s="69">
        <v>30</v>
      </c>
      <c r="I66" s="69">
        <v>10203</v>
      </c>
      <c r="J66" s="70" t="s">
        <v>12</v>
      </c>
      <c r="K66" s="71" t="s">
        <v>87</v>
      </c>
      <c r="L66" s="71">
        <f>_xlfn.XLOOKUP(K66,타입분류!$A$1:$A$28,타입분류!$B$1:$B$28)</f>
        <v>16</v>
      </c>
      <c r="M66" s="71" t="s">
        <v>268</v>
      </c>
      <c r="N66" s="7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hidden="1" customHeight="1" x14ac:dyDescent="0.3">
      <c r="A67" s="81" t="s">
        <v>66</v>
      </c>
      <c r="B67" s="82" t="str">
        <f t="shared" si="4"/>
        <v>서번트 교체 뽑기</v>
      </c>
      <c r="C67" s="83">
        <v>951</v>
      </c>
      <c r="D67" s="83">
        <v>11</v>
      </c>
      <c r="E67" s="92">
        <v>0</v>
      </c>
      <c r="F67" s="67" t="s">
        <v>334</v>
      </c>
      <c r="G67" s="68"/>
      <c r="H67" s="69">
        <v>38</v>
      </c>
      <c r="I67" s="69">
        <v>10203</v>
      </c>
      <c r="J67" s="70" t="s">
        <v>12</v>
      </c>
      <c r="K67" s="71" t="s">
        <v>87</v>
      </c>
      <c r="L67" s="71">
        <f>_xlfn.XLOOKUP(K67,타입분류!$A$1:$A$28,타입분류!$B$1:$B$28)</f>
        <v>16</v>
      </c>
      <c r="M67" s="71" t="s">
        <v>268</v>
      </c>
      <c r="N67" s="7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hidden="1" customHeight="1" x14ac:dyDescent="0.3">
      <c r="A68" s="81" t="s">
        <v>66</v>
      </c>
      <c r="B68" s="82" t="str">
        <f t="shared" si="4"/>
        <v>서번트 교체 뽑기</v>
      </c>
      <c r="C68" s="83">
        <v>951</v>
      </c>
      <c r="D68" s="83">
        <v>12</v>
      </c>
      <c r="E68" s="92">
        <v>0</v>
      </c>
      <c r="F68" s="67" t="s">
        <v>335</v>
      </c>
      <c r="G68" s="68"/>
      <c r="H68" s="69">
        <v>38</v>
      </c>
      <c r="I68" s="69">
        <v>10202</v>
      </c>
      <c r="J68" s="70" t="s">
        <v>12</v>
      </c>
      <c r="K68" s="71" t="s">
        <v>87</v>
      </c>
      <c r="L68" s="71">
        <f>_xlfn.XLOOKUP(K68,타입분류!$A$1:$A$28,타입분류!$B$1:$B$28)</f>
        <v>16</v>
      </c>
      <c r="M68" s="71" t="s">
        <v>268</v>
      </c>
      <c r="N68" s="7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hidden="1" customHeight="1" x14ac:dyDescent="0.3">
      <c r="A69" s="81" t="s">
        <v>66</v>
      </c>
      <c r="B69" s="82" t="str">
        <f t="shared" si="4"/>
        <v>서번트 교체 뽑기</v>
      </c>
      <c r="C69" s="83">
        <v>951</v>
      </c>
      <c r="D69" s="83">
        <v>13</v>
      </c>
      <c r="E69" s="92">
        <v>0</v>
      </c>
      <c r="F69" s="67" t="s">
        <v>336</v>
      </c>
      <c r="G69" s="68">
        <v>44887</v>
      </c>
      <c r="H69" s="69">
        <v>52</v>
      </c>
      <c r="I69" s="69">
        <v>10202</v>
      </c>
      <c r="J69" s="70" t="s">
        <v>12</v>
      </c>
      <c r="K69" s="71" t="s">
        <v>87</v>
      </c>
      <c r="L69" s="71">
        <f>_xlfn.XLOOKUP(K69,타입분류!$A$1:$A$28,타입분류!$B$1:$B$28)</f>
        <v>16</v>
      </c>
      <c r="M69" s="71" t="s">
        <v>268</v>
      </c>
      <c r="N69" s="7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ht="16.5" hidden="1" customHeight="1" x14ac:dyDescent="0.3">
      <c r="A70" s="81" t="s">
        <v>66</v>
      </c>
      <c r="B70" s="82" t="str">
        <f t="shared" si="4"/>
        <v>서번트 교체 뽑기</v>
      </c>
      <c r="C70" s="83">
        <v>951</v>
      </c>
      <c r="D70" s="83">
        <v>14</v>
      </c>
      <c r="E70" s="92">
        <v>0</v>
      </c>
      <c r="F70" s="67" t="s">
        <v>337</v>
      </c>
      <c r="G70" s="68">
        <v>44887</v>
      </c>
      <c r="H70" s="69">
        <v>30</v>
      </c>
      <c r="I70" s="69">
        <v>10006</v>
      </c>
      <c r="J70" s="70" t="s">
        <v>12</v>
      </c>
      <c r="K70" s="71" t="s">
        <v>87</v>
      </c>
      <c r="L70" s="71">
        <f>_xlfn.XLOOKUP(K70,타입분류!$A$1:$A$28,타입분류!$B$1:$B$28)</f>
        <v>16</v>
      </c>
      <c r="M70" s="71" t="s">
        <v>268</v>
      </c>
      <c r="N70" s="7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hidden="1" x14ac:dyDescent="0.3">
      <c r="A71" s="81" t="s">
        <v>66</v>
      </c>
      <c r="B71" s="82" t="s">
        <v>111</v>
      </c>
      <c r="C71" s="83">
        <v>1404</v>
      </c>
      <c r="D71" s="83">
        <v>0</v>
      </c>
      <c r="E71" s="92">
        <v>0</v>
      </c>
      <c r="F71" s="67" t="s">
        <v>288</v>
      </c>
      <c r="G71" s="68">
        <v>44868</v>
      </c>
      <c r="H71" s="69">
        <v>660022</v>
      </c>
      <c r="I71" s="69">
        <v>10004</v>
      </c>
      <c r="J71" s="70"/>
      <c r="K71" s="71" t="s">
        <v>13</v>
      </c>
      <c r="L71" s="71">
        <f>_xlfn.XLOOKUP(K71,타입분류!$A$1:$A$28,타입분류!$B$1:$B$28)</f>
        <v>1</v>
      </c>
      <c r="M71" s="71" t="s">
        <v>268</v>
      </c>
      <c r="N71" s="79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hidden="1" x14ac:dyDescent="0.3">
      <c r="A72" s="81" t="s">
        <v>66</v>
      </c>
      <c r="B72" s="82" t="s">
        <v>113</v>
      </c>
      <c r="C72" s="83">
        <v>952</v>
      </c>
      <c r="D72" s="83">
        <v>0</v>
      </c>
      <c r="E72" s="92">
        <v>0</v>
      </c>
      <c r="F72" s="67" t="s">
        <v>289</v>
      </c>
      <c r="G72" s="68">
        <v>44910</v>
      </c>
      <c r="H72" s="69">
        <v>360006</v>
      </c>
      <c r="I72" s="69">
        <v>10005</v>
      </c>
      <c r="J72" s="70"/>
      <c r="K72" s="71" t="s">
        <v>13</v>
      </c>
      <c r="L72" s="71">
        <f>_xlfn.XLOOKUP(K72,타입분류!$A$1:$A$28,타입분류!$B$1:$B$28)</f>
        <v>1</v>
      </c>
      <c r="M72" s="71" t="s">
        <v>268</v>
      </c>
      <c r="N72" s="7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hidden="1" x14ac:dyDescent="0.3">
      <c r="A73" s="81" t="s">
        <v>66</v>
      </c>
      <c r="B73" s="82" t="s">
        <v>115</v>
      </c>
      <c r="C73" s="83">
        <v>953</v>
      </c>
      <c r="D73" s="83">
        <v>0</v>
      </c>
      <c r="E73" s="92">
        <v>0</v>
      </c>
      <c r="F73" s="67" t="s">
        <v>290</v>
      </c>
      <c r="G73" s="68">
        <v>44861</v>
      </c>
      <c r="H73" s="69">
        <v>360007</v>
      </c>
      <c r="I73" s="69">
        <v>10006</v>
      </c>
      <c r="J73" s="70"/>
      <c r="K73" s="71" t="s">
        <v>13</v>
      </c>
      <c r="L73" s="71">
        <f>_xlfn.XLOOKUP(K73,타입분류!$A$1:$A$28,타입분류!$B$1:$B$28)</f>
        <v>1</v>
      </c>
      <c r="M73" s="71" t="s">
        <v>268</v>
      </c>
      <c r="N73" s="7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ht="40.5" hidden="1" x14ac:dyDescent="0.3">
      <c r="A74" s="81" t="s">
        <v>66</v>
      </c>
      <c r="B74" s="82" t="s">
        <v>117</v>
      </c>
      <c r="C74" s="83">
        <v>955</v>
      </c>
      <c r="D74" s="83">
        <v>0</v>
      </c>
      <c r="E74" s="92">
        <v>0</v>
      </c>
      <c r="F74" s="86" t="s">
        <v>325</v>
      </c>
      <c r="G74" s="91">
        <v>44525</v>
      </c>
      <c r="H74" s="87">
        <v>660202</v>
      </c>
      <c r="I74" s="87">
        <v>10201</v>
      </c>
      <c r="J74" s="88"/>
      <c r="K74" s="99" t="s">
        <v>13</v>
      </c>
      <c r="L74" s="99">
        <f>_xlfn.XLOOKUP(K74,타입분류!$A$1:$A$28,타입분류!$B$1:$B$28)</f>
        <v>1</v>
      </c>
      <c r="M74" s="99" t="s">
        <v>268</v>
      </c>
      <c r="N74" s="100" t="s">
        <v>354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idden="1" x14ac:dyDescent="0.3">
      <c r="A75" s="81" t="s">
        <v>66</v>
      </c>
      <c r="B75" s="82" t="s">
        <v>119</v>
      </c>
      <c r="C75" s="83">
        <v>1338</v>
      </c>
      <c r="D75" s="83">
        <v>0</v>
      </c>
      <c r="E75" s="92">
        <v>0</v>
      </c>
      <c r="F75" s="67" t="s">
        <v>120</v>
      </c>
      <c r="G75" s="68">
        <v>44721</v>
      </c>
      <c r="H75" s="69">
        <v>660106</v>
      </c>
      <c r="I75" s="69">
        <v>10102</v>
      </c>
      <c r="J75" s="70"/>
      <c r="K75" s="71" t="s">
        <v>13</v>
      </c>
      <c r="L75" s="71">
        <f>_xlfn.XLOOKUP(K75,타입분류!$A$1:$A$28,타입분류!$B$1:$B$28)</f>
        <v>1</v>
      </c>
      <c r="M75" s="71" t="s">
        <v>268</v>
      </c>
      <c r="N75" s="7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hidden="1" x14ac:dyDescent="0.3">
      <c r="A76" s="81" t="s">
        <v>66</v>
      </c>
      <c r="B76" s="82" t="s">
        <v>121</v>
      </c>
      <c r="C76" s="83">
        <v>1405</v>
      </c>
      <c r="D76" s="83">
        <v>0</v>
      </c>
      <c r="E76" s="92">
        <v>0</v>
      </c>
      <c r="F76" s="67" t="s">
        <v>327</v>
      </c>
      <c r="G76" s="68">
        <v>44887</v>
      </c>
      <c r="H76" s="69">
        <v>660206</v>
      </c>
      <c r="I76" s="69">
        <v>10204</v>
      </c>
      <c r="J76" s="70"/>
      <c r="K76" s="71" t="s">
        <v>13</v>
      </c>
      <c r="L76" s="71">
        <f>_xlfn.XLOOKUP(K76,타입분류!$A$1:$A$28,타입분류!$B$1:$B$28)</f>
        <v>1</v>
      </c>
      <c r="M76" s="71" t="s">
        <v>268</v>
      </c>
      <c r="N76" s="79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hidden="1" x14ac:dyDescent="0.3">
      <c r="A77" s="81" t="s">
        <v>66</v>
      </c>
      <c r="B77" s="82" t="s">
        <v>121</v>
      </c>
      <c r="C77" s="83">
        <v>1405</v>
      </c>
      <c r="D77" s="83">
        <v>1</v>
      </c>
      <c r="E77" s="92">
        <v>0</v>
      </c>
      <c r="F77" s="67" t="s">
        <v>328</v>
      </c>
      <c r="G77" s="68">
        <v>44887</v>
      </c>
      <c r="H77" s="69">
        <v>660211</v>
      </c>
      <c r="I77" s="69">
        <v>10209</v>
      </c>
      <c r="J77" s="70"/>
      <c r="K77" s="71" t="s">
        <v>13</v>
      </c>
      <c r="L77" s="71">
        <f>_xlfn.XLOOKUP(K77,타입분류!$A$1:$A$28,타입분류!$B$1:$B$28)</f>
        <v>1</v>
      </c>
      <c r="M77" s="71" t="s">
        <v>268</v>
      </c>
      <c r="N77" s="7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hidden="1" x14ac:dyDescent="0.3">
      <c r="A78" s="81" t="s">
        <v>66</v>
      </c>
      <c r="B78" s="82" t="s">
        <v>121</v>
      </c>
      <c r="C78" s="83">
        <v>1405</v>
      </c>
      <c r="D78" s="83">
        <v>2</v>
      </c>
      <c r="E78" s="92">
        <v>0</v>
      </c>
      <c r="F78" s="67" t="s">
        <v>329</v>
      </c>
      <c r="G78" s="68">
        <v>44887</v>
      </c>
      <c r="H78" s="69">
        <v>660210</v>
      </c>
      <c r="I78" s="69">
        <v>10208</v>
      </c>
      <c r="J78" s="70"/>
      <c r="K78" s="71" t="s">
        <v>13</v>
      </c>
      <c r="L78" s="71">
        <f>_xlfn.XLOOKUP(K78,타입분류!$A$1:$A$28,타입분류!$B$1:$B$28)</f>
        <v>1</v>
      </c>
      <c r="M78" s="71" t="s">
        <v>268</v>
      </c>
      <c r="N78" s="7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hidden="1" x14ac:dyDescent="0.3">
      <c r="A79" s="81" t="s">
        <v>66</v>
      </c>
      <c r="B79" s="82" t="s">
        <v>121</v>
      </c>
      <c r="C79" s="83">
        <v>1405</v>
      </c>
      <c r="D79" s="83">
        <v>3</v>
      </c>
      <c r="E79" s="92">
        <v>0</v>
      </c>
      <c r="F79" s="67" t="s">
        <v>330</v>
      </c>
      <c r="G79" s="68">
        <v>44887</v>
      </c>
      <c r="H79" s="69">
        <v>660207</v>
      </c>
      <c r="I79" s="69">
        <v>10205</v>
      </c>
      <c r="J79" s="70"/>
      <c r="K79" s="71" t="s">
        <v>13</v>
      </c>
      <c r="L79" s="71">
        <f>_xlfn.XLOOKUP(K79,타입분류!$A$1:$A$28,타입분류!$B$1:$B$28)</f>
        <v>1</v>
      </c>
      <c r="M79" s="71" t="s">
        <v>268</v>
      </c>
      <c r="N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hidden="1" customHeight="1" x14ac:dyDescent="0.3">
      <c r="A80" s="81" t="s">
        <v>66</v>
      </c>
      <c r="B80" s="82" t="s">
        <v>130</v>
      </c>
      <c r="C80" s="83">
        <v>954</v>
      </c>
      <c r="D80" s="83">
        <v>0</v>
      </c>
      <c r="E80" s="92">
        <v>0</v>
      </c>
      <c r="F80" s="67" t="s">
        <v>130</v>
      </c>
      <c r="G80" s="68">
        <v>44861</v>
      </c>
      <c r="H80" s="69"/>
      <c r="I80" s="69"/>
      <c r="J80" s="70" t="s">
        <v>12</v>
      </c>
      <c r="K80" s="71" t="s">
        <v>131</v>
      </c>
      <c r="L80" s="71">
        <f>_xlfn.XLOOKUP(K80,타입분류!$A$1:$A$28,타입분류!$B$1:$B$28)</f>
        <v>13</v>
      </c>
      <c r="M80" s="71" t="s">
        <v>268</v>
      </c>
      <c r="N80" s="7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hidden="1" x14ac:dyDescent="0.3">
      <c r="A81" s="65" t="s">
        <v>132</v>
      </c>
      <c r="B81" s="66" t="s">
        <v>133</v>
      </c>
      <c r="C81" s="64">
        <v>956</v>
      </c>
      <c r="D81" s="64">
        <v>0</v>
      </c>
      <c r="E81" s="92">
        <v>0</v>
      </c>
      <c r="F81" s="67" t="s">
        <v>134</v>
      </c>
      <c r="G81" s="68">
        <v>44707</v>
      </c>
      <c r="H81" s="80">
        <v>501005</v>
      </c>
      <c r="I81" s="80">
        <v>1005</v>
      </c>
      <c r="J81" s="70"/>
      <c r="K81" s="71" t="s">
        <v>13</v>
      </c>
      <c r="L81" s="71">
        <f>_xlfn.XLOOKUP(K81,타입분류!$A$1:$A$28,타입분류!$B$1:$B$28)</f>
        <v>1</v>
      </c>
      <c r="M81" s="71" t="s">
        <v>269</v>
      </c>
      <c r="N81" s="7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hidden="1" x14ac:dyDescent="0.3">
      <c r="A82" s="65" t="s">
        <v>342</v>
      </c>
      <c r="B82" s="66" t="str">
        <f t="shared" ref="B82:B86" si="5">B81</f>
        <v>매터리얼 상자</v>
      </c>
      <c r="C82" s="64">
        <v>956</v>
      </c>
      <c r="D82" s="64">
        <v>1</v>
      </c>
      <c r="E82" s="92">
        <v>0</v>
      </c>
      <c r="F82" s="67" t="s">
        <v>135</v>
      </c>
      <c r="G82" s="68">
        <v>44707</v>
      </c>
      <c r="H82" s="80">
        <v>501013</v>
      </c>
      <c r="I82" s="80">
        <v>10003</v>
      </c>
      <c r="J82" s="70"/>
      <c r="K82" s="71" t="s">
        <v>13</v>
      </c>
      <c r="L82" s="71">
        <f>_xlfn.XLOOKUP(K82,타입분류!$A$1:$A$28,타입분류!$B$1:$B$28)</f>
        <v>1</v>
      </c>
      <c r="M82" s="71" t="s">
        <v>269</v>
      </c>
      <c r="N82" s="7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hidden="1" x14ac:dyDescent="0.3">
      <c r="A83" s="65" t="s">
        <v>342</v>
      </c>
      <c r="B83" s="66" t="str">
        <f t="shared" si="5"/>
        <v>매터리얼 상자</v>
      </c>
      <c r="C83" s="64">
        <v>956</v>
      </c>
      <c r="D83" s="64">
        <v>2</v>
      </c>
      <c r="E83" s="92">
        <v>0</v>
      </c>
      <c r="F83" s="67" t="s">
        <v>136</v>
      </c>
      <c r="G83" s="68">
        <v>44707</v>
      </c>
      <c r="H83" s="80">
        <v>1100301</v>
      </c>
      <c r="I83" s="80">
        <v>10016</v>
      </c>
      <c r="J83" s="70"/>
      <c r="K83" s="71" t="s">
        <v>13</v>
      </c>
      <c r="L83" s="71">
        <f>_xlfn.XLOOKUP(K83,타입분류!$A$1:$A$28,타입분류!$B$1:$B$28)</f>
        <v>1</v>
      </c>
      <c r="M83" s="71" t="s">
        <v>269</v>
      </c>
      <c r="N83" s="7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hidden="1" x14ac:dyDescent="0.3">
      <c r="A84" s="65" t="s">
        <v>342</v>
      </c>
      <c r="B84" s="66" t="str">
        <f t="shared" si="5"/>
        <v>매터리얼 상자</v>
      </c>
      <c r="C84" s="64">
        <v>956</v>
      </c>
      <c r="D84" s="64">
        <v>3</v>
      </c>
      <c r="E84" s="92">
        <v>0</v>
      </c>
      <c r="F84" s="67" t="s">
        <v>137</v>
      </c>
      <c r="G84" s="68">
        <v>44707</v>
      </c>
      <c r="H84" s="80">
        <v>1100300</v>
      </c>
      <c r="I84" s="80">
        <v>10008</v>
      </c>
      <c r="J84" s="70"/>
      <c r="K84" s="71" t="s">
        <v>13</v>
      </c>
      <c r="L84" s="71">
        <f>_xlfn.XLOOKUP(K84,타입분류!$A$1:$A$28,타입분류!$B$1:$B$28)</f>
        <v>1</v>
      </c>
      <c r="M84" s="71" t="s">
        <v>269</v>
      </c>
      <c r="N84" s="7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hidden="1" x14ac:dyDescent="0.3">
      <c r="A85" s="65" t="s">
        <v>342</v>
      </c>
      <c r="B85" s="66" t="str">
        <f t="shared" si="5"/>
        <v>매터리얼 상자</v>
      </c>
      <c r="C85" s="64">
        <v>956</v>
      </c>
      <c r="D85" s="64">
        <v>4</v>
      </c>
      <c r="E85" s="92">
        <v>0</v>
      </c>
      <c r="F85" s="67" t="s">
        <v>138</v>
      </c>
      <c r="G85" s="68">
        <v>44707</v>
      </c>
      <c r="H85" s="80">
        <v>1110191</v>
      </c>
      <c r="I85" s="80">
        <v>10033</v>
      </c>
      <c r="J85" s="70"/>
      <c r="K85" s="71" t="s">
        <v>13</v>
      </c>
      <c r="L85" s="71">
        <f>_xlfn.XLOOKUP(K85,타입분류!$A$1:$A$28,타입분류!$B$1:$B$28)</f>
        <v>1</v>
      </c>
      <c r="M85" s="71" t="s">
        <v>269</v>
      </c>
      <c r="N85" s="7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hidden="1" x14ac:dyDescent="0.3">
      <c r="A86" s="65" t="s">
        <v>342</v>
      </c>
      <c r="B86" s="66" t="str">
        <f t="shared" si="5"/>
        <v>매터리얼 상자</v>
      </c>
      <c r="C86" s="64">
        <v>956</v>
      </c>
      <c r="D86" s="64">
        <v>5</v>
      </c>
      <c r="E86" s="92">
        <v>0</v>
      </c>
      <c r="F86" s="67" t="s">
        <v>139</v>
      </c>
      <c r="G86" s="68">
        <v>44707</v>
      </c>
      <c r="H86" s="80">
        <v>1110204</v>
      </c>
      <c r="I86" s="80">
        <v>11204</v>
      </c>
      <c r="J86" s="70"/>
      <c r="K86" s="71" t="s">
        <v>13</v>
      </c>
      <c r="L86" s="71">
        <f>_xlfn.XLOOKUP(K86,타입분류!$A$1:$A$28,타입분류!$B$1:$B$28)</f>
        <v>1</v>
      </c>
      <c r="M86" s="71" t="s">
        <v>269</v>
      </c>
      <c r="N86" s="7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hidden="1" customHeight="1" x14ac:dyDescent="0.3">
      <c r="A87" s="65" t="s">
        <v>342</v>
      </c>
      <c r="B87" s="66" t="s">
        <v>140</v>
      </c>
      <c r="C87" s="64">
        <v>957</v>
      </c>
      <c r="D87" s="64">
        <v>0</v>
      </c>
      <c r="E87" s="92">
        <v>0</v>
      </c>
      <c r="F87" s="67" t="s">
        <v>141</v>
      </c>
      <c r="G87" s="75"/>
      <c r="H87" s="69"/>
      <c r="I87" s="69"/>
      <c r="J87" s="70" t="s">
        <v>12</v>
      </c>
      <c r="K87" s="71" t="s">
        <v>142</v>
      </c>
      <c r="L87" s="71">
        <f>_xlfn.XLOOKUP(K87,타입분류!$A$1:$A$28,타입분류!$B$1:$B$28)</f>
        <v>7</v>
      </c>
      <c r="M87" s="71" t="s">
        <v>269</v>
      </c>
      <c r="N87" s="7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hidden="1" customHeight="1" x14ac:dyDescent="0.3">
      <c r="A88" s="65" t="s">
        <v>342</v>
      </c>
      <c r="B88" s="66" t="str">
        <f t="shared" ref="B88:B92" si="6">B87</f>
        <v>매터리얼 교환</v>
      </c>
      <c r="C88" s="64">
        <v>957</v>
      </c>
      <c r="D88" s="64">
        <v>1</v>
      </c>
      <c r="E88" s="92">
        <v>0</v>
      </c>
      <c r="F88" s="67" t="s">
        <v>143</v>
      </c>
      <c r="G88" s="75"/>
      <c r="H88" s="69"/>
      <c r="I88" s="69"/>
      <c r="J88" s="70" t="s">
        <v>12</v>
      </c>
      <c r="K88" s="71" t="s">
        <v>142</v>
      </c>
      <c r="L88" s="71">
        <f>_xlfn.XLOOKUP(K88,타입분류!$A$1:$A$28,타입분류!$B$1:$B$28)</f>
        <v>7</v>
      </c>
      <c r="M88" s="71" t="s">
        <v>269</v>
      </c>
      <c r="N88" s="7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hidden="1" customHeight="1" x14ac:dyDescent="0.3">
      <c r="A89" s="65" t="s">
        <v>342</v>
      </c>
      <c r="B89" s="66" t="str">
        <f t="shared" si="6"/>
        <v>매터리얼 교환</v>
      </c>
      <c r="C89" s="64">
        <v>957</v>
      </c>
      <c r="D89" s="64">
        <v>2</v>
      </c>
      <c r="E89" s="92">
        <v>0</v>
      </c>
      <c r="F89" s="67" t="s">
        <v>144</v>
      </c>
      <c r="G89" s="75"/>
      <c r="H89" s="69"/>
      <c r="I89" s="69"/>
      <c r="J89" s="70" t="s">
        <v>12</v>
      </c>
      <c r="K89" s="71" t="s">
        <v>142</v>
      </c>
      <c r="L89" s="71">
        <f>_xlfn.XLOOKUP(K89,타입분류!$A$1:$A$28,타입분류!$B$1:$B$28)</f>
        <v>7</v>
      </c>
      <c r="M89" s="71" t="s">
        <v>269</v>
      </c>
      <c r="N89" s="7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hidden="1" customHeight="1" x14ac:dyDescent="0.3">
      <c r="A90" s="65" t="s">
        <v>342</v>
      </c>
      <c r="B90" s="66" t="str">
        <f t="shared" si="6"/>
        <v>매터리얼 교환</v>
      </c>
      <c r="C90" s="64">
        <v>957</v>
      </c>
      <c r="D90" s="64">
        <v>3</v>
      </c>
      <c r="E90" s="92">
        <v>0</v>
      </c>
      <c r="F90" s="67" t="s">
        <v>145</v>
      </c>
      <c r="G90" s="75"/>
      <c r="H90" s="69"/>
      <c r="I90" s="69"/>
      <c r="J90" s="70" t="s">
        <v>12</v>
      </c>
      <c r="K90" s="71" t="s">
        <v>142</v>
      </c>
      <c r="L90" s="71">
        <f>_xlfn.XLOOKUP(K90,타입분류!$A$1:$A$28,타입분류!$B$1:$B$28)</f>
        <v>7</v>
      </c>
      <c r="M90" s="71" t="s">
        <v>269</v>
      </c>
      <c r="N90" s="7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hidden="1" customHeight="1" x14ac:dyDescent="0.3">
      <c r="A91" s="65" t="s">
        <v>342</v>
      </c>
      <c r="B91" s="66" t="str">
        <f t="shared" si="6"/>
        <v>매터리얼 교환</v>
      </c>
      <c r="C91" s="64">
        <v>957</v>
      </c>
      <c r="D91" s="64">
        <v>4</v>
      </c>
      <c r="E91" s="92">
        <v>0</v>
      </c>
      <c r="F91" s="67" t="s">
        <v>146</v>
      </c>
      <c r="G91" s="75"/>
      <c r="H91" s="69"/>
      <c r="I91" s="69"/>
      <c r="J91" s="70" t="s">
        <v>12</v>
      </c>
      <c r="K91" s="71" t="s">
        <v>142</v>
      </c>
      <c r="L91" s="71">
        <f>_xlfn.XLOOKUP(K91,타입분류!$A$1:$A$28,타입분류!$B$1:$B$28)</f>
        <v>7</v>
      </c>
      <c r="M91" s="71" t="s">
        <v>269</v>
      </c>
      <c r="N91" s="7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hidden="1" customHeight="1" x14ac:dyDescent="0.3">
      <c r="A92" s="65" t="s">
        <v>342</v>
      </c>
      <c r="B92" s="66" t="str">
        <f t="shared" si="6"/>
        <v>매터리얼 교환</v>
      </c>
      <c r="C92" s="64">
        <v>957</v>
      </c>
      <c r="D92" s="64">
        <v>5</v>
      </c>
      <c r="E92" s="92">
        <v>0</v>
      </c>
      <c r="F92" s="67" t="s">
        <v>147</v>
      </c>
      <c r="G92" s="75"/>
      <c r="H92" s="69"/>
      <c r="I92" s="69"/>
      <c r="J92" s="70" t="s">
        <v>12</v>
      </c>
      <c r="K92" s="71" t="s">
        <v>142</v>
      </c>
      <c r="L92" s="71">
        <f>_xlfn.XLOOKUP(K92,타입분류!$A$1:$A$28,타입분류!$B$1:$B$28)</f>
        <v>7</v>
      </c>
      <c r="M92" s="71" t="s">
        <v>269</v>
      </c>
      <c r="N92" s="7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hidden="1" customHeight="1" x14ac:dyDescent="0.3">
      <c r="A93" s="65" t="s">
        <v>342</v>
      </c>
      <c r="B93" s="66" t="s">
        <v>148</v>
      </c>
      <c r="C93" s="64">
        <v>958</v>
      </c>
      <c r="D93" s="64">
        <v>0</v>
      </c>
      <c r="E93" s="92">
        <v>0</v>
      </c>
      <c r="F93" s="67" t="s">
        <v>149</v>
      </c>
      <c r="G93" s="75"/>
      <c r="H93" s="69"/>
      <c r="I93" s="69"/>
      <c r="J93" s="70" t="s">
        <v>12</v>
      </c>
      <c r="K93" s="71" t="s">
        <v>150</v>
      </c>
      <c r="L93" s="71">
        <f>_xlfn.XLOOKUP(K93,타입분류!$A$1:$A$28,타입분류!$B$1:$B$28)</f>
        <v>4</v>
      </c>
      <c r="M93" s="71" t="s">
        <v>269</v>
      </c>
      <c r="N93" s="7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hidden="1" x14ac:dyDescent="0.3">
      <c r="A94" s="65" t="s">
        <v>342</v>
      </c>
      <c r="B94" s="66" t="s">
        <v>151</v>
      </c>
      <c r="C94" s="64">
        <v>959</v>
      </c>
      <c r="D94" s="64">
        <v>0</v>
      </c>
      <c r="E94" s="92">
        <v>0</v>
      </c>
      <c r="F94" s="67" t="s">
        <v>152</v>
      </c>
      <c r="G94" s="75"/>
      <c r="H94" s="69">
        <v>1110122</v>
      </c>
      <c r="I94" s="69">
        <v>11122</v>
      </c>
      <c r="J94" s="70"/>
      <c r="K94" s="71" t="s">
        <v>13</v>
      </c>
      <c r="L94" s="71">
        <f>_xlfn.XLOOKUP(K94,타입분류!$A$1:$A$28,타입분류!$B$1:$B$28)</f>
        <v>1</v>
      </c>
      <c r="M94" s="71" t="s">
        <v>269</v>
      </c>
      <c r="N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hidden="1" x14ac:dyDescent="0.3">
      <c r="A95" s="81" t="s">
        <v>153</v>
      </c>
      <c r="B95" s="82" t="s">
        <v>154</v>
      </c>
      <c r="C95" s="83">
        <v>960</v>
      </c>
      <c r="D95" s="83">
        <v>0</v>
      </c>
      <c r="E95" s="92">
        <v>0</v>
      </c>
      <c r="F95" s="117" t="s">
        <v>155</v>
      </c>
      <c r="G95" s="75"/>
      <c r="H95" s="69">
        <v>502632</v>
      </c>
      <c r="I95" s="69"/>
      <c r="J95" s="70"/>
      <c r="K95" s="71" t="s">
        <v>13</v>
      </c>
      <c r="L95" s="71">
        <f>_xlfn.XLOOKUP(K95,타입분류!$A$1:$A$28,타입분류!$B$1:$B$28)</f>
        <v>1</v>
      </c>
      <c r="M95" s="71" t="s">
        <v>269</v>
      </c>
      <c r="N95" s="7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hidden="1" x14ac:dyDescent="0.3">
      <c r="A96" s="81" t="s">
        <v>343</v>
      </c>
      <c r="B96" s="82" t="str">
        <f t="shared" ref="B96:B106" si="7">B95</f>
        <v>전리품 뽑기</v>
      </c>
      <c r="C96" s="83">
        <v>960</v>
      </c>
      <c r="D96" s="83">
        <v>0</v>
      </c>
      <c r="E96" s="92">
        <v>0</v>
      </c>
      <c r="F96" s="117"/>
      <c r="G96" s="75"/>
      <c r="H96" s="69">
        <v>1110035</v>
      </c>
      <c r="I96" s="69"/>
      <c r="J96" s="70"/>
      <c r="K96" s="71" t="s">
        <v>13</v>
      </c>
      <c r="L96" s="71">
        <f>_xlfn.XLOOKUP(K96,타입분류!$A$1:$A$28,타입분류!$B$1:$B$28)</f>
        <v>1</v>
      </c>
      <c r="M96" s="71" t="s">
        <v>269</v>
      </c>
      <c r="N96" s="7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hidden="1" x14ac:dyDescent="0.3">
      <c r="A97" s="81" t="s">
        <v>343</v>
      </c>
      <c r="B97" s="82" t="str">
        <f t="shared" si="7"/>
        <v>전리품 뽑기</v>
      </c>
      <c r="C97" s="83">
        <v>960</v>
      </c>
      <c r="D97" s="83">
        <v>0</v>
      </c>
      <c r="E97" s="92">
        <v>0</v>
      </c>
      <c r="F97" s="117"/>
      <c r="G97" s="75"/>
      <c r="H97" s="69">
        <v>1110062</v>
      </c>
      <c r="I97" s="69"/>
      <c r="J97" s="70"/>
      <c r="K97" s="71" t="s">
        <v>13</v>
      </c>
      <c r="L97" s="71">
        <f>_xlfn.XLOOKUP(K97,타입분류!$A$1:$A$28,타입분류!$B$1:$B$28)</f>
        <v>1</v>
      </c>
      <c r="M97" s="71" t="s">
        <v>269</v>
      </c>
      <c r="N97" s="7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hidden="1" x14ac:dyDescent="0.3">
      <c r="A98" s="81" t="s">
        <v>343</v>
      </c>
      <c r="B98" s="82" t="str">
        <f t="shared" si="7"/>
        <v>전리품 뽑기</v>
      </c>
      <c r="C98" s="83">
        <v>960</v>
      </c>
      <c r="D98" s="83">
        <v>0</v>
      </c>
      <c r="E98" s="92">
        <v>0</v>
      </c>
      <c r="F98" s="117"/>
      <c r="G98" s="75"/>
      <c r="H98" s="69">
        <v>502634</v>
      </c>
      <c r="I98" s="69"/>
      <c r="J98" s="70"/>
      <c r="K98" s="71" t="s">
        <v>13</v>
      </c>
      <c r="L98" s="71">
        <f>_xlfn.XLOOKUP(K98,타입분류!$A$1:$A$28,타입분류!$B$1:$B$28)</f>
        <v>1</v>
      </c>
      <c r="M98" s="71" t="s">
        <v>269</v>
      </c>
      <c r="N98" s="7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hidden="1" x14ac:dyDescent="0.3">
      <c r="A99" s="81" t="s">
        <v>343</v>
      </c>
      <c r="B99" s="82" t="str">
        <f t="shared" si="7"/>
        <v>전리품 뽑기</v>
      </c>
      <c r="C99" s="83">
        <v>960</v>
      </c>
      <c r="D99" s="83">
        <v>0</v>
      </c>
      <c r="E99" s="92">
        <v>0</v>
      </c>
      <c r="F99" s="117"/>
      <c r="G99" s="75"/>
      <c r="H99" s="69">
        <v>1110036</v>
      </c>
      <c r="I99" s="69"/>
      <c r="J99" s="70"/>
      <c r="K99" s="71" t="s">
        <v>13</v>
      </c>
      <c r="L99" s="71">
        <f>_xlfn.XLOOKUP(K99,타입분류!$A$1:$A$28,타입분류!$B$1:$B$28)</f>
        <v>1</v>
      </c>
      <c r="M99" s="71" t="s">
        <v>269</v>
      </c>
      <c r="N99" s="7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hidden="1" x14ac:dyDescent="0.3">
      <c r="A100" s="81" t="s">
        <v>343</v>
      </c>
      <c r="B100" s="82" t="str">
        <f t="shared" si="7"/>
        <v>전리품 뽑기</v>
      </c>
      <c r="C100" s="83">
        <v>960</v>
      </c>
      <c r="D100" s="83">
        <v>0</v>
      </c>
      <c r="E100" s="92">
        <v>0</v>
      </c>
      <c r="F100" s="117"/>
      <c r="G100" s="75"/>
      <c r="H100" s="69">
        <v>1110061</v>
      </c>
      <c r="I100" s="69"/>
      <c r="J100" s="70"/>
      <c r="K100" s="71" t="s">
        <v>13</v>
      </c>
      <c r="L100" s="71">
        <f>_xlfn.XLOOKUP(K100,타입분류!$A$1:$A$28,타입분류!$B$1:$B$28)</f>
        <v>1</v>
      </c>
      <c r="M100" s="71" t="s">
        <v>269</v>
      </c>
      <c r="N100" s="7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hidden="1" x14ac:dyDescent="0.3">
      <c r="A101" s="81" t="s">
        <v>343</v>
      </c>
      <c r="B101" s="82" t="str">
        <f t="shared" si="7"/>
        <v>전리품 뽑기</v>
      </c>
      <c r="C101" s="83">
        <v>960</v>
      </c>
      <c r="D101" s="83">
        <v>1</v>
      </c>
      <c r="E101" s="92">
        <v>0</v>
      </c>
      <c r="F101" s="117" t="s">
        <v>156</v>
      </c>
      <c r="G101" s="75"/>
      <c r="H101" s="69">
        <v>502637</v>
      </c>
      <c r="I101" s="69"/>
      <c r="J101" s="70"/>
      <c r="K101" s="71" t="s">
        <v>13</v>
      </c>
      <c r="L101" s="71">
        <f>_xlfn.XLOOKUP(K101,타입분류!$A$1:$A$28,타입분류!$B$1:$B$28)</f>
        <v>1</v>
      </c>
      <c r="M101" s="71" t="s">
        <v>269</v>
      </c>
      <c r="N101" s="7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hidden="1" x14ac:dyDescent="0.3">
      <c r="A102" s="81" t="s">
        <v>343</v>
      </c>
      <c r="B102" s="82" t="str">
        <f t="shared" si="7"/>
        <v>전리품 뽑기</v>
      </c>
      <c r="C102" s="83">
        <v>960</v>
      </c>
      <c r="D102" s="83">
        <v>1</v>
      </c>
      <c r="E102" s="92">
        <v>0</v>
      </c>
      <c r="F102" s="117"/>
      <c r="G102" s="75"/>
      <c r="H102" s="69">
        <v>502655</v>
      </c>
      <c r="I102" s="69"/>
      <c r="J102" s="70"/>
      <c r="K102" s="71" t="s">
        <v>13</v>
      </c>
      <c r="L102" s="71">
        <f>_xlfn.XLOOKUP(K102,타입분류!$A$1:$A$28,타입분류!$B$1:$B$28)</f>
        <v>1</v>
      </c>
      <c r="M102" s="71" t="s">
        <v>269</v>
      </c>
      <c r="N102" s="7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hidden="1" x14ac:dyDescent="0.3">
      <c r="A103" s="81" t="s">
        <v>343</v>
      </c>
      <c r="B103" s="82" t="str">
        <f t="shared" si="7"/>
        <v>전리품 뽑기</v>
      </c>
      <c r="C103" s="83">
        <v>960</v>
      </c>
      <c r="D103" s="83">
        <v>1</v>
      </c>
      <c r="E103" s="92">
        <v>0</v>
      </c>
      <c r="F103" s="117"/>
      <c r="G103" s="75"/>
      <c r="H103" s="69">
        <v>502657</v>
      </c>
      <c r="I103" s="69"/>
      <c r="J103" s="70"/>
      <c r="K103" s="71" t="s">
        <v>13</v>
      </c>
      <c r="L103" s="71">
        <f>_xlfn.XLOOKUP(K103,타입분류!$A$1:$A$28,타입분류!$B$1:$B$28)</f>
        <v>1</v>
      </c>
      <c r="M103" s="71" t="s">
        <v>269</v>
      </c>
      <c r="N103" s="7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hidden="1" x14ac:dyDescent="0.3">
      <c r="A104" s="81" t="s">
        <v>343</v>
      </c>
      <c r="B104" s="82" t="str">
        <f t="shared" si="7"/>
        <v>전리품 뽑기</v>
      </c>
      <c r="C104" s="83">
        <v>960</v>
      </c>
      <c r="D104" s="83">
        <v>2</v>
      </c>
      <c r="E104" s="92">
        <v>0</v>
      </c>
      <c r="F104" s="117" t="s">
        <v>157</v>
      </c>
      <c r="G104" s="75"/>
      <c r="H104" s="69">
        <v>502638</v>
      </c>
      <c r="I104" s="69"/>
      <c r="J104" s="70"/>
      <c r="K104" s="71" t="s">
        <v>13</v>
      </c>
      <c r="L104" s="71">
        <f>_xlfn.XLOOKUP(K104,타입분류!$A$1:$A$28,타입분류!$B$1:$B$28)</f>
        <v>1</v>
      </c>
      <c r="M104" s="71" t="s">
        <v>269</v>
      </c>
      <c r="N104" s="7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hidden="1" x14ac:dyDescent="0.3">
      <c r="A105" s="81" t="s">
        <v>343</v>
      </c>
      <c r="B105" s="82" t="str">
        <f t="shared" si="7"/>
        <v>전리품 뽑기</v>
      </c>
      <c r="C105" s="83">
        <v>960</v>
      </c>
      <c r="D105" s="83">
        <v>2</v>
      </c>
      <c r="E105" s="92">
        <v>0</v>
      </c>
      <c r="F105" s="117"/>
      <c r="G105" s="75"/>
      <c r="H105" s="69">
        <v>502656</v>
      </c>
      <c r="I105" s="69"/>
      <c r="J105" s="70"/>
      <c r="K105" s="71" t="s">
        <v>13</v>
      </c>
      <c r="L105" s="71">
        <f>_xlfn.XLOOKUP(K105,타입분류!$A$1:$A$28,타입분류!$B$1:$B$28)</f>
        <v>1</v>
      </c>
      <c r="M105" s="71" t="s">
        <v>269</v>
      </c>
      <c r="N105" s="7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hidden="1" x14ac:dyDescent="0.3">
      <c r="A106" s="81" t="s">
        <v>343</v>
      </c>
      <c r="B106" s="82" t="str">
        <f t="shared" si="7"/>
        <v>전리품 뽑기</v>
      </c>
      <c r="C106" s="83">
        <v>960</v>
      </c>
      <c r="D106" s="83">
        <v>2</v>
      </c>
      <c r="E106" s="92">
        <v>0</v>
      </c>
      <c r="F106" s="117"/>
      <c r="G106" s="75"/>
      <c r="H106" s="69">
        <v>502658</v>
      </c>
      <c r="I106" s="69"/>
      <c r="J106" s="70"/>
      <c r="K106" s="71" t="s">
        <v>13</v>
      </c>
      <c r="L106" s="71">
        <f>_xlfn.XLOOKUP(K106,타입분류!$A$1:$A$28,타입분류!$B$1:$B$28)</f>
        <v>1</v>
      </c>
      <c r="M106" s="71" t="s">
        <v>269</v>
      </c>
      <c r="N106" s="7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hidden="1" customHeight="1" x14ac:dyDescent="0.3">
      <c r="A107" s="81" t="s">
        <v>343</v>
      </c>
      <c r="B107" s="82" t="s">
        <v>158</v>
      </c>
      <c r="C107" s="83">
        <v>961</v>
      </c>
      <c r="D107" s="83">
        <v>0</v>
      </c>
      <c r="E107" s="92">
        <v>0</v>
      </c>
      <c r="F107" s="67" t="s">
        <v>159</v>
      </c>
      <c r="G107" s="75"/>
      <c r="H107" s="69"/>
      <c r="I107" s="69"/>
      <c r="J107" s="70" t="s">
        <v>12</v>
      </c>
      <c r="K107" s="71" t="s">
        <v>160</v>
      </c>
      <c r="L107" s="71" t="e">
        <f>_xlfn.XLOOKUP(K107,타입분류!$A$1:$A$28,타입분류!$B$1:$B$28)</f>
        <v>#N/A</v>
      </c>
      <c r="M107" s="71" t="s">
        <v>269</v>
      </c>
      <c r="N107" s="7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hidden="1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92">
        <v>0</v>
      </c>
      <c r="F108" s="67" t="s">
        <v>163</v>
      </c>
      <c r="G108" s="75"/>
      <c r="H108" s="69"/>
      <c r="I108" s="69"/>
      <c r="J108" s="70" t="s">
        <v>12</v>
      </c>
      <c r="K108" s="71" t="s">
        <v>164</v>
      </c>
      <c r="L108" s="71">
        <f>_xlfn.XLOOKUP(K108,타입분류!$A$1:$A$28,타입분류!$B$1:$B$28)</f>
        <v>11</v>
      </c>
      <c r="M108" s="71" t="s">
        <v>269</v>
      </c>
      <c r="N108" s="7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hidden="1" customHeight="1" x14ac:dyDescent="0.3">
      <c r="A109" s="65" t="s">
        <v>344</v>
      </c>
      <c r="B109" s="66" t="str">
        <f>B108</f>
        <v>무기_나이트</v>
      </c>
      <c r="C109" s="64">
        <v>962</v>
      </c>
      <c r="D109" s="64">
        <v>1</v>
      </c>
      <c r="E109" s="92">
        <v>0</v>
      </c>
      <c r="F109" s="67" t="s">
        <v>165</v>
      </c>
      <c r="G109" s="75"/>
      <c r="H109" s="69"/>
      <c r="I109" s="69"/>
      <c r="J109" s="70" t="s">
        <v>12</v>
      </c>
      <c r="K109" s="71" t="s">
        <v>164</v>
      </c>
      <c r="L109" s="71">
        <f>_xlfn.XLOOKUP(K109,타입분류!$A$1:$A$28,타입분류!$B$1:$B$28)</f>
        <v>11</v>
      </c>
      <c r="M109" s="71" t="s">
        <v>269</v>
      </c>
      <c r="N109" s="7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hidden="1" customHeight="1" x14ac:dyDescent="0.3">
      <c r="A110" s="65" t="s">
        <v>344</v>
      </c>
      <c r="B110" s="66" t="s">
        <v>166</v>
      </c>
      <c r="C110" s="64">
        <v>963</v>
      </c>
      <c r="D110" s="64">
        <v>0</v>
      </c>
      <c r="E110" s="92">
        <v>0</v>
      </c>
      <c r="F110" s="67" t="s">
        <v>167</v>
      </c>
      <c r="G110" s="75"/>
      <c r="H110" s="69"/>
      <c r="I110" s="69"/>
      <c r="J110" s="70" t="s">
        <v>12</v>
      </c>
      <c r="K110" s="71" t="s">
        <v>164</v>
      </c>
      <c r="L110" s="71">
        <f>_xlfn.XLOOKUP(K110,타입분류!$A$1:$A$28,타입분류!$B$1:$B$28)</f>
        <v>11</v>
      </c>
      <c r="M110" s="71" t="s">
        <v>269</v>
      </c>
      <c r="N110" s="7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hidden="1" customHeight="1" x14ac:dyDescent="0.3">
      <c r="A111" s="65" t="s">
        <v>344</v>
      </c>
      <c r="B111" s="66" t="str">
        <f>B110</f>
        <v>무기_아처</v>
      </c>
      <c r="C111" s="64">
        <v>963</v>
      </c>
      <c r="D111" s="64">
        <v>1</v>
      </c>
      <c r="E111" s="92">
        <v>0</v>
      </c>
      <c r="F111" s="67" t="s">
        <v>168</v>
      </c>
      <c r="G111" s="75"/>
      <c r="H111" s="69"/>
      <c r="I111" s="69"/>
      <c r="J111" s="70" t="s">
        <v>12</v>
      </c>
      <c r="K111" s="71" t="s">
        <v>164</v>
      </c>
      <c r="L111" s="71">
        <f>_xlfn.XLOOKUP(K111,타입분류!$A$1:$A$28,타입분류!$B$1:$B$28)</f>
        <v>11</v>
      </c>
      <c r="M111" s="71" t="s">
        <v>269</v>
      </c>
      <c r="N111" s="7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hidden="1" customHeight="1" x14ac:dyDescent="0.3">
      <c r="A112" s="65" t="s">
        <v>344</v>
      </c>
      <c r="B112" s="66" t="s">
        <v>169</v>
      </c>
      <c r="C112" s="64">
        <v>964</v>
      </c>
      <c r="D112" s="64">
        <v>0</v>
      </c>
      <c r="E112" s="92">
        <v>0</v>
      </c>
      <c r="F112" s="67" t="s">
        <v>170</v>
      </c>
      <c r="G112" s="75"/>
      <c r="H112" s="69"/>
      <c r="I112" s="69"/>
      <c r="J112" s="70" t="s">
        <v>12</v>
      </c>
      <c r="K112" s="71" t="s">
        <v>164</v>
      </c>
      <c r="L112" s="71">
        <f>_xlfn.XLOOKUP(K112,타입분류!$A$1:$A$28,타입분류!$B$1:$B$28)</f>
        <v>11</v>
      </c>
      <c r="M112" s="71" t="s">
        <v>269</v>
      </c>
      <c r="N112" s="7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hidden="1" customHeight="1" x14ac:dyDescent="0.3">
      <c r="A113" s="65" t="s">
        <v>344</v>
      </c>
      <c r="B113" s="66" t="str">
        <f>B112</f>
        <v>무기_위저드</v>
      </c>
      <c r="C113" s="64">
        <v>964</v>
      </c>
      <c r="D113" s="64">
        <v>1</v>
      </c>
      <c r="E113" s="92">
        <v>0</v>
      </c>
      <c r="F113" s="67" t="s">
        <v>171</v>
      </c>
      <c r="G113" s="75"/>
      <c r="H113" s="69"/>
      <c r="I113" s="69"/>
      <c r="J113" s="70" t="s">
        <v>12</v>
      </c>
      <c r="K113" s="71" t="s">
        <v>164</v>
      </c>
      <c r="L113" s="71">
        <f>_xlfn.XLOOKUP(K113,타입분류!$A$1:$A$28,타입분류!$B$1:$B$28)</f>
        <v>11</v>
      </c>
      <c r="M113" s="71" t="s">
        <v>269</v>
      </c>
      <c r="N113" s="7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hidden="1" customHeight="1" x14ac:dyDescent="0.3">
      <c r="A114" s="65" t="s">
        <v>344</v>
      </c>
      <c r="B114" s="66" t="s">
        <v>172</v>
      </c>
      <c r="C114" s="64">
        <v>965</v>
      </c>
      <c r="D114" s="64">
        <v>0</v>
      </c>
      <c r="E114" s="92">
        <v>0</v>
      </c>
      <c r="F114" s="67" t="s">
        <v>173</v>
      </c>
      <c r="G114" s="75"/>
      <c r="H114" s="69"/>
      <c r="I114" s="69"/>
      <c r="J114" s="70" t="s">
        <v>12</v>
      </c>
      <c r="K114" s="71" t="s">
        <v>164</v>
      </c>
      <c r="L114" s="71">
        <f>_xlfn.XLOOKUP(K114,타입분류!$A$1:$A$28,타입분류!$B$1:$B$28)</f>
        <v>11</v>
      </c>
      <c r="M114" s="71" t="s">
        <v>269</v>
      </c>
      <c r="N114" s="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hidden="1" customHeight="1" x14ac:dyDescent="0.3">
      <c r="A115" s="65" t="s">
        <v>344</v>
      </c>
      <c r="B115" s="66" t="str">
        <f>B114</f>
        <v>무기_어쌔신</v>
      </c>
      <c r="C115" s="64">
        <v>965</v>
      </c>
      <c r="D115" s="64">
        <v>1</v>
      </c>
      <c r="E115" s="92">
        <v>0</v>
      </c>
      <c r="F115" s="67" t="s">
        <v>174</v>
      </c>
      <c r="G115" s="75"/>
      <c r="H115" s="69"/>
      <c r="I115" s="69"/>
      <c r="J115" s="70" t="s">
        <v>12</v>
      </c>
      <c r="K115" s="71" t="s">
        <v>164</v>
      </c>
      <c r="L115" s="71">
        <f>_xlfn.XLOOKUP(K115,타입분류!$A$1:$A$28,타입분류!$B$1:$B$28)</f>
        <v>11</v>
      </c>
      <c r="M115" s="71" t="s">
        <v>269</v>
      </c>
      <c r="N115" s="7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hidden="1" customHeight="1" x14ac:dyDescent="0.3">
      <c r="A116" s="65" t="s">
        <v>344</v>
      </c>
      <c r="B116" s="66" t="s">
        <v>175</v>
      </c>
      <c r="C116" s="64">
        <v>966</v>
      </c>
      <c r="D116" s="64">
        <v>0</v>
      </c>
      <c r="E116" s="92">
        <v>0</v>
      </c>
      <c r="F116" s="67" t="s">
        <v>176</v>
      </c>
      <c r="G116" s="75"/>
      <c r="H116" s="69"/>
      <c r="I116" s="69"/>
      <c r="J116" s="70" t="s">
        <v>12</v>
      </c>
      <c r="K116" s="71" t="s">
        <v>164</v>
      </c>
      <c r="L116" s="71">
        <f>_xlfn.XLOOKUP(K116,타입분류!$A$1:$A$28,타입분류!$B$1:$B$28)</f>
        <v>11</v>
      </c>
      <c r="M116" s="71" t="s">
        <v>269</v>
      </c>
      <c r="N116" s="7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hidden="1" customHeight="1" x14ac:dyDescent="0.3">
      <c r="A117" s="65" t="s">
        <v>344</v>
      </c>
      <c r="B117" s="66" t="str">
        <f>B116</f>
        <v>방어구</v>
      </c>
      <c r="C117" s="64">
        <v>966</v>
      </c>
      <c r="D117" s="64">
        <v>1</v>
      </c>
      <c r="E117" s="92">
        <v>0</v>
      </c>
      <c r="F117" s="67" t="s">
        <v>177</v>
      </c>
      <c r="G117" s="75"/>
      <c r="H117" s="69"/>
      <c r="I117" s="69"/>
      <c r="J117" s="70" t="s">
        <v>12</v>
      </c>
      <c r="K117" s="71" t="s">
        <v>164</v>
      </c>
      <c r="L117" s="71">
        <f>_xlfn.XLOOKUP(K117,타입분류!$A$1:$A$28,타입분류!$B$1:$B$28)</f>
        <v>11</v>
      </c>
      <c r="M117" s="71" t="s">
        <v>269</v>
      </c>
      <c r="N117" s="7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hidden="1" customHeight="1" x14ac:dyDescent="0.3">
      <c r="A118" s="65" t="s">
        <v>344</v>
      </c>
      <c r="B118" s="66" t="s">
        <v>178</v>
      </c>
      <c r="C118" s="64">
        <v>967</v>
      </c>
      <c r="D118" s="64">
        <v>0</v>
      </c>
      <c r="E118" s="92">
        <v>0</v>
      </c>
      <c r="F118" s="67" t="s">
        <v>179</v>
      </c>
      <c r="G118" s="75"/>
      <c r="H118" s="69"/>
      <c r="I118" s="69"/>
      <c r="J118" s="70" t="s">
        <v>12</v>
      </c>
      <c r="K118" s="71" t="s">
        <v>164</v>
      </c>
      <c r="L118" s="71">
        <f>_xlfn.XLOOKUP(K118,타입분류!$A$1:$A$28,타입분류!$B$1:$B$28)</f>
        <v>11</v>
      </c>
      <c r="M118" s="71" t="s">
        <v>269</v>
      </c>
      <c r="N118" s="7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hidden="1" customHeight="1" x14ac:dyDescent="0.3">
      <c r="A119" s="65" t="s">
        <v>344</v>
      </c>
      <c r="B119" s="66" t="s">
        <v>180</v>
      </c>
      <c r="C119" s="64">
        <v>968</v>
      </c>
      <c r="D119" s="64">
        <v>0</v>
      </c>
      <c r="E119" s="92">
        <v>0</v>
      </c>
      <c r="F119" s="67" t="s">
        <v>181</v>
      </c>
      <c r="G119" s="75"/>
      <c r="H119" s="69"/>
      <c r="I119" s="69"/>
      <c r="J119" s="70" t="s">
        <v>62</v>
      </c>
      <c r="K119" s="71" t="s">
        <v>164</v>
      </c>
      <c r="L119" s="71">
        <f>_xlfn.XLOOKUP(K119,타입분류!$A$1:$A$28,타입분류!$B$1:$B$28)</f>
        <v>11</v>
      </c>
      <c r="M119" s="71" t="s">
        <v>269</v>
      </c>
      <c r="N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hidden="1" customHeight="1" x14ac:dyDescent="0.3">
      <c r="A120" s="65" t="s">
        <v>344</v>
      </c>
      <c r="B120" s="66" t="s">
        <v>183</v>
      </c>
      <c r="C120" s="64">
        <v>969</v>
      </c>
      <c r="D120" s="64">
        <v>0</v>
      </c>
      <c r="E120" s="92">
        <v>0</v>
      </c>
      <c r="F120" s="67" t="s">
        <v>184</v>
      </c>
      <c r="G120" s="75"/>
      <c r="H120" s="69"/>
      <c r="I120" s="69"/>
      <c r="J120" s="70" t="s">
        <v>62</v>
      </c>
      <c r="K120" s="71" t="s">
        <v>164</v>
      </c>
      <c r="L120" s="71">
        <f>_xlfn.XLOOKUP(K120,타입분류!$A$1:$A$28,타입분류!$B$1:$B$28)</f>
        <v>11</v>
      </c>
      <c r="M120" s="71" t="s">
        <v>269</v>
      </c>
      <c r="N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hidden="1" customHeight="1" x14ac:dyDescent="0.3">
      <c r="A121" s="65" t="s">
        <v>344</v>
      </c>
      <c r="B121" s="66" t="s">
        <v>185</v>
      </c>
      <c r="C121" s="64">
        <v>970</v>
      </c>
      <c r="D121" s="64">
        <v>0</v>
      </c>
      <c r="E121" s="92">
        <v>0</v>
      </c>
      <c r="F121" s="67" t="s">
        <v>186</v>
      </c>
      <c r="G121" s="75"/>
      <c r="H121" s="69"/>
      <c r="I121" s="69"/>
      <c r="J121" s="70" t="s">
        <v>62</v>
      </c>
      <c r="K121" s="71" t="s">
        <v>164</v>
      </c>
      <c r="L121" s="71">
        <f>_xlfn.XLOOKUP(K121,타입분류!$A$1:$A$28,타입분류!$B$1:$B$28)</f>
        <v>11</v>
      </c>
      <c r="M121" s="71" t="s">
        <v>269</v>
      </c>
      <c r="N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hidden="1" customHeight="1" x14ac:dyDescent="0.3">
      <c r="A122" s="65" t="s">
        <v>344</v>
      </c>
      <c r="B122" s="66" t="s">
        <v>187</v>
      </c>
      <c r="C122" s="64">
        <v>971</v>
      </c>
      <c r="D122" s="64">
        <v>0</v>
      </c>
      <c r="E122" s="92">
        <v>0</v>
      </c>
      <c r="F122" s="67" t="s">
        <v>188</v>
      </c>
      <c r="G122" s="75"/>
      <c r="H122" s="69"/>
      <c r="I122" s="69"/>
      <c r="J122" s="70" t="s">
        <v>62</v>
      </c>
      <c r="K122" s="71" t="s">
        <v>164</v>
      </c>
      <c r="L122" s="71">
        <f>_xlfn.XLOOKUP(K122,타입분류!$A$1:$A$28,타입분류!$B$1:$B$28)</f>
        <v>11</v>
      </c>
      <c r="M122" s="71" t="s">
        <v>269</v>
      </c>
      <c r="N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hidden="1" customHeight="1" x14ac:dyDescent="0.3">
      <c r="A123" s="65" t="s">
        <v>344</v>
      </c>
      <c r="B123" s="66" t="s">
        <v>189</v>
      </c>
      <c r="C123" s="64">
        <v>972</v>
      </c>
      <c r="D123" s="64">
        <v>0</v>
      </c>
      <c r="E123" s="92">
        <v>0</v>
      </c>
      <c r="F123" s="67" t="s">
        <v>190</v>
      </c>
      <c r="G123" s="75"/>
      <c r="H123" s="69"/>
      <c r="I123" s="69"/>
      <c r="J123" s="70" t="s">
        <v>62</v>
      </c>
      <c r="K123" s="71" t="s">
        <v>164</v>
      </c>
      <c r="L123" s="71">
        <f>_xlfn.XLOOKUP(K123,타입분류!$A$1:$A$28,타입분류!$B$1:$B$28)</f>
        <v>11</v>
      </c>
      <c r="M123" s="71" t="s">
        <v>269</v>
      </c>
      <c r="N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hidden="1" customHeight="1" x14ac:dyDescent="0.3">
      <c r="A124" s="65" t="s">
        <v>344</v>
      </c>
      <c r="B124" s="66" t="s">
        <v>191</v>
      </c>
      <c r="C124" s="64">
        <v>973</v>
      </c>
      <c r="D124" s="64">
        <v>0</v>
      </c>
      <c r="E124" s="92">
        <v>0</v>
      </c>
      <c r="F124" s="67" t="s">
        <v>192</v>
      </c>
      <c r="G124" s="75"/>
      <c r="H124" s="69"/>
      <c r="I124" s="69"/>
      <c r="J124" s="70" t="s">
        <v>62</v>
      </c>
      <c r="K124" s="71" t="s">
        <v>164</v>
      </c>
      <c r="L124" s="71">
        <f>_xlfn.XLOOKUP(K124,타입분류!$A$1:$A$28,타입분류!$B$1:$B$28)</f>
        <v>11</v>
      </c>
      <c r="M124" s="71" t="s">
        <v>269</v>
      </c>
      <c r="N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hidden="1" customHeight="1" x14ac:dyDescent="0.3">
      <c r="A125" s="81" t="s">
        <v>193</v>
      </c>
      <c r="B125" s="82" t="s">
        <v>194</v>
      </c>
      <c r="C125" s="83">
        <v>974</v>
      </c>
      <c r="D125" s="83">
        <v>0</v>
      </c>
      <c r="E125" s="92">
        <v>0</v>
      </c>
      <c r="F125" s="67" t="s">
        <v>194</v>
      </c>
      <c r="G125" s="75"/>
      <c r="H125" s="69"/>
      <c r="I125" s="69"/>
      <c r="J125" s="70" t="s">
        <v>12</v>
      </c>
      <c r="K125" s="71" t="s">
        <v>195</v>
      </c>
      <c r="L125" s="71">
        <f>_xlfn.XLOOKUP(K125,타입분류!$A$1:$A$28,타입분류!$B$1:$B$28)</f>
        <v>10</v>
      </c>
      <c r="M125" s="71"/>
      <c r="N125" s="7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hidden="1" customHeight="1" x14ac:dyDescent="0.3">
      <c r="A126" s="81" t="s">
        <v>345</v>
      </c>
      <c r="B126" s="82" t="s">
        <v>196</v>
      </c>
      <c r="C126" s="83">
        <v>975</v>
      </c>
      <c r="D126" s="83">
        <v>0</v>
      </c>
      <c r="E126" s="92">
        <v>0</v>
      </c>
      <c r="F126" s="67" t="s">
        <v>197</v>
      </c>
      <c r="G126" s="68">
        <v>44959</v>
      </c>
      <c r="H126" s="69"/>
      <c r="I126" s="69"/>
      <c r="J126" s="70" t="s">
        <v>12</v>
      </c>
      <c r="K126" s="71" t="s">
        <v>199</v>
      </c>
      <c r="L126" s="71">
        <f>_xlfn.XLOOKUP(K126,타입분류!$A$1:$A$28,타입분류!$B$1:$B$28)</f>
        <v>5</v>
      </c>
      <c r="M126" s="71"/>
      <c r="N126" s="79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hidden="1" customHeight="1" x14ac:dyDescent="0.3">
      <c r="A127" s="81" t="s">
        <v>345</v>
      </c>
      <c r="B127" s="82" t="s">
        <v>201</v>
      </c>
      <c r="C127" s="83">
        <v>1283</v>
      </c>
      <c r="D127" s="83">
        <v>0</v>
      </c>
      <c r="E127" s="92">
        <v>0</v>
      </c>
      <c r="F127" s="67" t="s">
        <v>202</v>
      </c>
      <c r="G127" s="68">
        <v>44889</v>
      </c>
      <c r="H127" s="69"/>
      <c r="I127" s="69"/>
      <c r="J127" s="70" t="s">
        <v>12</v>
      </c>
      <c r="K127" s="71" t="s">
        <v>204</v>
      </c>
      <c r="L127" s="71">
        <f>_xlfn.XLOOKUP(K127,타입분류!$A$1:$A$28,타입분류!$B$1:$B$28)</f>
        <v>6</v>
      </c>
      <c r="M127" s="71"/>
      <c r="N127" s="7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hidden="1" customHeight="1" x14ac:dyDescent="0.3">
      <c r="A128" s="81" t="s">
        <v>345</v>
      </c>
      <c r="B128" s="82" t="s">
        <v>205</v>
      </c>
      <c r="C128" s="83">
        <v>1326</v>
      </c>
      <c r="D128" s="83">
        <v>0</v>
      </c>
      <c r="E128" s="92">
        <v>0</v>
      </c>
      <c r="F128" s="67" t="s">
        <v>206</v>
      </c>
      <c r="G128" s="75"/>
      <c r="H128" s="69"/>
      <c r="I128" s="69"/>
      <c r="J128" s="70" t="s">
        <v>12</v>
      </c>
      <c r="K128" s="71" t="s">
        <v>207</v>
      </c>
      <c r="L128" s="71">
        <f>_xlfn.XLOOKUP(K128,타입분류!$A$1:$A$28,타입분류!$B$1:$B$28)</f>
        <v>18</v>
      </c>
      <c r="M128" s="71"/>
      <c r="N128" s="7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hidden="1" customHeight="1" x14ac:dyDescent="0.3">
      <c r="A129" s="81" t="s">
        <v>345</v>
      </c>
      <c r="B129" s="82" t="str">
        <f t="shared" ref="B129:B131" si="8">B128</f>
        <v>슬롯 강화</v>
      </c>
      <c r="C129" s="83">
        <v>1326</v>
      </c>
      <c r="D129" s="83">
        <v>1</v>
      </c>
      <c r="E129" s="92">
        <v>0</v>
      </c>
      <c r="F129" s="67" t="s">
        <v>208</v>
      </c>
      <c r="G129" s="75"/>
      <c r="H129" s="69"/>
      <c r="I129" s="69"/>
      <c r="J129" s="70" t="s">
        <v>12</v>
      </c>
      <c r="K129" s="71" t="s">
        <v>209</v>
      </c>
      <c r="L129" s="71">
        <f>_xlfn.XLOOKUP(K129,타입분류!$A$1:$A$28,타입분류!$B$1:$B$28)</f>
        <v>19</v>
      </c>
      <c r="M129" s="71"/>
      <c r="N129" s="7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hidden="1" customHeight="1" x14ac:dyDescent="0.3">
      <c r="A130" s="81" t="s">
        <v>345</v>
      </c>
      <c r="B130" s="82" t="str">
        <f t="shared" si="8"/>
        <v>슬롯 강화</v>
      </c>
      <c r="C130" s="83">
        <v>1326</v>
      </c>
      <c r="D130" s="83">
        <v>2</v>
      </c>
      <c r="E130" s="92">
        <v>0</v>
      </c>
      <c r="F130" s="67" t="s">
        <v>210</v>
      </c>
      <c r="G130" s="75"/>
      <c r="H130" s="69"/>
      <c r="I130" s="69"/>
      <c r="J130" s="70" t="s">
        <v>12</v>
      </c>
      <c r="K130" s="71" t="s">
        <v>207</v>
      </c>
      <c r="L130" s="71">
        <f>_xlfn.XLOOKUP(K130,타입분류!$A$1:$A$28,타입분류!$B$1:$B$28)</f>
        <v>18</v>
      </c>
      <c r="M130" s="71"/>
      <c r="N130" s="7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ht="16.5" hidden="1" customHeight="1" x14ac:dyDescent="0.3">
      <c r="A131" s="81" t="s">
        <v>345</v>
      </c>
      <c r="B131" s="82" t="str">
        <f t="shared" si="8"/>
        <v>슬롯 강화</v>
      </c>
      <c r="C131" s="83">
        <v>1326</v>
      </c>
      <c r="D131" s="83">
        <v>3</v>
      </c>
      <c r="E131" s="92">
        <v>0</v>
      </c>
      <c r="F131" s="101" t="s">
        <v>355</v>
      </c>
      <c r="G131" s="75"/>
      <c r="H131" s="69"/>
      <c r="I131" s="69"/>
      <c r="J131" s="70" t="s">
        <v>12</v>
      </c>
      <c r="K131" s="71" t="s">
        <v>209</v>
      </c>
      <c r="L131" s="71">
        <f>_xlfn.XLOOKUP(K131,타입분류!$A$1:$A$28,타입분류!$B$1:$B$28)</f>
        <v>19</v>
      </c>
      <c r="M131" s="71"/>
      <c r="N131" s="7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hidden="1" x14ac:dyDescent="0.3">
      <c r="A132" s="81" t="s">
        <v>345</v>
      </c>
      <c r="B132" s="82" t="s">
        <v>217</v>
      </c>
      <c r="C132" s="83">
        <v>976</v>
      </c>
      <c r="D132" s="83">
        <v>0</v>
      </c>
      <c r="E132" s="92">
        <v>0</v>
      </c>
      <c r="F132" s="67" t="s">
        <v>218</v>
      </c>
      <c r="G132" s="68">
        <v>45008</v>
      </c>
      <c r="H132" s="69">
        <v>910317</v>
      </c>
      <c r="I132" s="69"/>
      <c r="J132" s="70"/>
      <c r="K132" s="71" t="s">
        <v>13</v>
      </c>
      <c r="L132" s="71">
        <f>_xlfn.XLOOKUP(K132,타입분류!$A$1:$A$28,타입분류!$B$1:$B$28)</f>
        <v>1</v>
      </c>
      <c r="M132" s="71" t="s">
        <v>269</v>
      </c>
      <c r="N132" s="7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hidden="1" x14ac:dyDescent="0.3">
      <c r="A133" s="81" t="s">
        <v>345</v>
      </c>
      <c r="B133" s="82" t="str">
        <f t="shared" ref="B133:B146" si="9">B132</f>
        <v>기타</v>
      </c>
      <c r="C133" s="83">
        <v>976</v>
      </c>
      <c r="D133" s="83">
        <v>1</v>
      </c>
      <c r="E133" s="92">
        <v>0</v>
      </c>
      <c r="F133" s="67" t="s">
        <v>219</v>
      </c>
      <c r="G133" s="68">
        <v>45008</v>
      </c>
      <c r="H133" s="69">
        <v>1110187</v>
      </c>
      <c r="I133" s="69"/>
      <c r="J133" s="70"/>
      <c r="K133" s="71" t="s">
        <v>13</v>
      </c>
      <c r="L133" s="71">
        <f>_xlfn.XLOOKUP(K133,타입분류!$A$1:$A$28,타입분류!$B$1:$B$28)</f>
        <v>1</v>
      </c>
      <c r="M133" s="71" t="s">
        <v>269</v>
      </c>
      <c r="N133" s="7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hidden="1" x14ac:dyDescent="0.3">
      <c r="A134" s="81" t="s">
        <v>345</v>
      </c>
      <c r="B134" s="82" t="str">
        <f t="shared" si="9"/>
        <v>기타</v>
      </c>
      <c r="C134" s="83">
        <v>976</v>
      </c>
      <c r="D134" s="83">
        <v>2</v>
      </c>
      <c r="E134" s="92">
        <v>0</v>
      </c>
      <c r="F134" s="67" t="s">
        <v>220</v>
      </c>
      <c r="G134" s="68">
        <v>45008</v>
      </c>
      <c r="H134" s="69">
        <v>910397</v>
      </c>
      <c r="I134" s="69"/>
      <c r="J134" s="70"/>
      <c r="K134" s="71" t="s">
        <v>13</v>
      </c>
      <c r="L134" s="71">
        <f>_xlfn.XLOOKUP(K134,타입분류!$A$1:$A$28,타입분류!$B$1:$B$28)</f>
        <v>1</v>
      </c>
      <c r="M134" s="71" t="s">
        <v>269</v>
      </c>
      <c r="N134" s="7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hidden="1" x14ac:dyDescent="0.3">
      <c r="A135" s="81" t="s">
        <v>345</v>
      </c>
      <c r="B135" s="82" t="str">
        <f t="shared" si="9"/>
        <v>기타</v>
      </c>
      <c r="C135" s="83">
        <v>976</v>
      </c>
      <c r="D135" s="83">
        <v>3</v>
      </c>
      <c r="E135" s="92">
        <v>0</v>
      </c>
      <c r="F135" s="67" t="s">
        <v>221</v>
      </c>
      <c r="G135" s="68">
        <v>45008</v>
      </c>
      <c r="H135" s="69">
        <v>1110197</v>
      </c>
      <c r="I135" s="69"/>
      <c r="J135" s="70"/>
      <c r="K135" s="71" t="s">
        <v>13</v>
      </c>
      <c r="L135" s="71">
        <f>_xlfn.XLOOKUP(K135,타입분류!$A$1:$A$28,타입분류!$B$1:$B$28)</f>
        <v>1</v>
      </c>
      <c r="M135" s="71" t="s">
        <v>269</v>
      </c>
      <c r="N135" s="7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hidden="1" x14ac:dyDescent="0.3">
      <c r="A136" s="81" t="s">
        <v>345</v>
      </c>
      <c r="B136" s="82" t="str">
        <f t="shared" si="9"/>
        <v>기타</v>
      </c>
      <c r="C136" s="83">
        <v>976</v>
      </c>
      <c r="D136" s="83">
        <v>4</v>
      </c>
      <c r="E136" s="92">
        <v>0</v>
      </c>
      <c r="F136" s="67" t="s">
        <v>222</v>
      </c>
      <c r="G136" s="68">
        <v>45008</v>
      </c>
      <c r="H136" s="69">
        <v>1110207</v>
      </c>
      <c r="I136" s="69"/>
      <c r="J136" s="70"/>
      <c r="K136" s="71" t="s">
        <v>13</v>
      </c>
      <c r="L136" s="71">
        <f>_xlfn.XLOOKUP(K136,타입분류!$A$1:$A$28,타입분류!$B$1:$B$28)</f>
        <v>1</v>
      </c>
      <c r="M136" s="71" t="s">
        <v>269</v>
      </c>
      <c r="N136" s="7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hidden="1" x14ac:dyDescent="0.3">
      <c r="A137" s="81" t="s">
        <v>345</v>
      </c>
      <c r="B137" s="82" t="str">
        <f t="shared" si="9"/>
        <v>기타</v>
      </c>
      <c r="C137" s="83">
        <v>976</v>
      </c>
      <c r="D137" s="83">
        <v>5</v>
      </c>
      <c r="E137" s="92">
        <v>0</v>
      </c>
      <c r="F137" s="67" t="s">
        <v>223</v>
      </c>
      <c r="G137" s="68">
        <v>45008</v>
      </c>
      <c r="H137" s="69">
        <v>1110264</v>
      </c>
      <c r="I137" s="69"/>
      <c r="J137" s="70"/>
      <c r="K137" s="71" t="s">
        <v>13</v>
      </c>
      <c r="L137" s="71">
        <f>_xlfn.XLOOKUP(K137,타입분류!$A$1:$A$28,타입분류!$B$1:$B$28)</f>
        <v>1</v>
      </c>
      <c r="M137" s="71" t="s">
        <v>269</v>
      </c>
      <c r="N137" s="7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hidden="1" x14ac:dyDescent="0.3">
      <c r="A138" s="81" t="s">
        <v>345</v>
      </c>
      <c r="B138" s="82" t="str">
        <f t="shared" si="9"/>
        <v>기타</v>
      </c>
      <c r="C138" s="83">
        <v>976</v>
      </c>
      <c r="D138" s="83">
        <v>6</v>
      </c>
      <c r="E138" s="92">
        <v>0</v>
      </c>
      <c r="F138" s="67" t="s">
        <v>224</v>
      </c>
      <c r="G138" s="68">
        <v>45008</v>
      </c>
      <c r="H138" s="69">
        <v>1110265</v>
      </c>
      <c r="I138" s="69"/>
      <c r="J138" s="70"/>
      <c r="K138" s="71" t="s">
        <v>226</v>
      </c>
      <c r="L138" s="71">
        <f>_xlfn.XLOOKUP(K138,타입분류!$A$1:$A$28,타입분류!$B$1:$B$28)</f>
        <v>1</v>
      </c>
      <c r="M138" s="71" t="s">
        <v>269</v>
      </c>
      <c r="N138" s="7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hidden="1" x14ac:dyDescent="0.3">
      <c r="A139" s="81" t="s">
        <v>345</v>
      </c>
      <c r="B139" s="82" t="str">
        <f t="shared" si="9"/>
        <v>기타</v>
      </c>
      <c r="C139" s="83">
        <v>976</v>
      </c>
      <c r="D139" s="83">
        <v>7</v>
      </c>
      <c r="E139" s="92">
        <v>0</v>
      </c>
      <c r="F139" s="67" t="s">
        <v>227</v>
      </c>
      <c r="G139" s="68">
        <v>45008</v>
      </c>
      <c r="H139" s="69">
        <v>1110280</v>
      </c>
      <c r="I139" s="69"/>
      <c r="J139" s="70"/>
      <c r="K139" s="71" t="s">
        <v>13</v>
      </c>
      <c r="L139" s="71">
        <f>_xlfn.XLOOKUP(K139,타입분류!$A$1:$A$28,타입분류!$B$1:$B$28)</f>
        <v>1</v>
      </c>
      <c r="M139" s="71" t="s">
        <v>269</v>
      </c>
      <c r="N139" s="7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hidden="1" x14ac:dyDescent="0.3">
      <c r="A140" s="81" t="s">
        <v>345</v>
      </c>
      <c r="B140" s="82" t="str">
        <f t="shared" si="9"/>
        <v>기타</v>
      </c>
      <c r="C140" s="83">
        <v>976</v>
      </c>
      <c r="D140" s="83">
        <v>8</v>
      </c>
      <c r="E140" s="92">
        <v>0</v>
      </c>
      <c r="F140" s="67" t="s">
        <v>338</v>
      </c>
      <c r="G140" s="68">
        <v>45008</v>
      </c>
      <c r="H140" s="69">
        <v>1110278</v>
      </c>
      <c r="I140" s="69"/>
      <c r="J140" s="70"/>
      <c r="K140" s="71" t="s">
        <v>13</v>
      </c>
      <c r="L140" s="71">
        <f>_xlfn.XLOOKUP(K140,타입분류!$A$1:$A$28,타입분류!$B$1:$B$28)</f>
        <v>1</v>
      </c>
      <c r="M140" s="71" t="s">
        <v>269</v>
      </c>
      <c r="N140" s="7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customFormat="1" hidden="1" x14ac:dyDescent="0.3">
      <c r="A141" s="81" t="s">
        <v>345</v>
      </c>
      <c r="B141" s="82" t="str">
        <f t="shared" si="9"/>
        <v>기타</v>
      </c>
      <c r="C141" s="83">
        <v>976</v>
      </c>
      <c r="D141" s="83">
        <v>9</v>
      </c>
      <c r="E141" s="92">
        <v>0</v>
      </c>
      <c r="F141" s="67" t="s">
        <v>339</v>
      </c>
      <c r="G141" s="68">
        <v>45008</v>
      </c>
      <c r="H141" s="69">
        <v>1110279</v>
      </c>
      <c r="I141" s="69"/>
      <c r="J141" s="70"/>
      <c r="K141" s="71" t="s">
        <v>13</v>
      </c>
      <c r="L141" s="71">
        <f>_xlfn.XLOOKUP(K141,타입분류!$A$1:$A$28,타입분류!$B$1:$B$28)</f>
        <v>1</v>
      </c>
      <c r="M141" s="71" t="s">
        <v>269</v>
      </c>
      <c r="N141" s="7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idden="1" x14ac:dyDescent="0.3">
      <c r="A142" s="81" t="s">
        <v>345</v>
      </c>
      <c r="B142" s="82" t="str">
        <f t="shared" si="9"/>
        <v>기타</v>
      </c>
      <c r="C142" s="83">
        <v>976</v>
      </c>
      <c r="D142" s="83">
        <v>10</v>
      </c>
      <c r="E142" s="92">
        <v>0</v>
      </c>
      <c r="F142" s="86" t="s">
        <v>346</v>
      </c>
      <c r="G142" s="91">
        <v>45057</v>
      </c>
      <c r="H142" s="87">
        <v>1110324</v>
      </c>
      <c r="I142" s="87"/>
      <c r="J142" s="88"/>
      <c r="K142" s="89" t="s">
        <v>13</v>
      </c>
      <c r="L142" s="89">
        <f>_xlfn.XLOOKUP(K142,타입분류!$A$1:$A$28,타입분류!$B$1:$B$28)</f>
        <v>1</v>
      </c>
      <c r="M142" s="89" t="s">
        <v>269</v>
      </c>
      <c r="N142" s="90" t="s">
        <v>95</v>
      </c>
    </row>
    <row r="143" spans="1:45" hidden="1" x14ac:dyDescent="0.3">
      <c r="A143" s="81" t="s">
        <v>345</v>
      </c>
      <c r="B143" s="82" t="str">
        <f t="shared" si="9"/>
        <v>기타</v>
      </c>
      <c r="C143" s="83">
        <v>976</v>
      </c>
      <c r="D143" s="83">
        <v>11</v>
      </c>
      <c r="E143" s="92">
        <v>0</v>
      </c>
      <c r="F143" s="86" t="s">
        <v>348</v>
      </c>
      <c r="G143" s="91">
        <v>45057</v>
      </c>
      <c r="H143" s="87">
        <v>1110334</v>
      </c>
      <c r="I143" s="87"/>
      <c r="J143" s="88"/>
      <c r="K143" s="89" t="s">
        <v>13</v>
      </c>
      <c r="L143" s="89">
        <f>_xlfn.XLOOKUP(K143,타입분류!$A$1:$A$28,타입분류!$B$1:$B$28)</f>
        <v>1</v>
      </c>
      <c r="M143" s="89" t="s">
        <v>269</v>
      </c>
      <c r="N143" s="90" t="s">
        <v>95</v>
      </c>
    </row>
    <row r="144" spans="1:45" hidden="1" x14ac:dyDescent="0.3">
      <c r="A144" s="81" t="s">
        <v>345</v>
      </c>
      <c r="B144" s="82" t="str">
        <f t="shared" si="9"/>
        <v>기타</v>
      </c>
      <c r="C144" s="83">
        <v>976</v>
      </c>
      <c r="D144" s="83">
        <v>12</v>
      </c>
      <c r="E144" s="92">
        <v>0</v>
      </c>
      <c r="F144" s="86" t="s">
        <v>347</v>
      </c>
      <c r="G144" s="91">
        <v>45057</v>
      </c>
      <c r="H144" s="87">
        <v>1110335</v>
      </c>
      <c r="I144" s="87"/>
      <c r="J144" s="88"/>
      <c r="K144" s="89" t="s">
        <v>13</v>
      </c>
      <c r="L144" s="89">
        <f>_xlfn.XLOOKUP(K144,타입분류!$A$1:$A$28,타입분류!$B$1:$B$28)</f>
        <v>1</v>
      </c>
      <c r="M144" s="89" t="s">
        <v>269</v>
      </c>
      <c r="N144" s="90" t="s">
        <v>95</v>
      </c>
    </row>
    <row r="145" spans="1:14" hidden="1" x14ac:dyDescent="0.3">
      <c r="A145" s="81" t="s">
        <v>345</v>
      </c>
      <c r="B145" s="82" t="str">
        <f t="shared" si="9"/>
        <v>기타</v>
      </c>
      <c r="C145" s="83">
        <v>976</v>
      </c>
      <c r="D145" s="83">
        <v>13</v>
      </c>
      <c r="E145" s="92">
        <v>0</v>
      </c>
      <c r="F145" s="86" t="s">
        <v>347</v>
      </c>
      <c r="G145" s="91">
        <v>45057</v>
      </c>
      <c r="H145" s="87">
        <v>1110335</v>
      </c>
      <c r="I145" s="87"/>
      <c r="J145" s="88"/>
      <c r="K145" s="89" t="s">
        <v>13</v>
      </c>
      <c r="L145" s="89">
        <f>_xlfn.XLOOKUP(K145,타입분류!$A$1:$A$28,타입분류!$B$1:$B$28)</f>
        <v>1</v>
      </c>
      <c r="M145" s="89" t="s">
        <v>269</v>
      </c>
      <c r="N145" s="90" t="s">
        <v>95</v>
      </c>
    </row>
    <row r="146" spans="1:14" hidden="1" x14ac:dyDescent="0.3">
      <c r="A146" s="81" t="s">
        <v>345</v>
      </c>
      <c r="B146" s="82" t="str">
        <f t="shared" si="9"/>
        <v>기타</v>
      </c>
      <c r="C146" s="83">
        <v>976</v>
      </c>
      <c r="D146" s="83">
        <v>14</v>
      </c>
      <c r="E146" s="92">
        <v>0</v>
      </c>
      <c r="F146" s="86" t="s">
        <v>347</v>
      </c>
      <c r="G146" s="91">
        <v>45057</v>
      </c>
      <c r="H146" s="87">
        <v>1110335</v>
      </c>
      <c r="I146" s="87"/>
      <c r="J146" s="88"/>
      <c r="K146" s="89" t="s">
        <v>13</v>
      </c>
      <c r="L146" s="89">
        <f>_xlfn.XLOOKUP(K146,타입분류!$A$1:$A$28,타입분류!$B$1:$B$28)</f>
        <v>1</v>
      </c>
      <c r="M146" s="89" t="s">
        <v>269</v>
      </c>
      <c r="N146" s="90" t="s">
        <v>95</v>
      </c>
    </row>
  </sheetData>
  <autoFilter ref="A1:N146" xr:uid="{58870481-4012-4967-9DF8-188DDC2BA7B8}">
    <filterColumn colId="4">
      <filters>
        <filter val="1"/>
      </filters>
    </filterColumn>
  </autoFilter>
  <mergeCells count="4">
    <mergeCell ref="Z36:AL40"/>
    <mergeCell ref="F95:F100"/>
    <mergeCell ref="F101:F103"/>
    <mergeCell ref="F104:F106"/>
  </mergeCells>
  <phoneticPr fontId="2" type="noConversion"/>
  <conditionalFormatting sqref="E2:E146">
    <cfRule type="cellIs" dxfId="7" priority="1" operator="equal">
      <formula>0</formula>
    </cfRule>
    <cfRule type="cellIs" dxfId="6" priority="2" operator="equal">
      <formula>1</formula>
    </cfRule>
  </conditionalFormatting>
  <conditionalFormatting sqref="J2:J146">
    <cfRule type="cellIs" dxfId="5" priority="3" operator="equal">
      <formula>"O"</formula>
    </cfRule>
    <cfRule type="cellIs" dxfId="4" priority="4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481-4012-4967-9DF8-188DDC2BA7B8}">
  <sheetPr codeName="Sheet2">
    <tabColor theme="1"/>
  </sheetPr>
  <dimension ref="A1:AS146"/>
  <sheetViews>
    <sheetView showGridLines="0" zoomScale="85" zoomScaleNormal="85" workbookViewId="0">
      <pane ySplit="1" topLeftCell="A14" activePane="bottomLeft" state="frozen"/>
      <selection pane="bottomLeft" activeCell="N41" sqref="N41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42.75" bestFit="1" customWidth="1"/>
    <col min="7" max="7" width="14.375" style="63" hidden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84" t="s">
        <v>240</v>
      </c>
      <c r="B1" s="84" t="s">
        <v>239</v>
      </c>
      <c r="C1" s="84" t="s">
        <v>235</v>
      </c>
      <c r="D1" s="84" t="s">
        <v>234</v>
      </c>
      <c r="E1" s="84" t="s">
        <v>245</v>
      </c>
      <c r="F1" s="84" t="s">
        <v>233</v>
      </c>
      <c r="G1" s="84" t="s">
        <v>236</v>
      </c>
      <c r="H1" s="84" t="s">
        <v>237</v>
      </c>
      <c r="I1" s="84" t="s">
        <v>238</v>
      </c>
      <c r="J1" s="84" t="s">
        <v>243</v>
      </c>
      <c r="K1" s="84" t="s">
        <v>241</v>
      </c>
      <c r="L1" s="84" t="s">
        <v>244</v>
      </c>
      <c r="M1" s="84" t="s">
        <v>267</v>
      </c>
      <c r="N1" s="84" t="s">
        <v>242</v>
      </c>
      <c r="O1" s="1"/>
      <c r="P1" s="1"/>
      <c r="Q1" s="1"/>
      <c r="R1" s="1"/>
      <c r="S1" s="1"/>
      <c r="T1" s="1"/>
      <c r="U1" s="1"/>
    </row>
    <row r="2" spans="1:21" customFormat="1" x14ac:dyDescent="0.3">
      <c r="A2" s="65" t="s">
        <v>9</v>
      </c>
      <c r="B2" s="66" t="s">
        <v>10</v>
      </c>
      <c r="C2" s="64">
        <v>940</v>
      </c>
      <c r="D2" s="64">
        <v>0</v>
      </c>
      <c r="E2" s="92">
        <v>0</v>
      </c>
      <c r="F2" s="67" t="s">
        <v>271</v>
      </c>
      <c r="G2" s="68">
        <v>44525</v>
      </c>
      <c r="H2" s="69">
        <v>300008</v>
      </c>
      <c r="I2" s="69">
        <v>10008</v>
      </c>
      <c r="J2" s="70" t="s">
        <v>12</v>
      </c>
      <c r="K2" s="71" t="s">
        <v>13</v>
      </c>
      <c r="L2" s="71">
        <f>_xlfn.XLOOKUP(K2,타입분류!$A$1:$A$28,타입분류!$B$1:$B$28)</f>
        <v>1</v>
      </c>
      <c r="M2" s="71" t="s">
        <v>270</v>
      </c>
      <c r="N2" s="72" t="s">
        <v>232</v>
      </c>
      <c r="O2" s="1"/>
      <c r="P2" s="1"/>
      <c r="Q2" s="1"/>
      <c r="R2" s="1"/>
      <c r="S2" s="1"/>
      <c r="T2" s="1"/>
      <c r="U2" s="1"/>
    </row>
    <row r="3" spans="1:21" customFormat="1" x14ac:dyDescent="0.3">
      <c r="A3" s="65" t="s">
        <v>341</v>
      </c>
      <c r="B3" s="66" t="str">
        <f>B2</f>
        <v>골드 변신 뽑기</v>
      </c>
      <c r="C3" s="64">
        <v>940</v>
      </c>
      <c r="D3" s="64">
        <v>1</v>
      </c>
      <c r="E3" s="92">
        <v>0</v>
      </c>
      <c r="F3" s="67" t="s">
        <v>272</v>
      </c>
      <c r="G3" s="68">
        <v>44525</v>
      </c>
      <c r="H3" s="69">
        <v>300009</v>
      </c>
      <c r="I3" s="69">
        <v>10009</v>
      </c>
      <c r="J3" s="70" t="s">
        <v>12</v>
      </c>
      <c r="K3" s="71" t="s">
        <v>13</v>
      </c>
      <c r="L3" s="71">
        <f>_xlfn.XLOOKUP(K3,타입분류!$A$1:$A$28,타입분류!$B$1:$B$28)</f>
        <v>1</v>
      </c>
      <c r="M3" s="71" t="s">
        <v>270</v>
      </c>
      <c r="N3" s="73"/>
      <c r="O3" s="1"/>
      <c r="P3" s="1"/>
      <c r="Q3" s="1"/>
      <c r="R3" s="1"/>
      <c r="S3" s="1"/>
      <c r="T3" s="1"/>
      <c r="U3" s="1"/>
    </row>
    <row r="4" spans="1:21" customFormat="1" x14ac:dyDescent="0.3">
      <c r="A4" s="65" t="s">
        <v>341</v>
      </c>
      <c r="B4" s="66" t="s">
        <v>15</v>
      </c>
      <c r="C4" s="64">
        <v>941</v>
      </c>
      <c r="D4" s="64">
        <v>0</v>
      </c>
      <c r="E4" s="92">
        <v>1</v>
      </c>
      <c r="F4" s="67" t="s">
        <v>16</v>
      </c>
      <c r="G4" s="74">
        <v>45043</v>
      </c>
      <c r="H4" s="69">
        <v>310003</v>
      </c>
      <c r="I4" s="69">
        <v>10000</v>
      </c>
      <c r="J4" s="70" t="s">
        <v>225</v>
      </c>
      <c r="K4" s="71" t="s">
        <v>13</v>
      </c>
      <c r="L4" s="71">
        <f>_xlfn.XLOOKUP(K4,타입분류!$A$1:$A$28,타입분류!$B$1:$B$28)</f>
        <v>1</v>
      </c>
      <c r="M4" s="71" t="s">
        <v>270</v>
      </c>
      <c r="N4" s="73"/>
      <c r="O4" s="1"/>
      <c r="P4" s="1"/>
      <c r="Q4" s="1"/>
      <c r="R4" s="1"/>
      <c r="S4" s="1"/>
      <c r="T4" s="1"/>
      <c r="U4" s="1"/>
    </row>
    <row r="5" spans="1:21" customFormat="1" x14ac:dyDescent="0.3">
      <c r="A5" s="65" t="s">
        <v>341</v>
      </c>
      <c r="B5" s="66" t="str">
        <f>B4</f>
        <v>다이아 변신 뽑기</v>
      </c>
      <c r="C5" s="64">
        <v>941</v>
      </c>
      <c r="D5" s="64">
        <v>1</v>
      </c>
      <c r="E5" s="92">
        <v>1</v>
      </c>
      <c r="F5" s="67" t="s">
        <v>273</v>
      </c>
      <c r="G5" s="74">
        <v>45043</v>
      </c>
      <c r="H5" s="69">
        <v>310014</v>
      </c>
      <c r="I5" s="69">
        <v>10300</v>
      </c>
      <c r="J5" s="70" t="s">
        <v>225</v>
      </c>
      <c r="K5" s="71" t="s">
        <v>13</v>
      </c>
      <c r="L5" s="71">
        <f>_xlfn.XLOOKUP(K5,타입분류!$A$1:$A$28,타입분류!$B$1:$B$28)</f>
        <v>1</v>
      </c>
      <c r="M5" s="71" t="s">
        <v>270</v>
      </c>
      <c r="N5" s="73"/>
      <c r="O5" s="1"/>
      <c r="P5" s="1"/>
      <c r="Q5" s="1"/>
      <c r="R5" s="1"/>
      <c r="S5" s="1"/>
      <c r="T5" s="1"/>
      <c r="U5" s="1"/>
    </row>
    <row r="6" spans="1:21" customFormat="1" ht="16.5" customHeight="1" x14ac:dyDescent="0.3">
      <c r="A6" s="65" t="s">
        <v>341</v>
      </c>
      <c r="B6" s="66" t="s">
        <v>18</v>
      </c>
      <c r="C6" s="64">
        <v>942</v>
      </c>
      <c r="D6" s="64">
        <v>0</v>
      </c>
      <c r="E6" s="92">
        <v>0</v>
      </c>
      <c r="F6" s="67" t="s">
        <v>274</v>
      </c>
      <c r="G6" s="68">
        <v>44980</v>
      </c>
      <c r="H6" s="69">
        <v>0</v>
      </c>
      <c r="I6" s="69"/>
      <c r="J6" s="70"/>
      <c r="K6" s="71" t="s">
        <v>20</v>
      </c>
      <c r="L6" s="71">
        <f>_xlfn.XLOOKUP(K6,타입분류!$A$1:$A$28,타입분류!$B$1:$B$28)</f>
        <v>2</v>
      </c>
      <c r="M6" s="71" t="s">
        <v>270</v>
      </c>
      <c r="N6" s="73"/>
      <c r="O6" s="1"/>
      <c r="P6" s="1"/>
      <c r="Q6" s="1"/>
      <c r="R6" s="1"/>
      <c r="S6" s="1"/>
      <c r="T6" s="1"/>
      <c r="U6" s="1"/>
    </row>
    <row r="7" spans="1:21" customFormat="1" ht="16.5" customHeight="1" x14ac:dyDescent="0.3">
      <c r="A7" s="65" t="s">
        <v>341</v>
      </c>
      <c r="B7" s="66" t="str">
        <f t="shared" ref="B7:B16" si="0">B6</f>
        <v>변신 합성</v>
      </c>
      <c r="C7" s="64">
        <v>942</v>
      </c>
      <c r="D7" s="64">
        <v>1</v>
      </c>
      <c r="E7" s="92">
        <v>0</v>
      </c>
      <c r="F7" s="67" t="s">
        <v>275</v>
      </c>
      <c r="G7" s="68">
        <v>44980</v>
      </c>
      <c r="H7" s="69">
        <v>1</v>
      </c>
      <c r="I7" s="69"/>
      <c r="J7" s="70"/>
      <c r="K7" s="71" t="s">
        <v>20</v>
      </c>
      <c r="L7" s="71">
        <f>_xlfn.XLOOKUP(K7,타입분류!$A$1:$A$28,타입분류!$B$1:$B$28)</f>
        <v>2</v>
      </c>
      <c r="M7" s="71" t="s">
        <v>270</v>
      </c>
      <c r="N7" s="73"/>
      <c r="O7" s="1"/>
      <c r="P7" s="1"/>
      <c r="Q7" s="1"/>
      <c r="R7" s="1"/>
      <c r="S7" s="1"/>
      <c r="T7" s="1"/>
      <c r="U7" s="1"/>
    </row>
    <row r="8" spans="1:21" customFormat="1" ht="16.5" customHeight="1" x14ac:dyDescent="0.3">
      <c r="A8" s="65" t="s">
        <v>341</v>
      </c>
      <c r="B8" s="66" t="str">
        <f t="shared" si="0"/>
        <v>변신 합성</v>
      </c>
      <c r="C8" s="64">
        <v>942</v>
      </c>
      <c r="D8" s="64">
        <v>2</v>
      </c>
      <c r="E8" s="92">
        <v>0</v>
      </c>
      <c r="F8" s="67" t="s">
        <v>276</v>
      </c>
      <c r="G8" s="68">
        <v>44980</v>
      </c>
      <c r="H8" s="69">
        <v>2</v>
      </c>
      <c r="I8" s="69"/>
      <c r="J8" s="70"/>
      <c r="K8" s="71" t="s">
        <v>20</v>
      </c>
      <c r="L8" s="71">
        <f>_xlfn.XLOOKUP(K8,타입분류!$A$1:$A$28,타입분류!$B$1:$B$28)</f>
        <v>2</v>
      </c>
      <c r="M8" s="71" t="s">
        <v>270</v>
      </c>
      <c r="N8" s="73"/>
      <c r="O8" s="1"/>
      <c r="P8" s="1"/>
      <c r="Q8" s="1"/>
      <c r="R8" s="1"/>
      <c r="S8" s="1"/>
      <c r="T8" s="1"/>
      <c r="U8" s="1"/>
    </row>
    <row r="9" spans="1:21" customFormat="1" ht="16.5" customHeight="1" x14ac:dyDescent="0.3">
      <c r="A9" s="65" t="s">
        <v>341</v>
      </c>
      <c r="B9" s="66" t="str">
        <f t="shared" si="0"/>
        <v>변신 합성</v>
      </c>
      <c r="C9" s="64">
        <v>942</v>
      </c>
      <c r="D9" s="64">
        <v>3</v>
      </c>
      <c r="E9" s="92">
        <v>0</v>
      </c>
      <c r="F9" s="67" t="s">
        <v>277</v>
      </c>
      <c r="G9" s="68">
        <v>44980</v>
      </c>
      <c r="H9" s="69">
        <v>3</v>
      </c>
      <c r="I9" s="69"/>
      <c r="J9" s="70"/>
      <c r="K9" s="71" t="s">
        <v>20</v>
      </c>
      <c r="L9" s="71">
        <f>_xlfn.XLOOKUP(K9,타입분류!$A$1:$A$28,타입분류!$B$1:$B$28)</f>
        <v>2</v>
      </c>
      <c r="M9" s="71" t="s">
        <v>270</v>
      </c>
      <c r="N9" s="73"/>
      <c r="O9" s="1"/>
      <c r="P9" s="1"/>
      <c r="Q9" s="1"/>
      <c r="R9" s="1"/>
      <c r="S9" s="1"/>
      <c r="T9" s="1"/>
      <c r="U9" s="1"/>
    </row>
    <row r="10" spans="1:21" customFormat="1" ht="16.5" customHeight="1" x14ac:dyDescent="0.3">
      <c r="A10" s="65" t="s">
        <v>341</v>
      </c>
      <c r="B10" s="66" t="str">
        <f t="shared" si="0"/>
        <v>변신 합성</v>
      </c>
      <c r="C10" s="64">
        <v>942</v>
      </c>
      <c r="D10" s="64">
        <v>4</v>
      </c>
      <c r="E10" s="92">
        <v>0</v>
      </c>
      <c r="F10" s="67" t="s">
        <v>278</v>
      </c>
      <c r="G10" s="68">
        <v>44980</v>
      </c>
      <c r="H10" s="69">
        <v>4</v>
      </c>
      <c r="I10" s="69"/>
      <c r="J10" s="70"/>
      <c r="K10" s="71" t="s">
        <v>20</v>
      </c>
      <c r="L10" s="71">
        <f>_xlfn.XLOOKUP(K10,타입분류!$A$1:$A$28,타입분류!$B$1:$B$28)</f>
        <v>2</v>
      </c>
      <c r="M10" s="71" t="s">
        <v>270</v>
      </c>
      <c r="N10" s="73"/>
      <c r="O10" s="1"/>
      <c r="P10" s="1"/>
      <c r="Q10" s="1"/>
      <c r="R10" s="1"/>
      <c r="S10" s="1"/>
      <c r="T10" s="1"/>
      <c r="U10" s="1"/>
    </row>
    <row r="11" spans="1:21" customFormat="1" x14ac:dyDescent="0.3">
      <c r="A11" s="65" t="s">
        <v>341</v>
      </c>
      <c r="B11" s="66" t="str">
        <f t="shared" si="0"/>
        <v>변신 합성</v>
      </c>
      <c r="C11" s="64">
        <v>942</v>
      </c>
      <c r="D11" s="64">
        <v>5</v>
      </c>
      <c r="E11" s="92">
        <v>0</v>
      </c>
      <c r="F11" s="67" t="s">
        <v>25</v>
      </c>
      <c r="G11" s="68">
        <v>44980</v>
      </c>
      <c r="H11" s="69">
        <v>630016</v>
      </c>
      <c r="I11" s="69">
        <v>10011</v>
      </c>
      <c r="J11" s="70" t="s">
        <v>225</v>
      </c>
      <c r="K11" s="71" t="s">
        <v>13</v>
      </c>
      <c r="L11" s="71">
        <f>_xlfn.XLOOKUP(K11,타입분류!$A$1:$A$28,타입분류!$B$1:$B$28)</f>
        <v>1</v>
      </c>
      <c r="M11" s="71" t="s">
        <v>270</v>
      </c>
      <c r="N11" s="73"/>
      <c r="O11" s="1"/>
      <c r="P11" s="1"/>
      <c r="Q11" s="1"/>
      <c r="R11" s="1"/>
      <c r="S11" s="1"/>
      <c r="T11" s="1"/>
      <c r="U11" s="1"/>
    </row>
    <row r="12" spans="1:21" customFormat="1" x14ac:dyDescent="0.3">
      <c r="A12" s="65" t="s">
        <v>341</v>
      </c>
      <c r="B12" s="66" t="str">
        <f t="shared" si="0"/>
        <v>변신 합성</v>
      </c>
      <c r="C12" s="64">
        <v>942</v>
      </c>
      <c r="D12" s="64">
        <v>6</v>
      </c>
      <c r="E12" s="92">
        <v>0</v>
      </c>
      <c r="F12" s="67" t="s">
        <v>26</v>
      </c>
      <c r="G12" s="68">
        <v>44980</v>
      </c>
      <c r="H12" s="69">
        <v>630015</v>
      </c>
      <c r="I12" s="69">
        <v>10010</v>
      </c>
      <c r="J12" s="70" t="s">
        <v>225</v>
      </c>
      <c r="K12" s="71" t="s">
        <v>13</v>
      </c>
      <c r="L12" s="71">
        <f>_xlfn.XLOOKUP(K12,타입분류!$A$1:$A$28,타입분류!$B$1:$B$28)</f>
        <v>1</v>
      </c>
      <c r="M12" s="71" t="s">
        <v>270</v>
      </c>
      <c r="N12" s="73"/>
      <c r="O12" s="1"/>
      <c r="P12" s="1"/>
      <c r="Q12" s="1"/>
      <c r="R12" s="1"/>
      <c r="S12" s="1"/>
      <c r="T12" s="1"/>
      <c r="U12" s="1"/>
    </row>
    <row r="13" spans="1:21" customFormat="1" x14ac:dyDescent="0.3">
      <c r="A13" s="65" t="s">
        <v>341</v>
      </c>
      <c r="B13" s="66" t="str">
        <f t="shared" si="0"/>
        <v>변신 합성</v>
      </c>
      <c r="C13" s="64">
        <v>942</v>
      </c>
      <c r="D13" s="64">
        <v>7</v>
      </c>
      <c r="E13" s="92">
        <v>0</v>
      </c>
      <c r="F13" s="67" t="s">
        <v>27</v>
      </c>
      <c r="G13" s="68">
        <v>44980</v>
      </c>
      <c r="H13" s="69">
        <v>630017</v>
      </c>
      <c r="I13" s="69">
        <v>10012</v>
      </c>
      <c r="J13" s="70" t="s">
        <v>225</v>
      </c>
      <c r="K13" s="71" t="s">
        <v>13</v>
      </c>
      <c r="L13" s="71">
        <f>_xlfn.XLOOKUP(K13,타입분류!$A$1:$A$28,타입분류!$B$1:$B$28)</f>
        <v>1</v>
      </c>
      <c r="M13" s="71" t="s">
        <v>270</v>
      </c>
      <c r="N13" s="73"/>
      <c r="O13" s="1"/>
      <c r="P13" s="1"/>
      <c r="Q13" s="1"/>
      <c r="R13" s="1"/>
      <c r="S13" s="1"/>
      <c r="T13" s="1"/>
      <c r="U13" s="1"/>
    </row>
    <row r="14" spans="1:21" customFormat="1" ht="16.5" customHeight="1" x14ac:dyDescent="0.3">
      <c r="A14" s="65" t="s">
        <v>341</v>
      </c>
      <c r="B14" s="66" t="str">
        <f t="shared" si="0"/>
        <v>변신 합성</v>
      </c>
      <c r="C14" s="64">
        <v>942</v>
      </c>
      <c r="D14" s="64">
        <v>5</v>
      </c>
      <c r="E14" s="92">
        <v>0</v>
      </c>
      <c r="F14" s="67" t="s">
        <v>291</v>
      </c>
      <c r="G14" s="75"/>
      <c r="H14" s="69">
        <v>2</v>
      </c>
      <c r="I14" s="69">
        <v>10011</v>
      </c>
      <c r="J14" s="70"/>
      <c r="K14" s="71" t="s">
        <v>29</v>
      </c>
      <c r="L14" s="71">
        <f>_xlfn.XLOOKUP(K14,타입분류!$A$1:$A$28,타입분류!$B$1:$B$28)</f>
        <v>14</v>
      </c>
      <c r="M14" s="71" t="s">
        <v>270</v>
      </c>
      <c r="N14" s="73"/>
      <c r="O14" s="1"/>
      <c r="P14" s="1"/>
      <c r="Q14" s="1"/>
      <c r="R14" s="1"/>
      <c r="S14" s="1"/>
      <c r="T14" s="1"/>
      <c r="U14" s="1"/>
    </row>
    <row r="15" spans="1:21" customFormat="1" ht="16.5" customHeight="1" x14ac:dyDescent="0.3">
      <c r="A15" s="65" t="s">
        <v>341</v>
      </c>
      <c r="B15" s="66" t="str">
        <f t="shared" si="0"/>
        <v>변신 합성</v>
      </c>
      <c r="C15" s="64">
        <v>942</v>
      </c>
      <c r="D15" s="64">
        <v>6</v>
      </c>
      <c r="E15" s="92">
        <v>0</v>
      </c>
      <c r="F15" s="67" t="s">
        <v>292</v>
      </c>
      <c r="G15" s="75"/>
      <c r="H15" s="69">
        <v>5</v>
      </c>
      <c r="I15" s="69">
        <v>10010</v>
      </c>
      <c r="J15" s="70"/>
      <c r="K15" s="71" t="s">
        <v>29</v>
      </c>
      <c r="L15" s="71">
        <f>_xlfn.XLOOKUP(K15,타입분류!$A$1:$A$28,타입분류!$B$1:$B$28)</f>
        <v>14</v>
      </c>
      <c r="M15" s="71" t="s">
        <v>270</v>
      </c>
      <c r="N15" s="73"/>
      <c r="O15" s="1"/>
      <c r="P15" s="1"/>
      <c r="Q15" s="1"/>
      <c r="R15" s="1"/>
      <c r="S15" s="1"/>
      <c r="T15" s="1"/>
      <c r="U15" s="1"/>
    </row>
    <row r="16" spans="1:21" customFormat="1" ht="16.5" customHeight="1" x14ac:dyDescent="0.3">
      <c r="A16" s="65" t="s">
        <v>341</v>
      </c>
      <c r="B16" s="66" t="str">
        <f t="shared" si="0"/>
        <v>변신 합성</v>
      </c>
      <c r="C16" s="64">
        <v>942</v>
      </c>
      <c r="D16" s="64">
        <v>7</v>
      </c>
      <c r="E16" s="92">
        <v>0</v>
      </c>
      <c r="F16" s="67" t="s">
        <v>293</v>
      </c>
      <c r="G16" s="75"/>
      <c r="H16" s="69">
        <v>301</v>
      </c>
      <c r="I16" s="69">
        <v>10012</v>
      </c>
      <c r="J16" s="70"/>
      <c r="K16" s="71" t="s">
        <v>29</v>
      </c>
      <c r="L16" s="71">
        <f>_xlfn.XLOOKUP(K16,타입분류!$A$1:$A$28,타입분류!$B$1:$B$28)</f>
        <v>14</v>
      </c>
      <c r="M16" s="71" t="s">
        <v>270</v>
      </c>
      <c r="N16" s="73"/>
    </row>
    <row r="17" spans="1:24" customFormat="1" ht="16.5" customHeight="1" x14ac:dyDescent="0.3">
      <c r="A17" s="65" t="s">
        <v>341</v>
      </c>
      <c r="B17" s="66" t="s">
        <v>32</v>
      </c>
      <c r="C17" s="64">
        <v>943</v>
      </c>
      <c r="D17" s="64">
        <v>0</v>
      </c>
      <c r="E17" s="92">
        <v>0</v>
      </c>
      <c r="F17" s="67" t="s">
        <v>297</v>
      </c>
      <c r="G17" s="75"/>
      <c r="H17" s="69">
        <v>4</v>
      </c>
      <c r="I17" s="69">
        <v>10009</v>
      </c>
      <c r="J17" s="70"/>
      <c r="K17" s="71" t="s">
        <v>29</v>
      </c>
      <c r="L17" s="71">
        <f>_xlfn.XLOOKUP(K17,타입분류!$A$1:$A$28,타입분류!$B$1:$B$28)</f>
        <v>14</v>
      </c>
      <c r="M17" s="71" t="s">
        <v>270</v>
      </c>
      <c r="N17" s="73"/>
    </row>
    <row r="18" spans="1:24" customFormat="1" ht="16.5" customHeight="1" x14ac:dyDescent="0.3">
      <c r="A18" s="65" t="s">
        <v>341</v>
      </c>
      <c r="B18" s="66" t="str">
        <f t="shared" ref="B18:B30" si="1">B17</f>
        <v>변신 교체 뽑기</v>
      </c>
      <c r="C18" s="64">
        <v>943</v>
      </c>
      <c r="D18" s="64">
        <v>1</v>
      </c>
      <c r="E18" s="92">
        <v>0</v>
      </c>
      <c r="F18" s="67" t="s">
        <v>298</v>
      </c>
      <c r="G18" s="68" t="s">
        <v>340</v>
      </c>
      <c r="H18" s="69">
        <v>2</v>
      </c>
      <c r="I18" s="69">
        <v>10000</v>
      </c>
      <c r="J18" s="70"/>
      <c r="K18" s="71" t="s">
        <v>29</v>
      </c>
      <c r="L18" s="71">
        <f>_xlfn.XLOOKUP(K18,타입분류!$A$1:$A$28,타입분류!$B$1:$B$28)</f>
        <v>14</v>
      </c>
      <c r="M18" s="71" t="s">
        <v>270</v>
      </c>
      <c r="N18" s="73"/>
    </row>
    <row r="19" spans="1:24" customFormat="1" ht="16.5" customHeight="1" x14ac:dyDescent="0.3">
      <c r="A19" s="65" t="s">
        <v>341</v>
      </c>
      <c r="B19" s="66" t="str">
        <f t="shared" si="1"/>
        <v>변신 교체 뽑기</v>
      </c>
      <c r="C19" s="64">
        <v>943</v>
      </c>
      <c r="D19" s="64">
        <v>2</v>
      </c>
      <c r="E19" s="92">
        <v>0</v>
      </c>
      <c r="F19" s="67" t="s">
        <v>299</v>
      </c>
      <c r="G19" s="75"/>
      <c r="H19" s="69">
        <v>2</v>
      </c>
      <c r="I19" s="69">
        <v>2</v>
      </c>
      <c r="J19" s="70"/>
      <c r="K19" s="71" t="s">
        <v>37</v>
      </c>
      <c r="L19" s="71">
        <f>_xlfn.XLOOKUP(K19,타입분류!$A$1:$A$28,타입분류!$B$1:$B$28)</f>
        <v>15</v>
      </c>
      <c r="M19" s="71" t="s">
        <v>270</v>
      </c>
      <c r="N19" s="73"/>
    </row>
    <row r="20" spans="1:24" customFormat="1" ht="16.5" customHeight="1" x14ac:dyDescent="0.3">
      <c r="A20" s="65" t="s">
        <v>341</v>
      </c>
      <c r="B20" s="66" t="str">
        <f t="shared" si="1"/>
        <v>변신 교체 뽑기</v>
      </c>
      <c r="C20" s="64">
        <v>943</v>
      </c>
      <c r="D20" s="64">
        <v>3</v>
      </c>
      <c r="E20" s="92">
        <v>0</v>
      </c>
      <c r="F20" s="67" t="s">
        <v>300</v>
      </c>
      <c r="G20" s="75"/>
      <c r="H20" s="69">
        <v>2</v>
      </c>
      <c r="I20" s="69">
        <v>3</v>
      </c>
      <c r="J20" s="70"/>
      <c r="K20" s="71" t="s">
        <v>37</v>
      </c>
      <c r="L20" s="71">
        <f>_xlfn.XLOOKUP(K20,타입분류!$A$1:$A$28,타입분류!$B$1:$B$28)</f>
        <v>15</v>
      </c>
      <c r="M20" s="71" t="s">
        <v>270</v>
      </c>
      <c r="N20" s="73"/>
    </row>
    <row r="21" spans="1:24" customFormat="1" ht="16.5" customHeight="1" x14ac:dyDescent="0.3">
      <c r="A21" s="65" t="s">
        <v>341</v>
      </c>
      <c r="B21" s="66" t="str">
        <f t="shared" si="1"/>
        <v>변신 교체 뽑기</v>
      </c>
      <c r="C21" s="64">
        <v>943</v>
      </c>
      <c r="D21" s="64">
        <v>4</v>
      </c>
      <c r="E21" s="92">
        <v>0</v>
      </c>
      <c r="F21" s="67" t="s">
        <v>301</v>
      </c>
      <c r="G21" s="75"/>
      <c r="H21" s="69">
        <v>5</v>
      </c>
      <c r="I21" s="69">
        <v>3</v>
      </c>
      <c r="J21" s="70"/>
      <c r="K21" s="71" t="s">
        <v>37</v>
      </c>
      <c r="L21" s="71">
        <f>_xlfn.XLOOKUP(K21,타입분류!$A$1:$A$28,타입분류!$B$1:$B$28)</f>
        <v>15</v>
      </c>
      <c r="M21" s="71" t="s">
        <v>270</v>
      </c>
      <c r="N21" s="73"/>
    </row>
    <row r="22" spans="1:24" customFormat="1" ht="16.5" customHeight="1" x14ac:dyDescent="0.3">
      <c r="A22" s="65" t="s">
        <v>341</v>
      </c>
      <c r="B22" s="66" t="str">
        <f t="shared" si="1"/>
        <v>변신 교체 뽑기</v>
      </c>
      <c r="C22" s="64">
        <v>943</v>
      </c>
      <c r="D22" s="64">
        <v>5</v>
      </c>
      <c r="E22" s="92">
        <v>0</v>
      </c>
      <c r="F22" s="67" t="s">
        <v>302</v>
      </c>
      <c r="G22" s="75"/>
      <c r="H22" s="69">
        <v>5</v>
      </c>
      <c r="I22" s="69">
        <v>4</v>
      </c>
      <c r="J22" s="70"/>
      <c r="K22" s="71" t="s">
        <v>37</v>
      </c>
      <c r="L22" s="71">
        <f>_xlfn.XLOOKUP(K22,타입분류!$A$1:$A$28,타입분류!$B$1:$B$28)</f>
        <v>15</v>
      </c>
      <c r="M22" s="71" t="s">
        <v>270</v>
      </c>
      <c r="N22" s="73"/>
    </row>
    <row r="23" spans="1:24" customFormat="1" ht="16.5" customHeight="1" x14ac:dyDescent="0.3">
      <c r="A23" s="65" t="s">
        <v>341</v>
      </c>
      <c r="B23" s="66" t="str">
        <f t="shared" si="1"/>
        <v>변신 교체 뽑기</v>
      </c>
      <c r="C23" s="64">
        <v>943</v>
      </c>
      <c r="D23" s="64">
        <v>6</v>
      </c>
      <c r="E23" s="92">
        <v>0</v>
      </c>
      <c r="F23" s="67" t="s">
        <v>303</v>
      </c>
      <c r="G23" s="75"/>
      <c r="H23" s="69">
        <v>301</v>
      </c>
      <c r="I23" s="69">
        <v>4</v>
      </c>
      <c r="J23" s="70"/>
      <c r="K23" s="71" t="s">
        <v>37</v>
      </c>
      <c r="L23" s="71">
        <f>_xlfn.XLOOKUP(K23,타입분류!$A$1:$A$28,타입분류!$B$1:$B$28)</f>
        <v>15</v>
      </c>
      <c r="M23" s="71" t="s">
        <v>270</v>
      </c>
      <c r="N23" s="73"/>
    </row>
    <row r="24" spans="1:24" customFormat="1" ht="16.5" customHeight="1" x14ac:dyDescent="0.3">
      <c r="A24" s="65" t="s">
        <v>341</v>
      </c>
      <c r="B24" s="66" t="str">
        <f t="shared" si="1"/>
        <v>변신 교체 뽑기</v>
      </c>
      <c r="C24" s="64">
        <v>943</v>
      </c>
      <c r="D24" s="64">
        <v>7</v>
      </c>
      <c r="E24" s="92">
        <v>0</v>
      </c>
      <c r="F24" s="67" t="s">
        <v>308</v>
      </c>
      <c r="G24" s="75"/>
      <c r="H24" s="69">
        <v>2</v>
      </c>
      <c r="I24" s="69">
        <v>10208</v>
      </c>
      <c r="J24" s="70"/>
      <c r="K24" s="71" t="s">
        <v>29</v>
      </c>
      <c r="L24" s="71">
        <f>_xlfn.XLOOKUP(K24,타입분류!$A$1:$A$28,타입분류!$B$1:$B$28)</f>
        <v>14</v>
      </c>
      <c r="M24" s="71" t="s">
        <v>270</v>
      </c>
      <c r="N24" s="73"/>
    </row>
    <row r="25" spans="1:24" customFormat="1" ht="16.5" customHeight="1" x14ac:dyDescent="0.3">
      <c r="A25" s="65" t="s">
        <v>341</v>
      </c>
      <c r="B25" s="66" t="str">
        <f t="shared" si="1"/>
        <v>변신 교체 뽑기</v>
      </c>
      <c r="C25" s="64">
        <v>943</v>
      </c>
      <c r="D25" s="64">
        <v>8</v>
      </c>
      <c r="E25" s="92">
        <v>0</v>
      </c>
      <c r="F25" s="67" t="s">
        <v>351</v>
      </c>
      <c r="G25" s="68" t="s">
        <v>340</v>
      </c>
      <c r="H25" s="69">
        <v>2</v>
      </c>
      <c r="I25" s="69">
        <v>10204</v>
      </c>
      <c r="J25" s="70"/>
      <c r="K25" s="71" t="s">
        <v>29</v>
      </c>
      <c r="L25" s="71">
        <f>_xlfn.XLOOKUP(K25,타입분류!$A$1:$A$28,타입분류!$B$1:$B$28)</f>
        <v>14</v>
      </c>
      <c r="M25" s="71" t="s">
        <v>270</v>
      </c>
      <c r="N25" s="73"/>
    </row>
    <row r="26" spans="1:24" customFormat="1" ht="16.5" customHeight="1" x14ac:dyDescent="0.3">
      <c r="A26" s="65" t="s">
        <v>341</v>
      </c>
      <c r="B26" s="66" t="str">
        <f t="shared" si="1"/>
        <v>변신 교체 뽑기</v>
      </c>
      <c r="C26" s="64">
        <v>943</v>
      </c>
      <c r="D26" s="64">
        <v>9</v>
      </c>
      <c r="E26" s="92">
        <v>0</v>
      </c>
      <c r="F26" s="67" t="s">
        <v>304</v>
      </c>
      <c r="G26" s="76"/>
      <c r="H26" s="69">
        <v>2</v>
      </c>
      <c r="I26" s="69">
        <v>10203</v>
      </c>
      <c r="J26" s="70"/>
      <c r="K26" s="71" t="s">
        <v>29</v>
      </c>
      <c r="L26" s="71">
        <f>_xlfn.XLOOKUP(K26,타입분류!$A$1:$A$28,타입분류!$B$1:$B$28)</f>
        <v>14</v>
      </c>
      <c r="M26" s="71" t="s">
        <v>270</v>
      </c>
      <c r="N26" s="73"/>
    </row>
    <row r="27" spans="1:24" customFormat="1" x14ac:dyDescent="0.3">
      <c r="A27" s="65" t="s">
        <v>341</v>
      </c>
      <c r="B27" s="66" t="str">
        <f t="shared" si="1"/>
        <v>변신 교체 뽑기</v>
      </c>
      <c r="C27" s="64">
        <v>943</v>
      </c>
      <c r="D27" s="64">
        <v>10</v>
      </c>
      <c r="E27" s="92">
        <v>0</v>
      </c>
      <c r="F27" s="67" t="s">
        <v>305</v>
      </c>
      <c r="G27" s="75"/>
      <c r="H27" s="69">
        <v>5</v>
      </c>
      <c r="I27" s="69">
        <v>10203</v>
      </c>
      <c r="J27" s="70"/>
      <c r="K27" s="71" t="s">
        <v>29</v>
      </c>
      <c r="L27" s="71">
        <f>_xlfn.XLOOKUP(K27,타입분류!$A$1:$A$28,타입분류!$B$1:$B$28)</f>
        <v>14</v>
      </c>
      <c r="M27" s="71" t="s">
        <v>270</v>
      </c>
      <c r="N27" s="73"/>
    </row>
    <row r="28" spans="1:24" customFormat="1" x14ac:dyDescent="0.3">
      <c r="A28" s="65" t="s">
        <v>341</v>
      </c>
      <c r="B28" s="66" t="str">
        <f t="shared" si="1"/>
        <v>변신 교체 뽑기</v>
      </c>
      <c r="C28" s="64">
        <v>943</v>
      </c>
      <c r="D28" s="64">
        <v>11</v>
      </c>
      <c r="E28" s="92">
        <v>0</v>
      </c>
      <c r="F28" s="67" t="s">
        <v>306</v>
      </c>
      <c r="G28" s="75"/>
      <c r="H28" s="69">
        <v>5</v>
      </c>
      <c r="I28" s="69">
        <v>10202</v>
      </c>
      <c r="J28" s="70"/>
      <c r="K28" s="71" t="s">
        <v>29</v>
      </c>
      <c r="L28" s="71">
        <f>_xlfn.XLOOKUP(K28,타입분류!$A$1:$A$28,타입분류!$B$1:$B$28)</f>
        <v>14</v>
      </c>
      <c r="M28" s="71" t="s">
        <v>270</v>
      </c>
      <c r="N28" s="73"/>
    </row>
    <row r="29" spans="1:24" customFormat="1" x14ac:dyDescent="0.3">
      <c r="A29" s="65" t="s">
        <v>341</v>
      </c>
      <c r="B29" s="66" t="str">
        <f t="shared" si="1"/>
        <v>변신 교체 뽑기</v>
      </c>
      <c r="C29" s="64">
        <v>943</v>
      </c>
      <c r="D29" s="64">
        <v>12</v>
      </c>
      <c r="E29" s="92">
        <v>0</v>
      </c>
      <c r="F29" s="67" t="s">
        <v>307</v>
      </c>
      <c r="G29" s="75"/>
      <c r="H29" s="69">
        <v>301</v>
      </c>
      <c r="I29" s="69">
        <v>10202</v>
      </c>
      <c r="J29" s="70"/>
      <c r="K29" s="71" t="s">
        <v>29</v>
      </c>
      <c r="L29" s="71">
        <f>_xlfn.XLOOKUP(K29,타입분류!$A$1:$A$28,타입분류!$B$1:$B$28)</f>
        <v>14</v>
      </c>
      <c r="M29" s="71" t="s">
        <v>270</v>
      </c>
      <c r="N29" s="73"/>
    </row>
    <row r="30" spans="1:24" customFormat="1" x14ac:dyDescent="0.3">
      <c r="A30" s="65" t="s">
        <v>341</v>
      </c>
      <c r="B30" s="66" t="str">
        <f t="shared" si="1"/>
        <v>변신 교체 뽑기</v>
      </c>
      <c r="C30" s="64">
        <v>943</v>
      </c>
      <c r="D30" s="64">
        <v>13</v>
      </c>
      <c r="E30" s="92">
        <v>0</v>
      </c>
      <c r="F30" s="67" t="s">
        <v>309</v>
      </c>
      <c r="G30" s="77"/>
      <c r="H30" s="69">
        <v>2</v>
      </c>
      <c r="I30" s="69">
        <v>10006</v>
      </c>
      <c r="J30" s="70"/>
      <c r="K30" s="71" t="s">
        <v>29</v>
      </c>
      <c r="L30" s="71">
        <f>_xlfn.XLOOKUP(K30,타입분류!$A$1:$A$28,타입분류!$B$1:$B$28)</f>
        <v>14</v>
      </c>
      <c r="M30" s="71" t="s">
        <v>270</v>
      </c>
      <c r="N30" s="73"/>
    </row>
    <row r="31" spans="1:24" customFormat="1" ht="40.5" x14ac:dyDescent="0.3">
      <c r="A31" s="65" t="s">
        <v>341</v>
      </c>
      <c r="B31" s="66" t="str">
        <f>B30</f>
        <v>변신 교체 뽑기</v>
      </c>
      <c r="C31" s="64">
        <v>943</v>
      </c>
      <c r="D31" s="64">
        <v>14</v>
      </c>
      <c r="E31" s="92">
        <v>0</v>
      </c>
      <c r="F31" s="67" t="s">
        <v>310</v>
      </c>
      <c r="G31" s="68">
        <v>45015</v>
      </c>
      <c r="H31" s="69">
        <v>630803</v>
      </c>
      <c r="I31" s="69">
        <v>10402</v>
      </c>
      <c r="J31" s="70" t="s">
        <v>225</v>
      </c>
      <c r="K31" s="71" t="s">
        <v>13</v>
      </c>
      <c r="L31" s="71">
        <f>_xlfn.XLOOKUP(K31,타입분류!$A$1:$A$28,타입분류!$B$1:$B$28)</f>
        <v>1</v>
      </c>
      <c r="M31" s="71" t="s">
        <v>270</v>
      </c>
      <c r="N31" s="78" t="s">
        <v>356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x14ac:dyDescent="0.3">
      <c r="A32" s="65" t="s">
        <v>341</v>
      </c>
      <c r="B32" s="66" t="s">
        <v>52</v>
      </c>
      <c r="C32" s="64">
        <v>944</v>
      </c>
      <c r="D32" s="64">
        <v>0</v>
      </c>
      <c r="E32" s="92">
        <v>0</v>
      </c>
      <c r="F32" s="67" t="s">
        <v>279</v>
      </c>
      <c r="G32" s="74">
        <v>45043</v>
      </c>
      <c r="H32" s="69">
        <v>310006</v>
      </c>
      <c r="I32" s="69">
        <v>10005</v>
      </c>
      <c r="J32" s="70" t="s">
        <v>225</v>
      </c>
      <c r="K32" s="71" t="s">
        <v>13</v>
      </c>
      <c r="L32" s="71">
        <f>_xlfn.XLOOKUP(K32,타입분류!$A$1:$A$28,타입분류!$B$1:$B$28)</f>
        <v>1</v>
      </c>
      <c r="M32" s="71" t="s">
        <v>270</v>
      </c>
      <c r="N32" s="79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x14ac:dyDescent="0.3">
      <c r="A33" s="65" t="s">
        <v>341</v>
      </c>
      <c r="B33" s="66" t="s">
        <v>54</v>
      </c>
      <c r="C33" s="64">
        <v>945</v>
      </c>
      <c r="D33" s="64">
        <v>0</v>
      </c>
      <c r="E33" s="92">
        <v>0</v>
      </c>
      <c r="F33" s="67" t="s">
        <v>311</v>
      </c>
      <c r="G33" s="74">
        <v>45043</v>
      </c>
      <c r="H33" s="69">
        <v>310007</v>
      </c>
      <c r="I33" s="69">
        <v>10006</v>
      </c>
      <c r="J33" s="70" t="s">
        <v>225</v>
      </c>
      <c r="K33" s="71" t="s">
        <v>13</v>
      </c>
      <c r="L33" s="71">
        <f>_xlfn.XLOOKUP(K33,타입분류!$A$1:$A$28,타입분류!$B$1:$B$28)</f>
        <v>1</v>
      </c>
      <c r="M33" s="71" t="s">
        <v>270</v>
      </c>
      <c r="N33" s="79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x14ac:dyDescent="0.3">
      <c r="A34" s="65" t="s">
        <v>341</v>
      </c>
      <c r="B34" s="66" t="s">
        <v>56</v>
      </c>
      <c r="C34" s="64">
        <v>947</v>
      </c>
      <c r="D34" s="64">
        <v>0</v>
      </c>
      <c r="E34" s="92">
        <v>0</v>
      </c>
      <c r="F34" s="67" t="s">
        <v>312</v>
      </c>
      <c r="G34" s="68">
        <v>44525</v>
      </c>
      <c r="H34" s="69">
        <v>630202</v>
      </c>
      <c r="I34" s="69">
        <v>10201</v>
      </c>
      <c r="J34" s="70" t="s">
        <v>225</v>
      </c>
      <c r="K34" s="71" t="s">
        <v>13</v>
      </c>
      <c r="L34" s="71">
        <f>_xlfn.XLOOKUP(K34,타입분류!$A$1:$A$28,타입분류!$B$1:$B$28)</f>
        <v>1</v>
      </c>
      <c r="M34" s="71" t="s">
        <v>270</v>
      </c>
      <c r="N34" s="79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x14ac:dyDescent="0.3">
      <c r="A35" s="65" t="s">
        <v>341</v>
      </c>
      <c r="B35" s="66" t="s">
        <v>58</v>
      </c>
      <c r="C35" s="64">
        <v>1423</v>
      </c>
      <c r="D35" s="64">
        <v>0</v>
      </c>
      <c r="E35" s="92">
        <v>0</v>
      </c>
      <c r="F35" s="67" t="s">
        <v>313</v>
      </c>
      <c r="G35" s="74">
        <v>45043</v>
      </c>
      <c r="H35" s="69">
        <v>630211</v>
      </c>
      <c r="I35" s="69">
        <v>10209</v>
      </c>
      <c r="J35" s="70" t="s">
        <v>225</v>
      </c>
      <c r="K35" s="71" t="s">
        <v>13</v>
      </c>
      <c r="L35" s="71">
        <f>_xlfn.XLOOKUP(K35,타입분류!$A$1:$A$28,타입분류!$B$1:$B$28)</f>
        <v>1</v>
      </c>
      <c r="M35" s="71" t="s">
        <v>270</v>
      </c>
      <c r="N35" s="79"/>
      <c r="P35" s="1"/>
      <c r="Q35" s="1"/>
      <c r="R35" s="1"/>
      <c r="S35" s="1"/>
      <c r="T35" s="1"/>
      <c r="U35" s="1"/>
      <c r="V35" s="1"/>
      <c r="W35" s="1"/>
      <c r="X35" s="1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</row>
    <row r="36" spans="1:38" x14ac:dyDescent="0.3">
      <c r="A36" s="65" t="s">
        <v>341</v>
      </c>
      <c r="B36" s="66" t="str">
        <f t="shared" ref="B36:B37" si="2">B35</f>
        <v>구간 변신 뽑기</v>
      </c>
      <c r="C36" s="64">
        <v>1423</v>
      </c>
      <c r="D36" s="64">
        <v>1</v>
      </c>
      <c r="E36" s="92">
        <v>0</v>
      </c>
      <c r="F36" s="67" t="s">
        <v>358</v>
      </c>
      <c r="G36" s="74">
        <v>45043</v>
      </c>
      <c r="H36" s="69">
        <v>630210</v>
      </c>
      <c r="I36" s="69">
        <v>10208</v>
      </c>
      <c r="J36" s="70" t="s">
        <v>225</v>
      </c>
      <c r="K36" s="71" t="s">
        <v>13</v>
      </c>
      <c r="L36" s="71">
        <f>_xlfn.XLOOKUP(K36,타입분류!$A$1:$A$28,타입분류!$B$1:$B$28)</f>
        <v>1</v>
      </c>
      <c r="M36" s="71" t="s">
        <v>270</v>
      </c>
      <c r="N36" s="79"/>
      <c r="Y3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</row>
    <row r="37" spans="1:38" x14ac:dyDescent="0.3">
      <c r="A37" s="65" t="s">
        <v>341</v>
      </c>
      <c r="B37" s="66" t="str">
        <f t="shared" si="2"/>
        <v>구간 변신 뽑기</v>
      </c>
      <c r="C37" s="64">
        <v>1423</v>
      </c>
      <c r="D37" s="64">
        <v>2</v>
      </c>
      <c r="E37" s="92">
        <v>0</v>
      </c>
      <c r="F37" s="67" t="s">
        <v>315</v>
      </c>
      <c r="G37" s="74">
        <v>45043</v>
      </c>
      <c r="H37" s="69">
        <v>630207</v>
      </c>
      <c r="I37" s="69">
        <v>10205</v>
      </c>
      <c r="J37" s="70" t="s">
        <v>225</v>
      </c>
      <c r="K37" s="71" t="s">
        <v>13</v>
      </c>
      <c r="L37" s="71">
        <f>_xlfn.XLOOKUP(K37,타입분류!$A$1:$A$28,타입분류!$B$1:$B$28)</f>
        <v>1</v>
      </c>
      <c r="M37" s="71" t="s">
        <v>270</v>
      </c>
      <c r="N37" s="79"/>
      <c r="Y37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</row>
    <row r="38" spans="1:38" x14ac:dyDescent="0.3">
      <c r="A38" s="65" t="s">
        <v>341</v>
      </c>
      <c r="B38" s="66" t="str">
        <f>B39</f>
        <v>구간 변신 뽑기</v>
      </c>
      <c r="C38" s="64">
        <v>1423</v>
      </c>
      <c r="D38" s="64">
        <v>3</v>
      </c>
      <c r="E38" s="92">
        <v>0</v>
      </c>
      <c r="F38" s="67" t="s">
        <v>316</v>
      </c>
      <c r="G38" s="85">
        <v>45043</v>
      </c>
      <c r="H38" s="69">
        <v>630208</v>
      </c>
      <c r="I38" s="69">
        <v>10204</v>
      </c>
      <c r="J38" s="70"/>
      <c r="K38" s="71" t="s">
        <v>13</v>
      </c>
      <c r="L38" s="71">
        <f>_xlfn.XLOOKUP(K38,타입분류!$A$1:$A$28,타입분류!$B$1:$B$28)</f>
        <v>1</v>
      </c>
      <c r="M38" s="71" t="s">
        <v>270</v>
      </c>
      <c r="N38" s="73"/>
      <c r="Y38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</row>
    <row r="39" spans="1:38" ht="17.25" customHeight="1" x14ac:dyDescent="0.3">
      <c r="A39" s="65" t="s">
        <v>341</v>
      </c>
      <c r="B39" s="66" t="str">
        <f>B37</f>
        <v>구간 변신 뽑기</v>
      </c>
      <c r="C39" s="64">
        <v>946</v>
      </c>
      <c r="D39" s="64">
        <v>0</v>
      </c>
      <c r="E39" s="92">
        <v>0</v>
      </c>
      <c r="F39" s="67" t="s">
        <v>63</v>
      </c>
      <c r="G39" s="74">
        <v>45043</v>
      </c>
      <c r="H39" s="69"/>
      <c r="I39" s="69"/>
      <c r="J39" s="70"/>
      <c r="K39" s="71" t="s">
        <v>65</v>
      </c>
      <c r="L39" s="71">
        <f>_xlfn.XLOOKUP(K39,타입분류!$A$1:$A$28,타입분류!$B$1:$B$28)</f>
        <v>12</v>
      </c>
      <c r="M39" s="71" t="s">
        <v>270</v>
      </c>
      <c r="N39" s="73"/>
      <c r="Y39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</row>
    <row r="40" spans="1:38" x14ac:dyDescent="0.3">
      <c r="A40" s="81" t="s">
        <v>66</v>
      </c>
      <c r="B40" s="82" t="s">
        <v>67</v>
      </c>
      <c r="C40" s="83">
        <v>948</v>
      </c>
      <c r="D40" s="83">
        <v>0</v>
      </c>
      <c r="E40" s="92">
        <v>0</v>
      </c>
      <c r="F40" s="67" t="s">
        <v>280</v>
      </c>
      <c r="G40" s="68">
        <v>44525</v>
      </c>
      <c r="H40" s="69">
        <v>360000</v>
      </c>
      <c r="I40" s="69">
        <v>10008</v>
      </c>
      <c r="J40" s="70"/>
      <c r="K40" s="71" t="s">
        <v>13</v>
      </c>
      <c r="L40" s="71">
        <f>_xlfn.XLOOKUP(K40,타입분류!$A$1:$A$28,타입분류!$B$1:$B$28)</f>
        <v>1</v>
      </c>
      <c r="M40" s="71" t="s">
        <v>268</v>
      </c>
      <c r="N40" s="73"/>
      <c r="Y40"/>
      <c r="Z40" s="41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81" t="s">
        <v>66</v>
      </c>
      <c r="B41" s="82" t="str">
        <f>B40</f>
        <v>골드 서번트 뽑기</v>
      </c>
      <c r="C41" s="83">
        <v>948</v>
      </c>
      <c r="D41" s="83">
        <v>1</v>
      </c>
      <c r="E41" s="92">
        <v>0</v>
      </c>
      <c r="F41" s="67" t="s">
        <v>281</v>
      </c>
      <c r="G41" s="68">
        <v>44525</v>
      </c>
      <c r="H41" s="69">
        <v>360001</v>
      </c>
      <c r="I41" s="69">
        <v>10009</v>
      </c>
      <c r="J41" s="70"/>
      <c r="K41" s="71" t="s">
        <v>13</v>
      </c>
      <c r="L41" s="71">
        <f>_xlfn.XLOOKUP(K41,타입분류!$A$1:$A$28,타입분류!$B$1:$B$28)</f>
        <v>1</v>
      </c>
      <c r="M41" s="71" t="s">
        <v>268</v>
      </c>
      <c r="N41" s="73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81" t="s">
        <v>66</v>
      </c>
      <c r="B42" s="82" t="s">
        <v>70</v>
      </c>
      <c r="C42" s="83">
        <v>949</v>
      </c>
      <c r="D42" s="83">
        <v>0</v>
      </c>
      <c r="E42" s="92">
        <v>0</v>
      </c>
      <c r="F42" s="67" t="s">
        <v>71</v>
      </c>
      <c r="G42" s="68">
        <v>44910</v>
      </c>
      <c r="H42" s="69">
        <v>360003</v>
      </c>
      <c r="I42" s="69">
        <v>10000</v>
      </c>
      <c r="J42" s="70"/>
      <c r="K42" s="71" t="s">
        <v>13</v>
      </c>
      <c r="L42" s="71">
        <f>_xlfn.XLOOKUP(K42,타입분류!$A$1:$A$28,타입분류!$B$1:$B$28)</f>
        <v>1</v>
      </c>
      <c r="M42" s="71" t="s">
        <v>268</v>
      </c>
      <c r="N42" s="73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 s="81" t="s">
        <v>66</v>
      </c>
      <c r="B43" s="82" t="str">
        <f>B42</f>
        <v>다이아 서번트 뽑기</v>
      </c>
      <c r="C43" s="83">
        <v>949</v>
      </c>
      <c r="D43" s="83">
        <v>1</v>
      </c>
      <c r="E43" s="92">
        <v>0</v>
      </c>
      <c r="F43" s="67" t="s">
        <v>282</v>
      </c>
      <c r="G43" s="68">
        <v>44910</v>
      </c>
      <c r="H43" s="69">
        <v>660300</v>
      </c>
      <c r="I43" s="69">
        <v>10300</v>
      </c>
      <c r="J43" s="70"/>
      <c r="K43" s="71" t="s">
        <v>13</v>
      </c>
      <c r="L43" s="71">
        <f>_xlfn.XLOOKUP(K43,타입분류!$A$1:$A$28,타입분류!$B$1:$B$28)</f>
        <v>1</v>
      </c>
      <c r="M43" s="71" t="s">
        <v>268</v>
      </c>
      <c r="N43" s="79" t="s">
        <v>73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6.5" customHeight="1" x14ac:dyDescent="0.3">
      <c r="A44" s="81" t="s">
        <v>66</v>
      </c>
      <c r="B44" s="82" t="s">
        <v>74</v>
      </c>
      <c r="C44" s="83">
        <v>950</v>
      </c>
      <c r="D44" s="83">
        <v>0</v>
      </c>
      <c r="E44" s="92">
        <v>0</v>
      </c>
      <c r="F44" s="67" t="s">
        <v>283</v>
      </c>
      <c r="G44" s="68"/>
      <c r="H44" s="69">
        <v>0</v>
      </c>
      <c r="I44" s="69"/>
      <c r="J44" s="70"/>
      <c r="K44" s="71" t="s">
        <v>76</v>
      </c>
      <c r="L44" s="71">
        <f>_xlfn.XLOOKUP(K44,타입분류!$A$1:$A$28,타입분류!$B$1:$B$28)</f>
        <v>3</v>
      </c>
      <c r="M44" s="71" t="s">
        <v>268</v>
      </c>
      <c r="N44" s="73"/>
      <c r="Y44"/>
      <c r="Z44"/>
      <c r="AA44"/>
      <c r="AB44"/>
      <c r="AC44"/>
    </row>
    <row r="45" spans="1:38" ht="16.5" customHeight="1" x14ac:dyDescent="0.3">
      <c r="A45" s="81" t="s">
        <v>66</v>
      </c>
      <c r="B45" s="82" t="str">
        <f t="shared" ref="B45:B54" si="3">B44</f>
        <v>서번트 합성</v>
      </c>
      <c r="C45" s="83">
        <v>950</v>
      </c>
      <c r="D45" s="83">
        <v>1</v>
      </c>
      <c r="E45" s="92">
        <v>0</v>
      </c>
      <c r="F45" s="67" t="s">
        <v>284</v>
      </c>
      <c r="G45" s="68">
        <v>44910</v>
      </c>
      <c r="H45" s="69">
        <v>1</v>
      </c>
      <c r="I45" s="69"/>
      <c r="J45" s="70"/>
      <c r="K45" s="71" t="s">
        <v>76</v>
      </c>
      <c r="L45" s="71">
        <f>_xlfn.XLOOKUP(K45,타입분류!$A$1:$A$28,타입분류!$B$1:$B$28)</f>
        <v>3</v>
      </c>
      <c r="M45" s="71" t="s">
        <v>268</v>
      </c>
      <c r="N45" s="73"/>
      <c r="Y45"/>
      <c r="Z45"/>
      <c r="AA45"/>
      <c r="AB45"/>
      <c r="AC45"/>
    </row>
    <row r="46" spans="1:38" ht="16.5" customHeight="1" x14ac:dyDescent="0.3">
      <c r="A46" s="81" t="s">
        <v>66</v>
      </c>
      <c r="B46" s="82" t="str">
        <f t="shared" si="3"/>
        <v>서번트 합성</v>
      </c>
      <c r="C46" s="83">
        <v>950</v>
      </c>
      <c r="D46" s="83">
        <v>2</v>
      </c>
      <c r="E46" s="92">
        <v>0</v>
      </c>
      <c r="F46" s="67" t="s">
        <v>285</v>
      </c>
      <c r="G46" s="68">
        <v>44910</v>
      </c>
      <c r="H46" s="69">
        <v>2</v>
      </c>
      <c r="I46" s="69"/>
      <c r="J46" s="70"/>
      <c r="K46" s="71" t="s">
        <v>76</v>
      </c>
      <c r="L46" s="71">
        <f>_xlfn.XLOOKUP(K46,타입분류!$A$1:$A$28,타입분류!$B$1:$B$28)</f>
        <v>3</v>
      </c>
      <c r="M46" s="71" t="s">
        <v>268</v>
      </c>
      <c r="N46" s="73"/>
      <c r="Y46"/>
      <c r="Z46"/>
      <c r="AA46"/>
      <c r="AB46"/>
      <c r="AC46"/>
    </row>
    <row r="47" spans="1:38" ht="16.5" customHeight="1" x14ac:dyDescent="0.3">
      <c r="A47" s="81" t="s">
        <v>66</v>
      </c>
      <c r="B47" s="82" t="str">
        <f t="shared" si="3"/>
        <v>서번트 합성</v>
      </c>
      <c r="C47" s="83">
        <v>950</v>
      </c>
      <c r="D47" s="83">
        <v>3</v>
      </c>
      <c r="E47" s="92">
        <v>0</v>
      </c>
      <c r="F47" s="67" t="s">
        <v>286</v>
      </c>
      <c r="G47" s="68">
        <v>44910</v>
      </c>
      <c r="H47" s="69">
        <v>3</v>
      </c>
      <c r="I47" s="69"/>
      <c r="J47" s="70"/>
      <c r="K47" s="71" t="s">
        <v>76</v>
      </c>
      <c r="L47" s="71">
        <f>_xlfn.XLOOKUP(K47,타입분류!$A$1:$A$28,타입분류!$B$1:$B$28)</f>
        <v>3</v>
      </c>
      <c r="M47" s="71" t="s">
        <v>268</v>
      </c>
      <c r="N47" s="73"/>
      <c r="Y47"/>
      <c r="Z47"/>
      <c r="AA47"/>
      <c r="AB47"/>
      <c r="AC47"/>
    </row>
    <row r="48" spans="1:38" ht="16.5" customHeight="1" x14ac:dyDescent="0.3">
      <c r="A48" s="81" t="s">
        <v>66</v>
      </c>
      <c r="B48" s="82" t="str">
        <f t="shared" si="3"/>
        <v>서번트 합성</v>
      </c>
      <c r="C48" s="83">
        <v>950</v>
      </c>
      <c r="D48" s="83">
        <v>4</v>
      </c>
      <c r="E48" s="92">
        <v>0</v>
      </c>
      <c r="F48" s="67" t="s">
        <v>287</v>
      </c>
      <c r="G48" s="68">
        <v>44910</v>
      </c>
      <c r="H48" s="69">
        <v>4</v>
      </c>
      <c r="I48" s="69"/>
      <c r="J48" s="70"/>
      <c r="K48" s="71" t="s">
        <v>76</v>
      </c>
      <c r="L48" s="71">
        <f>_xlfn.XLOOKUP(K48,타입분류!$A$1:$A$28,타입분류!$B$1:$B$28)</f>
        <v>3</v>
      </c>
      <c r="M48" s="71" t="s">
        <v>268</v>
      </c>
      <c r="N48" s="73"/>
    </row>
    <row r="49" spans="1:45" x14ac:dyDescent="0.3">
      <c r="A49" s="81" t="s">
        <v>66</v>
      </c>
      <c r="B49" s="82" t="str">
        <f t="shared" si="3"/>
        <v>서번트 합성</v>
      </c>
      <c r="C49" s="83">
        <v>950</v>
      </c>
      <c r="D49" s="83">
        <v>5</v>
      </c>
      <c r="E49" s="92">
        <v>0</v>
      </c>
      <c r="F49" s="67" t="s">
        <v>82</v>
      </c>
      <c r="G49" s="68">
        <v>44910</v>
      </c>
      <c r="H49" s="69">
        <v>660016</v>
      </c>
      <c r="I49" s="69">
        <v>10011</v>
      </c>
      <c r="J49" s="70"/>
      <c r="K49" s="71" t="s">
        <v>13</v>
      </c>
      <c r="L49" s="71">
        <f>_xlfn.XLOOKUP(K49,타입분류!$A$1:$A$28,타입분류!$B$1:$B$28)</f>
        <v>1</v>
      </c>
      <c r="M49" s="71" t="s">
        <v>268</v>
      </c>
      <c r="N49" s="73"/>
    </row>
    <row r="50" spans="1:45" x14ac:dyDescent="0.3">
      <c r="A50" s="81" t="s">
        <v>66</v>
      </c>
      <c r="B50" s="82" t="str">
        <f t="shared" si="3"/>
        <v>서번트 합성</v>
      </c>
      <c r="C50" s="83">
        <v>950</v>
      </c>
      <c r="D50" s="83">
        <v>6</v>
      </c>
      <c r="E50" s="92">
        <v>0</v>
      </c>
      <c r="F50" s="67" t="s">
        <v>83</v>
      </c>
      <c r="G50" s="68">
        <v>44910</v>
      </c>
      <c r="H50" s="69">
        <v>660015</v>
      </c>
      <c r="I50" s="69">
        <v>10010</v>
      </c>
      <c r="J50" s="70"/>
      <c r="K50" s="71" t="s">
        <v>13</v>
      </c>
      <c r="L50" s="71">
        <f>_xlfn.XLOOKUP(K50,타입분류!$A$1:$A$28,타입분류!$B$1:$B$28)</f>
        <v>1</v>
      </c>
      <c r="M50" s="71" t="s">
        <v>268</v>
      </c>
      <c r="N50" s="73"/>
    </row>
    <row r="51" spans="1:45" x14ac:dyDescent="0.3">
      <c r="A51" s="81" t="s">
        <v>66</v>
      </c>
      <c r="B51" s="82" t="str">
        <f t="shared" si="3"/>
        <v>서번트 합성</v>
      </c>
      <c r="C51" s="83">
        <v>950</v>
      </c>
      <c r="D51" s="83">
        <v>7</v>
      </c>
      <c r="E51" s="92">
        <v>0</v>
      </c>
      <c r="F51" s="67" t="s">
        <v>84</v>
      </c>
      <c r="G51" s="68">
        <v>44992</v>
      </c>
      <c r="H51" s="69">
        <v>660017</v>
      </c>
      <c r="I51" s="69">
        <v>10012</v>
      </c>
      <c r="J51" s="70"/>
      <c r="K51" s="71" t="s">
        <v>13</v>
      </c>
      <c r="L51" s="71">
        <f>_xlfn.XLOOKUP(K51,타입분류!$A$1:$A$28,타입분류!$B$1:$B$28)</f>
        <v>1</v>
      </c>
      <c r="M51" s="71" t="s">
        <v>268</v>
      </c>
      <c r="N51" s="73"/>
    </row>
    <row r="52" spans="1:45" ht="16.5" customHeight="1" x14ac:dyDescent="0.3">
      <c r="A52" s="81" t="s">
        <v>66</v>
      </c>
      <c r="B52" s="82" t="str">
        <f t="shared" si="3"/>
        <v>서번트 합성</v>
      </c>
      <c r="C52" s="83">
        <v>950</v>
      </c>
      <c r="D52" s="83">
        <v>8</v>
      </c>
      <c r="E52" s="92">
        <v>0</v>
      </c>
      <c r="F52" s="67" t="s">
        <v>294</v>
      </c>
      <c r="G52" s="68">
        <v>44910</v>
      </c>
      <c r="H52" s="69">
        <v>30</v>
      </c>
      <c r="I52" s="69">
        <v>10011</v>
      </c>
      <c r="J52" s="70" t="s">
        <v>12</v>
      </c>
      <c r="K52" s="71" t="s">
        <v>87</v>
      </c>
      <c r="L52" s="71">
        <f>_xlfn.XLOOKUP(K52,타입분류!$A$1:$A$28,타입분류!$B$1:$B$28)</f>
        <v>16</v>
      </c>
      <c r="M52" s="71" t="s">
        <v>268</v>
      </c>
      <c r="N52" s="73"/>
    </row>
    <row r="53" spans="1:45" ht="16.5" customHeight="1" x14ac:dyDescent="0.3">
      <c r="A53" s="81" t="s">
        <v>66</v>
      </c>
      <c r="B53" s="82" t="str">
        <f t="shared" si="3"/>
        <v>서번트 합성</v>
      </c>
      <c r="C53" s="83">
        <v>950</v>
      </c>
      <c r="D53" s="83">
        <v>9</v>
      </c>
      <c r="E53" s="92">
        <v>0</v>
      </c>
      <c r="F53" s="67" t="s">
        <v>295</v>
      </c>
      <c r="G53" s="68">
        <v>44910</v>
      </c>
      <c r="H53" s="69">
        <v>38</v>
      </c>
      <c r="I53" s="69">
        <v>10010</v>
      </c>
      <c r="J53" s="70" t="s">
        <v>12</v>
      </c>
      <c r="K53" s="71" t="s">
        <v>87</v>
      </c>
      <c r="L53" s="71">
        <f>_xlfn.XLOOKUP(K53,타입분류!$A$1:$A$28,타입분류!$B$1:$B$28)</f>
        <v>16</v>
      </c>
      <c r="M53" s="71" t="s">
        <v>268</v>
      </c>
      <c r="N53" s="73"/>
    </row>
    <row r="54" spans="1:45" customFormat="1" ht="16.5" customHeight="1" x14ac:dyDescent="0.3">
      <c r="A54" s="81" t="s">
        <v>66</v>
      </c>
      <c r="B54" s="82" t="str">
        <f t="shared" si="3"/>
        <v>서번트 합성</v>
      </c>
      <c r="C54" s="83">
        <v>950</v>
      </c>
      <c r="D54" s="83">
        <v>10</v>
      </c>
      <c r="E54" s="92">
        <v>0</v>
      </c>
      <c r="F54" s="67" t="s">
        <v>296</v>
      </c>
      <c r="G54" s="68">
        <v>44992</v>
      </c>
      <c r="H54" s="69">
        <v>52</v>
      </c>
      <c r="I54" s="69">
        <v>10012</v>
      </c>
      <c r="J54" s="70" t="s">
        <v>12</v>
      </c>
      <c r="K54" s="71" t="s">
        <v>87</v>
      </c>
      <c r="L54" s="71">
        <f>_xlfn.XLOOKUP(K54,타입분류!$A$1:$A$28,타입분류!$B$1:$B$28)</f>
        <v>16</v>
      </c>
      <c r="M54" s="71" t="s">
        <v>268</v>
      </c>
      <c r="N54" s="7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customFormat="1" ht="16.5" customHeight="1" x14ac:dyDescent="0.3">
      <c r="A55" s="81" t="s">
        <v>66</v>
      </c>
      <c r="B55" s="82" t="s">
        <v>90</v>
      </c>
      <c r="C55" s="83">
        <v>951</v>
      </c>
      <c r="D55" s="83">
        <v>0</v>
      </c>
      <c r="E55" s="92">
        <v>0</v>
      </c>
      <c r="F55" s="67" t="s">
        <v>317</v>
      </c>
      <c r="G55" s="68"/>
      <c r="H55" s="69">
        <v>32</v>
      </c>
      <c r="I55" s="69">
        <v>10009</v>
      </c>
      <c r="J55" s="70" t="s">
        <v>12</v>
      </c>
      <c r="K55" s="71" t="s">
        <v>87</v>
      </c>
      <c r="L55" s="71">
        <f>_xlfn.XLOOKUP(K55,타입분류!$A$1:$A$28,타입분류!$B$1:$B$28)</f>
        <v>16</v>
      </c>
      <c r="M55" s="71" t="s">
        <v>268</v>
      </c>
      <c r="N55" s="7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customHeight="1" x14ac:dyDescent="0.3">
      <c r="A56" s="81" t="s">
        <v>66</v>
      </c>
      <c r="B56" s="82" t="str">
        <f t="shared" ref="B56:B69" si="4">B55</f>
        <v>서번트 교체 뽑기</v>
      </c>
      <c r="C56" s="83">
        <v>951</v>
      </c>
      <c r="D56" s="83">
        <v>1</v>
      </c>
      <c r="E56" s="92">
        <v>0</v>
      </c>
      <c r="F56" s="67" t="s">
        <v>318</v>
      </c>
      <c r="G56" s="68">
        <v>44887</v>
      </c>
      <c r="H56" s="69">
        <v>30</v>
      </c>
      <c r="I56" s="69">
        <v>10000</v>
      </c>
      <c r="J56" s="70" t="s">
        <v>12</v>
      </c>
      <c r="K56" s="71" t="s">
        <v>87</v>
      </c>
      <c r="L56" s="71">
        <f>_xlfn.XLOOKUP(K56,타입분류!$A$1:$A$28,타입분류!$B$1:$B$28)</f>
        <v>16</v>
      </c>
      <c r="M56" s="71" t="s">
        <v>268</v>
      </c>
      <c r="N56" s="7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customHeight="1" x14ac:dyDescent="0.3">
      <c r="A57" s="81" t="s">
        <v>66</v>
      </c>
      <c r="B57" s="82" t="str">
        <f t="shared" si="4"/>
        <v>서번트 교체 뽑기</v>
      </c>
      <c r="C57" s="83">
        <v>951</v>
      </c>
      <c r="D57" s="83">
        <v>2</v>
      </c>
      <c r="E57" s="92">
        <v>0</v>
      </c>
      <c r="F57" s="67" t="s">
        <v>319</v>
      </c>
      <c r="G57" s="68"/>
      <c r="H57" s="69">
        <v>30</v>
      </c>
      <c r="I57" s="69">
        <v>10102</v>
      </c>
      <c r="J57" s="70"/>
      <c r="K57" s="71" t="s">
        <v>87</v>
      </c>
      <c r="L57" s="71">
        <f>_xlfn.XLOOKUP(K57,타입분류!$A$1:$A$28,타입분류!$B$1:$B$28)</f>
        <v>16</v>
      </c>
      <c r="M57" s="71" t="s">
        <v>268</v>
      </c>
      <c r="N57" s="79" t="s">
        <v>95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customHeight="1" x14ac:dyDescent="0.3">
      <c r="A58" s="81" t="s">
        <v>66</v>
      </c>
      <c r="B58" s="82" t="str">
        <f t="shared" si="4"/>
        <v>서번트 교체 뽑기</v>
      </c>
      <c r="C58" s="83">
        <v>951</v>
      </c>
      <c r="D58" s="83">
        <v>3</v>
      </c>
      <c r="E58" s="92">
        <v>0</v>
      </c>
      <c r="F58" s="67" t="s">
        <v>320</v>
      </c>
      <c r="G58" s="68">
        <v>44887</v>
      </c>
      <c r="H58" s="69">
        <v>30</v>
      </c>
      <c r="I58" s="69">
        <v>2</v>
      </c>
      <c r="J58" s="70" t="s">
        <v>12</v>
      </c>
      <c r="K58" s="71" t="s">
        <v>97</v>
      </c>
      <c r="L58" s="71">
        <f>_xlfn.XLOOKUP(K58,타입분류!$A$1:$A$28,타입분류!$B$1:$B$28)</f>
        <v>17</v>
      </c>
      <c r="M58" s="71" t="s">
        <v>268</v>
      </c>
      <c r="N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customHeight="1" x14ac:dyDescent="0.3">
      <c r="A59" s="81" t="s">
        <v>66</v>
      </c>
      <c r="B59" s="82" t="str">
        <f t="shared" si="4"/>
        <v>서번트 교체 뽑기</v>
      </c>
      <c r="C59" s="83">
        <v>951</v>
      </c>
      <c r="D59" s="83">
        <v>4</v>
      </c>
      <c r="E59" s="92">
        <v>0</v>
      </c>
      <c r="F59" s="67" t="s">
        <v>321</v>
      </c>
      <c r="G59" s="68">
        <v>44887</v>
      </c>
      <c r="H59" s="69">
        <v>30</v>
      </c>
      <c r="I59" s="69">
        <v>3</v>
      </c>
      <c r="J59" s="70" t="s">
        <v>12</v>
      </c>
      <c r="K59" s="71" t="s">
        <v>97</v>
      </c>
      <c r="L59" s="71">
        <f>_xlfn.XLOOKUP(K59,타입분류!$A$1:$A$28,타입분류!$B$1:$B$28)</f>
        <v>17</v>
      </c>
      <c r="M59" s="71" t="s">
        <v>268</v>
      </c>
      <c r="N59" s="7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customHeight="1" x14ac:dyDescent="0.3">
      <c r="A60" s="81" t="s">
        <v>66</v>
      </c>
      <c r="B60" s="82" t="str">
        <f t="shared" si="4"/>
        <v>서번트 교체 뽑기</v>
      </c>
      <c r="C60" s="83">
        <v>951</v>
      </c>
      <c r="D60" s="83">
        <v>5</v>
      </c>
      <c r="E60" s="92">
        <v>0</v>
      </c>
      <c r="F60" s="67" t="s">
        <v>322</v>
      </c>
      <c r="G60" s="68"/>
      <c r="H60" s="69">
        <v>38</v>
      </c>
      <c r="I60" s="69">
        <v>3</v>
      </c>
      <c r="J60" s="70" t="s">
        <v>12</v>
      </c>
      <c r="K60" s="71" t="s">
        <v>97</v>
      </c>
      <c r="L60" s="71">
        <f>_xlfn.XLOOKUP(K60,타입분류!$A$1:$A$28,타입분류!$B$1:$B$28)</f>
        <v>17</v>
      </c>
      <c r="M60" s="71" t="s">
        <v>268</v>
      </c>
      <c r="N60" s="7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customHeight="1" x14ac:dyDescent="0.3">
      <c r="A61" s="81" t="s">
        <v>66</v>
      </c>
      <c r="B61" s="82" t="str">
        <f t="shared" si="4"/>
        <v>서번트 교체 뽑기</v>
      </c>
      <c r="C61" s="83">
        <v>951</v>
      </c>
      <c r="D61" s="83">
        <v>6</v>
      </c>
      <c r="E61" s="92">
        <v>0</v>
      </c>
      <c r="F61" s="67" t="s">
        <v>323</v>
      </c>
      <c r="G61" s="68"/>
      <c r="H61" s="69">
        <v>38</v>
      </c>
      <c r="I61" s="69">
        <v>4</v>
      </c>
      <c r="J61" s="70" t="s">
        <v>12</v>
      </c>
      <c r="K61" s="71" t="s">
        <v>97</v>
      </c>
      <c r="L61" s="71">
        <f>_xlfn.XLOOKUP(K61,타입분류!$A$1:$A$28,타입분류!$B$1:$B$28)</f>
        <v>17</v>
      </c>
      <c r="M61" s="71" t="s">
        <v>268</v>
      </c>
      <c r="N61" s="7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customHeight="1" x14ac:dyDescent="0.3">
      <c r="A62" s="81" t="s">
        <v>66</v>
      </c>
      <c r="B62" s="82" t="str">
        <f t="shared" si="4"/>
        <v>서번트 교체 뽑기</v>
      </c>
      <c r="C62" s="83">
        <v>951</v>
      </c>
      <c r="D62" s="83">
        <v>7</v>
      </c>
      <c r="E62" s="92">
        <v>0</v>
      </c>
      <c r="F62" s="67" t="s">
        <v>324</v>
      </c>
      <c r="G62" s="68">
        <v>44887</v>
      </c>
      <c r="H62" s="69">
        <v>52</v>
      </c>
      <c r="I62" s="69">
        <v>4</v>
      </c>
      <c r="J62" s="70" t="s">
        <v>12</v>
      </c>
      <c r="K62" s="71" t="s">
        <v>97</v>
      </c>
      <c r="L62" s="71">
        <f>_xlfn.XLOOKUP(K62,타입분류!$A$1:$A$28,타입분류!$B$1:$B$28)</f>
        <v>17</v>
      </c>
      <c r="M62" s="71" t="s">
        <v>268</v>
      </c>
      <c r="N62" s="7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customHeight="1" x14ac:dyDescent="0.3">
      <c r="A63" s="81" t="s">
        <v>66</v>
      </c>
      <c r="B63" s="82" t="str">
        <f t="shared" si="4"/>
        <v>서번트 교체 뽑기</v>
      </c>
      <c r="C63" s="83">
        <v>951</v>
      </c>
      <c r="D63" s="83">
        <v>8</v>
      </c>
      <c r="E63" s="92">
        <v>0</v>
      </c>
      <c r="F63" s="67" t="s">
        <v>331</v>
      </c>
      <c r="G63" s="68"/>
      <c r="H63" s="69">
        <v>30</v>
      </c>
      <c r="I63" s="69">
        <v>10204</v>
      </c>
      <c r="J63" s="70" t="s">
        <v>62</v>
      </c>
      <c r="K63" s="71" t="s">
        <v>87</v>
      </c>
      <c r="L63" s="71">
        <f>_xlfn.XLOOKUP(K63,타입분류!$A$1:$A$28,타입분류!$B$1:$B$28)</f>
        <v>16</v>
      </c>
      <c r="M63" s="71" t="s">
        <v>268</v>
      </c>
      <c r="N63" s="78" t="s">
        <v>104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customHeight="1" x14ac:dyDescent="0.3">
      <c r="A64" s="81" t="s">
        <v>66</v>
      </c>
      <c r="B64" s="82" t="str">
        <f t="shared" si="4"/>
        <v>서번트 교체 뽑기</v>
      </c>
      <c r="C64" s="83">
        <v>951</v>
      </c>
      <c r="D64" s="83">
        <v>9</v>
      </c>
      <c r="E64" s="92">
        <v>0</v>
      </c>
      <c r="F64" s="67" t="s">
        <v>332</v>
      </c>
      <c r="G64" s="68">
        <v>44887</v>
      </c>
      <c r="H64" s="69">
        <v>30</v>
      </c>
      <c r="I64" s="69">
        <v>10208</v>
      </c>
      <c r="J64" s="70" t="s">
        <v>12</v>
      </c>
      <c r="K64" s="71" t="s">
        <v>87</v>
      </c>
      <c r="L64" s="71">
        <f>_xlfn.XLOOKUP(K64,타입분류!$A$1:$A$28,타입분류!$B$1:$B$28)</f>
        <v>16</v>
      </c>
      <c r="M64" s="71" t="s">
        <v>268</v>
      </c>
      <c r="N64" s="7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customHeight="1" x14ac:dyDescent="0.3">
      <c r="A65" s="81" t="s">
        <v>66</v>
      </c>
      <c r="B65" s="82" t="str">
        <f t="shared" si="4"/>
        <v>서번트 교체 뽑기</v>
      </c>
      <c r="C65" s="83">
        <v>951</v>
      </c>
      <c r="D65" s="83">
        <v>10</v>
      </c>
      <c r="E65" s="92">
        <v>0</v>
      </c>
      <c r="F65" s="67" t="s">
        <v>333</v>
      </c>
      <c r="G65" s="68"/>
      <c r="H65" s="69">
        <v>30</v>
      </c>
      <c r="I65" s="69">
        <v>10203</v>
      </c>
      <c r="J65" s="70" t="s">
        <v>12</v>
      </c>
      <c r="K65" s="71" t="s">
        <v>87</v>
      </c>
      <c r="L65" s="71">
        <f>_xlfn.XLOOKUP(K65,타입분류!$A$1:$A$28,타입분류!$B$1:$B$28)</f>
        <v>16</v>
      </c>
      <c r="M65" s="71" t="s">
        <v>268</v>
      </c>
      <c r="N65" s="7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customHeight="1" x14ac:dyDescent="0.3">
      <c r="A66" s="81" t="s">
        <v>66</v>
      </c>
      <c r="B66" s="82" t="str">
        <f t="shared" si="4"/>
        <v>서번트 교체 뽑기</v>
      </c>
      <c r="C66" s="83">
        <v>951</v>
      </c>
      <c r="D66" s="83">
        <v>11</v>
      </c>
      <c r="E66" s="92">
        <v>0</v>
      </c>
      <c r="F66" s="67" t="s">
        <v>334</v>
      </c>
      <c r="G66" s="68"/>
      <c r="H66" s="69">
        <v>38</v>
      </c>
      <c r="I66" s="69">
        <v>10203</v>
      </c>
      <c r="J66" s="70" t="s">
        <v>12</v>
      </c>
      <c r="K66" s="71" t="s">
        <v>87</v>
      </c>
      <c r="L66" s="71">
        <f>_xlfn.XLOOKUP(K66,타입분류!$A$1:$A$28,타입분류!$B$1:$B$28)</f>
        <v>16</v>
      </c>
      <c r="M66" s="71" t="s">
        <v>268</v>
      </c>
      <c r="N66" s="7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customHeight="1" x14ac:dyDescent="0.3">
      <c r="A67" s="81" t="s">
        <v>66</v>
      </c>
      <c r="B67" s="82" t="str">
        <f t="shared" si="4"/>
        <v>서번트 교체 뽑기</v>
      </c>
      <c r="C67" s="83">
        <v>951</v>
      </c>
      <c r="D67" s="83">
        <v>12</v>
      </c>
      <c r="E67" s="92">
        <v>0</v>
      </c>
      <c r="F67" s="67" t="s">
        <v>335</v>
      </c>
      <c r="G67" s="68"/>
      <c r="H67" s="69">
        <v>38</v>
      </c>
      <c r="I67" s="69">
        <v>10202</v>
      </c>
      <c r="J67" s="70" t="s">
        <v>12</v>
      </c>
      <c r="K67" s="71" t="s">
        <v>87</v>
      </c>
      <c r="L67" s="71">
        <f>_xlfn.XLOOKUP(K67,타입분류!$A$1:$A$28,타입분류!$B$1:$B$28)</f>
        <v>16</v>
      </c>
      <c r="M67" s="71" t="s">
        <v>268</v>
      </c>
      <c r="N67" s="7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customHeight="1" x14ac:dyDescent="0.3">
      <c r="A68" s="81" t="s">
        <v>66</v>
      </c>
      <c r="B68" s="82" t="str">
        <f t="shared" si="4"/>
        <v>서번트 교체 뽑기</v>
      </c>
      <c r="C68" s="83">
        <v>951</v>
      </c>
      <c r="D68" s="83">
        <v>13</v>
      </c>
      <c r="E68" s="92">
        <v>0</v>
      </c>
      <c r="F68" s="67" t="s">
        <v>336</v>
      </c>
      <c r="G68" s="68">
        <v>44887</v>
      </c>
      <c r="H68" s="69">
        <v>52</v>
      </c>
      <c r="I68" s="69">
        <v>10202</v>
      </c>
      <c r="J68" s="70" t="s">
        <v>12</v>
      </c>
      <c r="K68" s="71" t="s">
        <v>87</v>
      </c>
      <c r="L68" s="71">
        <f>_xlfn.XLOOKUP(K68,타입분류!$A$1:$A$28,타입분류!$B$1:$B$28)</f>
        <v>16</v>
      </c>
      <c r="M68" s="71" t="s">
        <v>268</v>
      </c>
      <c r="N68" s="7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customHeight="1" x14ac:dyDescent="0.3">
      <c r="A69" s="81" t="s">
        <v>66</v>
      </c>
      <c r="B69" s="82" t="str">
        <f t="shared" si="4"/>
        <v>서번트 교체 뽑기</v>
      </c>
      <c r="C69" s="83">
        <v>951</v>
      </c>
      <c r="D69" s="83">
        <v>14</v>
      </c>
      <c r="E69" s="92">
        <v>0</v>
      </c>
      <c r="F69" s="67" t="s">
        <v>337</v>
      </c>
      <c r="G69" s="68">
        <v>44887</v>
      </c>
      <c r="H69" s="69">
        <v>30</v>
      </c>
      <c r="I69" s="69">
        <v>10006</v>
      </c>
      <c r="J69" s="70" t="s">
        <v>12</v>
      </c>
      <c r="K69" s="71" t="s">
        <v>87</v>
      </c>
      <c r="L69" s="71">
        <f>_xlfn.XLOOKUP(K69,타입분류!$A$1:$A$28,타입분류!$B$1:$B$28)</f>
        <v>16</v>
      </c>
      <c r="M69" s="71" t="s">
        <v>268</v>
      </c>
      <c r="N69" s="7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x14ac:dyDescent="0.3">
      <c r="A70" s="81" t="s">
        <v>66</v>
      </c>
      <c r="B70" s="82" t="s">
        <v>111</v>
      </c>
      <c r="C70" s="83">
        <v>1404</v>
      </c>
      <c r="D70" s="83">
        <v>0</v>
      </c>
      <c r="E70" s="92">
        <v>0</v>
      </c>
      <c r="F70" s="67" t="s">
        <v>288</v>
      </c>
      <c r="G70" s="68">
        <v>44868</v>
      </c>
      <c r="H70" s="69">
        <v>660022</v>
      </c>
      <c r="I70" s="69">
        <v>10004</v>
      </c>
      <c r="J70" s="70"/>
      <c r="K70" s="71" t="s">
        <v>13</v>
      </c>
      <c r="L70" s="71">
        <f>_xlfn.XLOOKUP(K70,타입분류!$A$1:$A$28,타입분류!$B$1:$B$28)</f>
        <v>1</v>
      </c>
      <c r="M70" s="71" t="s">
        <v>268</v>
      </c>
      <c r="N70" s="7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x14ac:dyDescent="0.3">
      <c r="A71" s="81" t="s">
        <v>66</v>
      </c>
      <c r="B71" s="82" t="s">
        <v>113</v>
      </c>
      <c r="C71" s="83">
        <v>952</v>
      </c>
      <c r="D71" s="83">
        <v>0</v>
      </c>
      <c r="E71" s="92">
        <v>0</v>
      </c>
      <c r="F71" s="67" t="s">
        <v>289</v>
      </c>
      <c r="G71" s="68">
        <v>44910</v>
      </c>
      <c r="H71" s="69">
        <v>360006</v>
      </c>
      <c r="I71" s="69">
        <v>10005</v>
      </c>
      <c r="J71" s="70"/>
      <c r="K71" s="71" t="s">
        <v>13</v>
      </c>
      <c r="L71" s="71">
        <f>_xlfn.XLOOKUP(K71,타입분류!$A$1:$A$28,타입분류!$B$1:$B$28)</f>
        <v>1</v>
      </c>
      <c r="M71" s="71" t="s">
        <v>268</v>
      </c>
      <c r="N71" s="7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x14ac:dyDescent="0.3">
      <c r="A72" s="81" t="s">
        <v>66</v>
      </c>
      <c r="B72" s="82" t="s">
        <v>115</v>
      </c>
      <c r="C72" s="83">
        <v>953</v>
      </c>
      <c r="D72" s="83">
        <v>0</v>
      </c>
      <c r="E72" s="92">
        <v>0</v>
      </c>
      <c r="F72" s="67" t="s">
        <v>290</v>
      </c>
      <c r="G72" s="68">
        <v>44861</v>
      </c>
      <c r="H72" s="69">
        <v>360007</v>
      </c>
      <c r="I72" s="69">
        <v>10006</v>
      </c>
      <c r="J72" s="70"/>
      <c r="K72" s="71" t="s">
        <v>13</v>
      </c>
      <c r="L72" s="71">
        <f>_xlfn.XLOOKUP(K72,타입분류!$A$1:$A$28,타입분류!$B$1:$B$28)</f>
        <v>1</v>
      </c>
      <c r="M72" s="71" t="s">
        <v>268</v>
      </c>
      <c r="N72" s="7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ht="40.5" x14ac:dyDescent="0.3">
      <c r="A73" s="81" t="s">
        <v>66</v>
      </c>
      <c r="B73" s="82" t="s">
        <v>117</v>
      </c>
      <c r="C73" s="83">
        <v>955</v>
      </c>
      <c r="D73" s="83">
        <v>0</v>
      </c>
      <c r="E73" s="92">
        <v>0</v>
      </c>
      <c r="F73" s="86" t="s">
        <v>325</v>
      </c>
      <c r="G73" s="91">
        <v>44525</v>
      </c>
      <c r="H73" s="87">
        <v>660202</v>
      </c>
      <c r="I73" s="87">
        <v>10201</v>
      </c>
      <c r="J73" s="88"/>
      <c r="K73" s="99" t="s">
        <v>13</v>
      </c>
      <c r="L73" s="99">
        <f>_xlfn.XLOOKUP(K73,타입분류!$A$1:$A$28,타입분류!$B$1:$B$28)</f>
        <v>1</v>
      </c>
      <c r="M73" s="99" t="s">
        <v>268</v>
      </c>
      <c r="N73" s="100" t="s">
        <v>354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x14ac:dyDescent="0.3">
      <c r="A74" s="81" t="s">
        <v>66</v>
      </c>
      <c r="B74" s="82" t="s">
        <v>119</v>
      </c>
      <c r="C74" s="83">
        <v>1338</v>
      </c>
      <c r="D74" s="83">
        <v>0</v>
      </c>
      <c r="E74" s="92">
        <v>0</v>
      </c>
      <c r="F74" s="67" t="s">
        <v>120</v>
      </c>
      <c r="G74" s="68">
        <v>44721</v>
      </c>
      <c r="H74" s="69">
        <v>660106</v>
      </c>
      <c r="I74" s="69">
        <v>10102</v>
      </c>
      <c r="J74" s="70"/>
      <c r="K74" s="71" t="s">
        <v>13</v>
      </c>
      <c r="L74" s="71">
        <f>_xlfn.XLOOKUP(K74,타입분류!$A$1:$A$28,타입분류!$B$1:$B$28)</f>
        <v>1</v>
      </c>
      <c r="M74" s="71" t="s">
        <v>268</v>
      </c>
      <c r="N74" s="7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t="67.5" x14ac:dyDescent="0.3">
      <c r="A75" s="81" t="s">
        <v>66</v>
      </c>
      <c r="B75" s="93" t="s">
        <v>121</v>
      </c>
      <c r="C75" s="94"/>
      <c r="D75" s="94"/>
      <c r="E75" s="94"/>
      <c r="F75" s="95" t="s">
        <v>326</v>
      </c>
      <c r="G75" s="68">
        <v>44887</v>
      </c>
      <c r="H75" s="96"/>
      <c r="I75" s="96"/>
      <c r="J75" s="70"/>
      <c r="K75" s="97" t="s">
        <v>13</v>
      </c>
      <c r="L75" s="97">
        <f>_xlfn.XLOOKUP(K75,타입분류!$A$1:$A$28,타입분류!$B$1:$B$28)</f>
        <v>1</v>
      </c>
      <c r="M75" s="97" t="s">
        <v>268</v>
      </c>
      <c r="N75" s="98" t="s">
        <v>353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x14ac:dyDescent="0.3">
      <c r="A76" s="81" t="s">
        <v>66</v>
      </c>
      <c r="B76" s="82" t="s">
        <v>121</v>
      </c>
      <c r="C76" s="83">
        <v>1405</v>
      </c>
      <c r="D76" s="83">
        <v>0</v>
      </c>
      <c r="E76" s="92">
        <v>0</v>
      </c>
      <c r="F76" s="67" t="s">
        <v>327</v>
      </c>
      <c r="G76" s="68">
        <v>44887</v>
      </c>
      <c r="H76" s="69">
        <v>660206</v>
      </c>
      <c r="I76" s="69">
        <v>10204</v>
      </c>
      <c r="J76" s="70"/>
      <c r="K76" s="71" t="s">
        <v>13</v>
      </c>
      <c r="L76" s="71">
        <f>_xlfn.XLOOKUP(K76,타입분류!$A$1:$A$28,타입분류!$B$1:$B$28)</f>
        <v>1</v>
      </c>
      <c r="M76" s="71" t="s">
        <v>268</v>
      </c>
      <c r="N76" s="79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x14ac:dyDescent="0.3">
      <c r="A77" s="81" t="s">
        <v>66</v>
      </c>
      <c r="B77" s="82" t="s">
        <v>121</v>
      </c>
      <c r="C77" s="83">
        <v>1405</v>
      </c>
      <c r="D77" s="83">
        <v>1</v>
      </c>
      <c r="E77" s="92">
        <v>0</v>
      </c>
      <c r="F77" s="67" t="s">
        <v>328</v>
      </c>
      <c r="G77" s="68">
        <v>44887</v>
      </c>
      <c r="H77" s="69">
        <v>660211</v>
      </c>
      <c r="I77" s="69">
        <v>10209</v>
      </c>
      <c r="J77" s="70"/>
      <c r="K77" s="71" t="s">
        <v>13</v>
      </c>
      <c r="L77" s="71">
        <f>_xlfn.XLOOKUP(K77,타입분류!$A$1:$A$28,타입분류!$B$1:$B$28)</f>
        <v>1</v>
      </c>
      <c r="M77" s="71" t="s">
        <v>268</v>
      </c>
      <c r="N77" s="7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x14ac:dyDescent="0.3">
      <c r="A78" s="81" t="s">
        <v>66</v>
      </c>
      <c r="B78" s="82" t="s">
        <v>121</v>
      </c>
      <c r="C78" s="83">
        <v>1405</v>
      </c>
      <c r="D78" s="83">
        <v>2</v>
      </c>
      <c r="E78" s="92">
        <v>0</v>
      </c>
      <c r="F78" s="67" t="s">
        <v>329</v>
      </c>
      <c r="G78" s="68">
        <v>44887</v>
      </c>
      <c r="H78" s="69">
        <v>660210</v>
      </c>
      <c r="I78" s="69">
        <v>10208</v>
      </c>
      <c r="J78" s="70"/>
      <c r="K78" s="71" t="s">
        <v>13</v>
      </c>
      <c r="L78" s="71">
        <f>_xlfn.XLOOKUP(K78,타입분류!$A$1:$A$28,타입분류!$B$1:$B$28)</f>
        <v>1</v>
      </c>
      <c r="M78" s="71" t="s">
        <v>268</v>
      </c>
      <c r="N78" s="7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x14ac:dyDescent="0.3">
      <c r="A79" s="81" t="s">
        <v>66</v>
      </c>
      <c r="B79" s="82" t="s">
        <v>121</v>
      </c>
      <c r="C79" s="83">
        <v>1405</v>
      </c>
      <c r="D79" s="83">
        <v>3</v>
      </c>
      <c r="E79" s="92">
        <v>0</v>
      </c>
      <c r="F79" s="67" t="s">
        <v>330</v>
      </c>
      <c r="G79" s="68">
        <v>44887</v>
      </c>
      <c r="H79" s="69">
        <v>660207</v>
      </c>
      <c r="I79" s="69">
        <v>10205</v>
      </c>
      <c r="J79" s="70"/>
      <c r="K79" s="71" t="s">
        <v>13</v>
      </c>
      <c r="L79" s="71">
        <f>_xlfn.XLOOKUP(K79,타입분류!$A$1:$A$28,타입분류!$B$1:$B$28)</f>
        <v>1</v>
      </c>
      <c r="M79" s="71" t="s">
        <v>268</v>
      </c>
      <c r="N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customHeight="1" x14ac:dyDescent="0.3">
      <c r="A80" s="81" t="s">
        <v>66</v>
      </c>
      <c r="B80" s="82" t="s">
        <v>130</v>
      </c>
      <c r="C80" s="83">
        <v>954</v>
      </c>
      <c r="D80" s="83">
        <v>0</v>
      </c>
      <c r="E80" s="92">
        <v>0</v>
      </c>
      <c r="F80" s="67" t="s">
        <v>130</v>
      </c>
      <c r="G80" s="68">
        <v>44861</v>
      </c>
      <c r="H80" s="69"/>
      <c r="I80" s="69"/>
      <c r="J80" s="70" t="s">
        <v>12</v>
      </c>
      <c r="K80" s="71" t="s">
        <v>131</v>
      </c>
      <c r="L80" s="71">
        <f>_xlfn.XLOOKUP(K80,타입분류!$A$1:$A$28,타입분류!$B$1:$B$28)</f>
        <v>13</v>
      </c>
      <c r="M80" s="71" t="s">
        <v>268</v>
      </c>
      <c r="N80" s="7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x14ac:dyDescent="0.3">
      <c r="A81" s="65" t="s">
        <v>132</v>
      </c>
      <c r="B81" s="66" t="s">
        <v>133</v>
      </c>
      <c r="C81" s="64">
        <v>956</v>
      </c>
      <c r="D81" s="64">
        <v>0</v>
      </c>
      <c r="E81" s="92">
        <v>0</v>
      </c>
      <c r="F81" s="67" t="s">
        <v>134</v>
      </c>
      <c r="G81" s="68">
        <v>44707</v>
      </c>
      <c r="H81" s="80">
        <v>501005</v>
      </c>
      <c r="I81" s="80">
        <v>1005</v>
      </c>
      <c r="J81" s="70"/>
      <c r="K81" s="71" t="s">
        <v>13</v>
      </c>
      <c r="L81" s="71">
        <f>_xlfn.XLOOKUP(K81,타입분류!$A$1:$A$28,타입분류!$B$1:$B$28)</f>
        <v>1</v>
      </c>
      <c r="M81" s="71" t="s">
        <v>269</v>
      </c>
      <c r="N81" s="7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x14ac:dyDescent="0.3">
      <c r="A82" s="65" t="s">
        <v>342</v>
      </c>
      <c r="B82" s="66" t="str">
        <f t="shared" ref="B82:B86" si="5">B81</f>
        <v>매터리얼 상자</v>
      </c>
      <c r="C82" s="64">
        <v>956</v>
      </c>
      <c r="D82" s="64">
        <v>1</v>
      </c>
      <c r="E82" s="92">
        <v>0</v>
      </c>
      <c r="F82" s="67" t="s">
        <v>135</v>
      </c>
      <c r="G82" s="68">
        <v>44707</v>
      </c>
      <c r="H82" s="80">
        <v>501013</v>
      </c>
      <c r="I82" s="80">
        <v>10003</v>
      </c>
      <c r="J82" s="70"/>
      <c r="K82" s="71" t="s">
        <v>13</v>
      </c>
      <c r="L82" s="71">
        <f>_xlfn.XLOOKUP(K82,타입분류!$A$1:$A$28,타입분류!$B$1:$B$28)</f>
        <v>1</v>
      </c>
      <c r="M82" s="71" t="s">
        <v>269</v>
      </c>
      <c r="N82" s="7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x14ac:dyDescent="0.3">
      <c r="A83" s="65" t="s">
        <v>342</v>
      </c>
      <c r="B83" s="66" t="str">
        <f t="shared" si="5"/>
        <v>매터리얼 상자</v>
      </c>
      <c r="C83" s="64">
        <v>956</v>
      </c>
      <c r="D83" s="64">
        <v>2</v>
      </c>
      <c r="E83" s="92">
        <v>0</v>
      </c>
      <c r="F83" s="67" t="s">
        <v>136</v>
      </c>
      <c r="G83" s="68">
        <v>44707</v>
      </c>
      <c r="H83" s="80">
        <v>1100301</v>
      </c>
      <c r="I83" s="80">
        <v>10016</v>
      </c>
      <c r="J83" s="70"/>
      <c r="K83" s="71" t="s">
        <v>13</v>
      </c>
      <c r="L83" s="71">
        <f>_xlfn.XLOOKUP(K83,타입분류!$A$1:$A$28,타입분류!$B$1:$B$28)</f>
        <v>1</v>
      </c>
      <c r="M83" s="71" t="s">
        <v>269</v>
      </c>
      <c r="N83" s="7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x14ac:dyDescent="0.3">
      <c r="A84" s="65" t="s">
        <v>342</v>
      </c>
      <c r="B84" s="66" t="str">
        <f t="shared" si="5"/>
        <v>매터리얼 상자</v>
      </c>
      <c r="C84" s="64">
        <v>956</v>
      </c>
      <c r="D84" s="64">
        <v>3</v>
      </c>
      <c r="E84" s="92">
        <v>0</v>
      </c>
      <c r="F84" s="67" t="s">
        <v>137</v>
      </c>
      <c r="G84" s="68">
        <v>44707</v>
      </c>
      <c r="H84" s="80">
        <v>1100300</v>
      </c>
      <c r="I84" s="80">
        <v>10008</v>
      </c>
      <c r="J84" s="70"/>
      <c r="K84" s="71" t="s">
        <v>13</v>
      </c>
      <c r="L84" s="71">
        <f>_xlfn.XLOOKUP(K84,타입분류!$A$1:$A$28,타입분류!$B$1:$B$28)</f>
        <v>1</v>
      </c>
      <c r="M84" s="71" t="s">
        <v>269</v>
      </c>
      <c r="N84" s="7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x14ac:dyDescent="0.3">
      <c r="A85" s="65" t="s">
        <v>342</v>
      </c>
      <c r="B85" s="66" t="str">
        <f t="shared" si="5"/>
        <v>매터리얼 상자</v>
      </c>
      <c r="C85" s="64">
        <v>956</v>
      </c>
      <c r="D85" s="64">
        <v>4</v>
      </c>
      <c r="E85" s="92">
        <v>0</v>
      </c>
      <c r="F85" s="67" t="s">
        <v>138</v>
      </c>
      <c r="G85" s="68">
        <v>44707</v>
      </c>
      <c r="H85" s="80">
        <v>1110191</v>
      </c>
      <c r="I85" s="80">
        <v>10033</v>
      </c>
      <c r="J85" s="70"/>
      <c r="K85" s="71" t="s">
        <v>13</v>
      </c>
      <c r="L85" s="71">
        <f>_xlfn.XLOOKUP(K85,타입분류!$A$1:$A$28,타입분류!$B$1:$B$28)</f>
        <v>1</v>
      </c>
      <c r="M85" s="71" t="s">
        <v>269</v>
      </c>
      <c r="N85" s="7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x14ac:dyDescent="0.3">
      <c r="A86" s="65" t="s">
        <v>342</v>
      </c>
      <c r="B86" s="66" t="str">
        <f t="shared" si="5"/>
        <v>매터리얼 상자</v>
      </c>
      <c r="C86" s="64">
        <v>956</v>
      </c>
      <c r="D86" s="64">
        <v>5</v>
      </c>
      <c r="E86" s="92">
        <v>0</v>
      </c>
      <c r="F86" s="67" t="s">
        <v>139</v>
      </c>
      <c r="G86" s="68">
        <v>44707</v>
      </c>
      <c r="H86" s="80">
        <v>1110204</v>
      </c>
      <c r="I86" s="80">
        <v>11204</v>
      </c>
      <c r="J86" s="70"/>
      <c r="K86" s="71" t="s">
        <v>13</v>
      </c>
      <c r="L86" s="71">
        <f>_xlfn.XLOOKUP(K86,타입분류!$A$1:$A$28,타입분류!$B$1:$B$28)</f>
        <v>1</v>
      </c>
      <c r="M86" s="71" t="s">
        <v>269</v>
      </c>
      <c r="N86" s="7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customHeight="1" x14ac:dyDescent="0.3">
      <c r="A87" s="65" t="s">
        <v>342</v>
      </c>
      <c r="B87" s="66" t="s">
        <v>140</v>
      </c>
      <c r="C87" s="64">
        <v>957</v>
      </c>
      <c r="D87" s="64">
        <v>0</v>
      </c>
      <c r="E87" s="92">
        <v>0</v>
      </c>
      <c r="F87" s="67" t="s">
        <v>141</v>
      </c>
      <c r="G87" s="75"/>
      <c r="H87" s="69"/>
      <c r="I87" s="69"/>
      <c r="J87" s="70" t="s">
        <v>12</v>
      </c>
      <c r="K87" s="71" t="s">
        <v>142</v>
      </c>
      <c r="L87" s="71">
        <f>_xlfn.XLOOKUP(K87,타입분류!$A$1:$A$28,타입분류!$B$1:$B$28)</f>
        <v>7</v>
      </c>
      <c r="M87" s="71" t="s">
        <v>269</v>
      </c>
      <c r="N87" s="7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customHeight="1" x14ac:dyDescent="0.3">
      <c r="A88" s="65" t="s">
        <v>342</v>
      </c>
      <c r="B88" s="66" t="str">
        <f t="shared" ref="B88:B92" si="6">B87</f>
        <v>매터리얼 교환</v>
      </c>
      <c r="C88" s="64">
        <v>957</v>
      </c>
      <c r="D88" s="64">
        <v>1</v>
      </c>
      <c r="E88" s="92">
        <v>0</v>
      </c>
      <c r="F88" s="67" t="s">
        <v>143</v>
      </c>
      <c r="G88" s="75"/>
      <c r="H88" s="69"/>
      <c r="I88" s="69"/>
      <c r="J88" s="70" t="s">
        <v>12</v>
      </c>
      <c r="K88" s="71" t="s">
        <v>142</v>
      </c>
      <c r="L88" s="71">
        <f>_xlfn.XLOOKUP(K88,타입분류!$A$1:$A$28,타입분류!$B$1:$B$28)</f>
        <v>7</v>
      </c>
      <c r="M88" s="71" t="s">
        <v>269</v>
      </c>
      <c r="N88" s="7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customHeight="1" x14ac:dyDescent="0.3">
      <c r="A89" s="65" t="s">
        <v>342</v>
      </c>
      <c r="B89" s="66" t="str">
        <f t="shared" si="6"/>
        <v>매터리얼 교환</v>
      </c>
      <c r="C89" s="64">
        <v>957</v>
      </c>
      <c r="D89" s="64">
        <v>2</v>
      </c>
      <c r="E89" s="92">
        <v>0</v>
      </c>
      <c r="F89" s="67" t="s">
        <v>144</v>
      </c>
      <c r="G89" s="75"/>
      <c r="H89" s="69"/>
      <c r="I89" s="69"/>
      <c r="J89" s="70" t="s">
        <v>12</v>
      </c>
      <c r="K89" s="71" t="s">
        <v>142</v>
      </c>
      <c r="L89" s="71">
        <f>_xlfn.XLOOKUP(K89,타입분류!$A$1:$A$28,타입분류!$B$1:$B$28)</f>
        <v>7</v>
      </c>
      <c r="M89" s="71" t="s">
        <v>269</v>
      </c>
      <c r="N89" s="7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customHeight="1" x14ac:dyDescent="0.3">
      <c r="A90" s="65" t="s">
        <v>342</v>
      </c>
      <c r="B90" s="66" t="str">
        <f t="shared" si="6"/>
        <v>매터리얼 교환</v>
      </c>
      <c r="C90" s="64">
        <v>957</v>
      </c>
      <c r="D90" s="64">
        <v>3</v>
      </c>
      <c r="E90" s="92">
        <v>0</v>
      </c>
      <c r="F90" s="67" t="s">
        <v>145</v>
      </c>
      <c r="G90" s="75"/>
      <c r="H90" s="69"/>
      <c r="I90" s="69"/>
      <c r="J90" s="70" t="s">
        <v>12</v>
      </c>
      <c r="K90" s="71" t="s">
        <v>142</v>
      </c>
      <c r="L90" s="71">
        <f>_xlfn.XLOOKUP(K90,타입분류!$A$1:$A$28,타입분류!$B$1:$B$28)</f>
        <v>7</v>
      </c>
      <c r="M90" s="71" t="s">
        <v>269</v>
      </c>
      <c r="N90" s="7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customHeight="1" x14ac:dyDescent="0.3">
      <c r="A91" s="65" t="s">
        <v>342</v>
      </c>
      <c r="B91" s="66" t="str">
        <f t="shared" si="6"/>
        <v>매터리얼 교환</v>
      </c>
      <c r="C91" s="64">
        <v>957</v>
      </c>
      <c r="D91" s="64">
        <v>4</v>
      </c>
      <c r="E91" s="92">
        <v>0</v>
      </c>
      <c r="F91" s="67" t="s">
        <v>146</v>
      </c>
      <c r="G91" s="75"/>
      <c r="H91" s="69"/>
      <c r="I91" s="69"/>
      <c r="J91" s="70" t="s">
        <v>12</v>
      </c>
      <c r="K91" s="71" t="s">
        <v>142</v>
      </c>
      <c r="L91" s="71">
        <f>_xlfn.XLOOKUP(K91,타입분류!$A$1:$A$28,타입분류!$B$1:$B$28)</f>
        <v>7</v>
      </c>
      <c r="M91" s="71" t="s">
        <v>269</v>
      </c>
      <c r="N91" s="7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customHeight="1" x14ac:dyDescent="0.3">
      <c r="A92" s="65" t="s">
        <v>342</v>
      </c>
      <c r="B92" s="66" t="str">
        <f t="shared" si="6"/>
        <v>매터리얼 교환</v>
      </c>
      <c r="C92" s="64">
        <v>957</v>
      </c>
      <c r="D92" s="64">
        <v>5</v>
      </c>
      <c r="E92" s="92">
        <v>0</v>
      </c>
      <c r="F92" s="67" t="s">
        <v>147</v>
      </c>
      <c r="G92" s="75"/>
      <c r="H92" s="69"/>
      <c r="I92" s="69"/>
      <c r="J92" s="70" t="s">
        <v>12</v>
      </c>
      <c r="K92" s="71" t="s">
        <v>142</v>
      </c>
      <c r="L92" s="71">
        <f>_xlfn.XLOOKUP(K92,타입분류!$A$1:$A$28,타입분류!$B$1:$B$28)</f>
        <v>7</v>
      </c>
      <c r="M92" s="71" t="s">
        <v>269</v>
      </c>
      <c r="N92" s="7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customHeight="1" x14ac:dyDescent="0.3">
      <c r="A93" s="65" t="s">
        <v>342</v>
      </c>
      <c r="B93" s="66" t="s">
        <v>148</v>
      </c>
      <c r="C93" s="64">
        <v>958</v>
      </c>
      <c r="D93" s="64">
        <v>0</v>
      </c>
      <c r="E93" s="92">
        <v>0</v>
      </c>
      <c r="F93" s="67" t="s">
        <v>149</v>
      </c>
      <c r="G93" s="75"/>
      <c r="H93" s="69"/>
      <c r="I93" s="69"/>
      <c r="J93" s="70" t="s">
        <v>12</v>
      </c>
      <c r="K93" s="71" t="s">
        <v>150</v>
      </c>
      <c r="L93" s="71">
        <f>_xlfn.XLOOKUP(K93,타입분류!$A$1:$A$28,타입분류!$B$1:$B$28)</f>
        <v>4</v>
      </c>
      <c r="M93" s="71" t="s">
        <v>269</v>
      </c>
      <c r="N93" s="7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x14ac:dyDescent="0.3">
      <c r="A94" s="65" t="s">
        <v>342</v>
      </c>
      <c r="B94" s="66" t="s">
        <v>151</v>
      </c>
      <c r="C94" s="64">
        <v>959</v>
      </c>
      <c r="D94" s="64">
        <v>0</v>
      </c>
      <c r="E94" s="92">
        <v>0</v>
      </c>
      <c r="F94" s="67" t="s">
        <v>152</v>
      </c>
      <c r="G94" s="75"/>
      <c r="H94" s="69">
        <v>1110122</v>
      </c>
      <c r="I94" s="69">
        <v>11122</v>
      </c>
      <c r="J94" s="70"/>
      <c r="K94" s="71" t="s">
        <v>13</v>
      </c>
      <c r="L94" s="71">
        <f>_xlfn.XLOOKUP(K94,타입분류!$A$1:$A$28,타입분류!$B$1:$B$28)</f>
        <v>1</v>
      </c>
      <c r="M94" s="71" t="s">
        <v>269</v>
      </c>
      <c r="N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x14ac:dyDescent="0.3">
      <c r="A95" s="81" t="s">
        <v>153</v>
      </c>
      <c r="B95" s="82" t="s">
        <v>154</v>
      </c>
      <c r="C95" s="83">
        <v>960</v>
      </c>
      <c r="D95" s="83">
        <v>0</v>
      </c>
      <c r="E95" s="92">
        <v>0</v>
      </c>
      <c r="F95" s="117" t="s">
        <v>155</v>
      </c>
      <c r="G95" s="75"/>
      <c r="H95" s="69">
        <v>502632</v>
      </c>
      <c r="I95" s="69"/>
      <c r="J95" s="70"/>
      <c r="K95" s="71" t="s">
        <v>13</v>
      </c>
      <c r="L95" s="71">
        <f>_xlfn.XLOOKUP(K95,타입분류!$A$1:$A$28,타입분류!$B$1:$B$28)</f>
        <v>1</v>
      </c>
      <c r="M95" s="71" t="s">
        <v>269</v>
      </c>
      <c r="N95" s="7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x14ac:dyDescent="0.3">
      <c r="A96" s="81" t="s">
        <v>343</v>
      </c>
      <c r="B96" s="82" t="str">
        <f t="shared" ref="B96:B106" si="7">B95</f>
        <v>전리품 뽑기</v>
      </c>
      <c r="C96" s="83">
        <v>960</v>
      </c>
      <c r="D96" s="83">
        <v>0</v>
      </c>
      <c r="E96" s="92">
        <v>0</v>
      </c>
      <c r="F96" s="117"/>
      <c r="G96" s="75"/>
      <c r="H96" s="69">
        <v>1110035</v>
      </c>
      <c r="I96" s="69"/>
      <c r="J96" s="70"/>
      <c r="K96" s="71" t="s">
        <v>13</v>
      </c>
      <c r="L96" s="71">
        <f>_xlfn.XLOOKUP(K96,타입분류!$A$1:$A$28,타입분류!$B$1:$B$28)</f>
        <v>1</v>
      </c>
      <c r="M96" s="71" t="s">
        <v>269</v>
      </c>
      <c r="N96" s="7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x14ac:dyDescent="0.3">
      <c r="A97" s="81" t="s">
        <v>343</v>
      </c>
      <c r="B97" s="82" t="str">
        <f t="shared" si="7"/>
        <v>전리품 뽑기</v>
      </c>
      <c r="C97" s="83">
        <v>960</v>
      </c>
      <c r="D97" s="83">
        <v>0</v>
      </c>
      <c r="E97" s="92">
        <v>0</v>
      </c>
      <c r="F97" s="117"/>
      <c r="G97" s="75"/>
      <c r="H97" s="69">
        <v>1110062</v>
      </c>
      <c r="I97" s="69"/>
      <c r="J97" s="70"/>
      <c r="K97" s="71" t="s">
        <v>13</v>
      </c>
      <c r="L97" s="71">
        <f>_xlfn.XLOOKUP(K97,타입분류!$A$1:$A$28,타입분류!$B$1:$B$28)</f>
        <v>1</v>
      </c>
      <c r="M97" s="71" t="s">
        <v>269</v>
      </c>
      <c r="N97" s="7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x14ac:dyDescent="0.3">
      <c r="A98" s="81" t="s">
        <v>343</v>
      </c>
      <c r="B98" s="82" t="str">
        <f t="shared" si="7"/>
        <v>전리품 뽑기</v>
      </c>
      <c r="C98" s="83">
        <v>960</v>
      </c>
      <c r="D98" s="83">
        <v>0</v>
      </c>
      <c r="E98" s="92">
        <v>0</v>
      </c>
      <c r="F98" s="117"/>
      <c r="G98" s="75"/>
      <c r="H98" s="69">
        <v>502634</v>
      </c>
      <c r="I98" s="69"/>
      <c r="J98" s="70"/>
      <c r="K98" s="71" t="s">
        <v>13</v>
      </c>
      <c r="L98" s="71">
        <f>_xlfn.XLOOKUP(K98,타입분류!$A$1:$A$28,타입분류!$B$1:$B$28)</f>
        <v>1</v>
      </c>
      <c r="M98" s="71" t="s">
        <v>269</v>
      </c>
      <c r="N98" s="7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x14ac:dyDescent="0.3">
      <c r="A99" s="81" t="s">
        <v>343</v>
      </c>
      <c r="B99" s="82" t="str">
        <f t="shared" si="7"/>
        <v>전리품 뽑기</v>
      </c>
      <c r="C99" s="83">
        <v>960</v>
      </c>
      <c r="D99" s="83">
        <v>0</v>
      </c>
      <c r="E99" s="92">
        <v>0</v>
      </c>
      <c r="F99" s="117"/>
      <c r="G99" s="75"/>
      <c r="H99" s="69">
        <v>1110036</v>
      </c>
      <c r="I99" s="69"/>
      <c r="J99" s="70"/>
      <c r="K99" s="71" t="s">
        <v>13</v>
      </c>
      <c r="L99" s="71">
        <f>_xlfn.XLOOKUP(K99,타입분류!$A$1:$A$28,타입분류!$B$1:$B$28)</f>
        <v>1</v>
      </c>
      <c r="M99" s="71" t="s">
        <v>269</v>
      </c>
      <c r="N99" s="7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x14ac:dyDescent="0.3">
      <c r="A100" s="81" t="s">
        <v>343</v>
      </c>
      <c r="B100" s="82" t="str">
        <f t="shared" si="7"/>
        <v>전리품 뽑기</v>
      </c>
      <c r="C100" s="83">
        <v>960</v>
      </c>
      <c r="D100" s="83">
        <v>0</v>
      </c>
      <c r="E100" s="92">
        <v>0</v>
      </c>
      <c r="F100" s="117"/>
      <c r="G100" s="75"/>
      <c r="H100" s="69">
        <v>1110061</v>
      </c>
      <c r="I100" s="69"/>
      <c r="J100" s="70"/>
      <c r="K100" s="71" t="s">
        <v>13</v>
      </c>
      <c r="L100" s="71">
        <f>_xlfn.XLOOKUP(K100,타입분류!$A$1:$A$28,타입분류!$B$1:$B$28)</f>
        <v>1</v>
      </c>
      <c r="M100" s="71" t="s">
        <v>269</v>
      </c>
      <c r="N100" s="7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x14ac:dyDescent="0.3">
      <c r="A101" s="81" t="s">
        <v>343</v>
      </c>
      <c r="B101" s="82" t="str">
        <f t="shared" si="7"/>
        <v>전리품 뽑기</v>
      </c>
      <c r="C101" s="83">
        <v>960</v>
      </c>
      <c r="D101" s="83">
        <v>1</v>
      </c>
      <c r="E101" s="92">
        <v>0</v>
      </c>
      <c r="F101" s="117" t="s">
        <v>156</v>
      </c>
      <c r="G101" s="75"/>
      <c r="H101" s="69">
        <v>502637</v>
      </c>
      <c r="I101" s="69"/>
      <c r="J101" s="70"/>
      <c r="K101" s="71" t="s">
        <v>13</v>
      </c>
      <c r="L101" s="71">
        <f>_xlfn.XLOOKUP(K101,타입분류!$A$1:$A$28,타입분류!$B$1:$B$28)</f>
        <v>1</v>
      </c>
      <c r="M101" s="71" t="s">
        <v>269</v>
      </c>
      <c r="N101" s="7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x14ac:dyDescent="0.3">
      <c r="A102" s="81" t="s">
        <v>343</v>
      </c>
      <c r="B102" s="82" t="str">
        <f t="shared" si="7"/>
        <v>전리품 뽑기</v>
      </c>
      <c r="C102" s="83">
        <v>960</v>
      </c>
      <c r="D102" s="83">
        <v>1</v>
      </c>
      <c r="E102" s="92">
        <v>0</v>
      </c>
      <c r="F102" s="117"/>
      <c r="G102" s="75"/>
      <c r="H102" s="69">
        <v>502655</v>
      </c>
      <c r="I102" s="69"/>
      <c r="J102" s="70"/>
      <c r="K102" s="71" t="s">
        <v>13</v>
      </c>
      <c r="L102" s="71">
        <f>_xlfn.XLOOKUP(K102,타입분류!$A$1:$A$28,타입분류!$B$1:$B$28)</f>
        <v>1</v>
      </c>
      <c r="M102" s="71" t="s">
        <v>269</v>
      </c>
      <c r="N102" s="7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x14ac:dyDescent="0.3">
      <c r="A103" s="81" t="s">
        <v>343</v>
      </c>
      <c r="B103" s="82" t="str">
        <f t="shared" si="7"/>
        <v>전리품 뽑기</v>
      </c>
      <c r="C103" s="83">
        <v>960</v>
      </c>
      <c r="D103" s="83">
        <v>1</v>
      </c>
      <c r="E103" s="92">
        <v>0</v>
      </c>
      <c r="F103" s="117"/>
      <c r="G103" s="75"/>
      <c r="H103" s="69">
        <v>502657</v>
      </c>
      <c r="I103" s="69"/>
      <c r="J103" s="70"/>
      <c r="K103" s="71" t="s">
        <v>13</v>
      </c>
      <c r="L103" s="71">
        <f>_xlfn.XLOOKUP(K103,타입분류!$A$1:$A$28,타입분류!$B$1:$B$28)</f>
        <v>1</v>
      </c>
      <c r="M103" s="71" t="s">
        <v>269</v>
      </c>
      <c r="N103" s="7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x14ac:dyDescent="0.3">
      <c r="A104" s="81" t="s">
        <v>343</v>
      </c>
      <c r="B104" s="82" t="str">
        <f t="shared" si="7"/>
        <v>전리품 뽑기</v>
      </c>
      <c r="C104" s="83">
        <v>960</v>
      </c>
      <c r="D104" s="83">
        <v>2</v>
      </c>
      <c r="E104" s="92">
        <v>0</v>
      </c>
      <c r="F104" s="117" t="s">
        <v>157</v>
      </c>
      <c r="G104" s="75"/>
      <c r="H104" s="69">
        <v>502638</v>
      </c>
      <c r="I104" s="69"/>
      <c r="J104" s="70"/>
      <c r="K104" s="71" t="s">
        <v>13</v>
      </c>
      <c r="L104" s="71">
        <f>_xlfn.XLOOKUP(K104,타입분류!$A$1:$A$28,타입분류!$B$1:$B$28)</f>
        <v>1</v>
      </c>
      <c r="M104" s="71" t="s">
        <v>269</v>
      </c>
      <c r="N104" s="7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x14ac:dyDescent="0.3">
      <c r="A105" s="81" t="s">
        <v>343</v>
      </c>
      <c r="B105" s="82" t="str">
        <f t="shared" si="7"/>
        <v>전리품 뽑기</v>
      </c>
      <c r="C105" s="83">
        <v>960</v>
      </c>
      <c r="D105" s="83">
        <v>2</v>
      </c>
      <c r="E105" s="92">
        <v>0</v>
      </c>
      <c r="F105" s="117"/>
      <c r="G105" s="75"/>
      <c r="H105" s="69">
        <v>502656</v>
      </c>
      <c r="I105" s="69"/>
      <c r="J105" s="70"/>
      <c r="K105" s="71" t="s">
        <v>13</v>
      </c>
      <c r="L105" s="71">
        <f>_xlfn.XLOOKUP(K105,타입분류!$A$1:$A$28,타입분류!$B$1:$B$28)</f>
        <v>1</v>
      </c>
      <c r="M105" s="71" t="s">
        <v>269</v>
      </c>
      <c r="N105" s="7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x14ac:dyDescent="0.3">
      <c r="A106" s="81" t="s">
        <v>343</v>
      </c>
      <c r="B106" s="82" t="str">
        <f t="shared" si="7"/>
        <v>전리품 뽑기</v>
      </c>
      <c r="C106" s="83">
        <v>960</v>
      </c>
      <c r="D106" s="83">
        <v>2</v>
      </c>
      <c r="E106" s="92">
        <v>0</v>
      </c>
      <c r="F106" s="117"/>
      <c r="G106" s="75"/>
      <c r="H106" s="69">
        <v>502658</v>
      </c>
      <c r="I106" s="69"/>
      <c r="J106" s="70"/>
      <c r="K106" s="71" t="s">
        <v>13</v>
      </c>
      <c r="L106" s="71">
        <f>_xlfn.XLOOKUP(K106,타입분류!$A$1:$A$28,타입분류!$B$1:$B$28)</f>
        <v>1</v>
      </c>
      <c r="M106" s="71" t="s">
        <v>269</v>
      </c>
      <c r="N106" s="7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customHeight="1" x14ac:dyDescent="0.3">
      <c r="A107" s="81" t="s">
        <v>343</v>
      </c>
      <c r="B107" s="82" t="s">
        <v>158</v>
      </c>
      <c r="C107" s="83">
        <v>961</v>
      </c>
      <c r="D107" s="83">
        <v>0</v>
      </c>
      <c r="E107" s="92">
        <v>0</v>
      </c>
      <c r="F107" s="67" t="s">
        <v>159</v>
      </c>
      <c r="G107" s="75"/>
      <c r="H107" s="69"/>
      <c r="I107" s="69"/>
      <c r="J107" s="70" t="s">
        <v>12</v>
      </c>
      <c r="K107" s="71" t="s">
        <v>160</v>
      </c>
      <c r="L107" s="71" t="e">
        <f>_xlfn.XLOOKUP(K107,타입분류!$A$1:$A$28,타입분류!$B$1:$B$28)</f>
        <v>#N/A</v>
      </c>
      <c r="M107" s="71" t="s">
        <v>269</v>
      </c>
      <c r="N107" s="7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92">
        <v>0</v>
      </c>
      <c r="F108" s="67" t="s">
        <v>163</v>
      </c>
      <c r="G108" s="75"/>
      <c r="H108" s="69"/>
      <c r="I108" s="69"/>
      <c r="J108" s="70" t="s">
        <v>12</v>
      </c>
      <c r="K108" s="71" t="s">
        <v>164</v>
      </c>
      <c r="L108" s="71">
        <f>_xlfn.XLOOKUP(K108,타입분류!$A$1:$A$28,타입분류!$B$1:$B$28)</f>
        <v>11</v>
      </c>
      <c r="M108" s="71" t="s">
        <v>269</v>
      </c>
      <c r="N108" s="7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customHeight="1" x14ac:dyDescent="0.3">
      <c r="A109" s="65" t="s">
        <v>344</v>
      </c>
      <c r="B109" s="66" t="str">
        <f>B108</f>
        <v>무기_나이트</v>
      </c>
      <c r="C109" s="64">
        <v>962</v>
      </c>
      <c r="D109" s="64">
        <v>1</v>
      </c>
      <c r="E109" s="92">
        <v>0</v>
      </c>
      <c r="F109" s="67" t="s">
        <v>165</v>
      </c>
      <c r="G109" s="75"/>
      <c r="H109" s="69"/>
      <c r="I109" s="69"/>
      <c r="J109" s="70" t="s">
        <v>12</v>
      </c>
      <c r="K109" s="71" t="s">
        <v>164</v>
      </c>
      <c r="L109" s="71">
        <f>_xlfn.XLOOKUP(K109,타입분류!$A$1:$A$28,타입분류!$B$1:$B$28)</f>
        <v>11</v>
      </c>
      <c r="M109" s="71" t="s">
        <v>269</v>
      </c>
      <c r="N109" s="7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customHeight="1" x14ac:dyDescent="0.3">
      <c r="A110" s="65" t="s">
        <v>344</v>
      </c>
      <c r="B110" s="66" t="s">
        <v>166</v>
      </c>
      <c r="C110" s="64">
        <v>963</v>
      </c>
      <c r="D110" s="64">
        <v>0</v>
      </c>
      <c r="E110" s="92">
        <v>0</v>
      </c>
      <c r="F110" s="67" t="s">
        <v>167</v>
      </c>
      <c r="G110" s="75"/>
      <c r="H110" s="69"/>
      <c r="I110" s="69"/>
      <c r="J110" s="70" t="s">
        <v>12</v>
      </c>
      <c r="K110" s="71" t="s">
        <v>164</v>
      </c>
      <c r="L110" s="71">
        <f>_xlfn.XLOOKUP(K110,타입분류!$A$1:$A$28,타입분류!$B$1:$B$28)</f>
        <v>11</v>
      </c>
      <c r="M110" s="71" t="s">
        <v>269</v>
      </c>
      <c r="N110" s="7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customHeight="1" x14ac:dyDescent="0.3">
      <c r="A111" s="65" t="s">
        <v>344</v>
      </c>
      <c r="B111" s="66" t="str">
        <f>B110</f>
        <v>무기_아처</v>
      </c>
      <c r="C111" s="64">
        <v>963</v>
      </c>
      <c r="D111" s="64">
        <v>1</v>
      </c>
      <c r="E111" s="92">
        <v>0</v>
      </c>
      <c r="F111" s="67" t="s">
        <v>168</v>
      </c>
      <c r="G111" s="75"/>
      <c r="H111" s="69"/>
      <c r="I111" s="69"/>
      <c r="J111" s="70" t="s">
        <v>12</v>
      </c>
      <c r="K111" s="71" t="s">
        <v>164</v>
      </c>
      <c r="L111" s="71">
        <f>_xlfn.XLOOKUP(K111,타입분류!$A$1:$A$28,타입분류!$B$1:$B$28)</f>
        <v>11</v>
      </c>
      <c r="M111" s="71" t="s">
        <v>269</v>
      </c>
      <c r="N111" s="7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customHeight="1" x14ac:dyDescent="0.3">
      <c r="A112" s="65" t="s">
        <v>344</v>
      </c>
      <c r="B112" s="66" t="s">
        <v>169</v>
      </c>
      <c r="C112" s="64">
        <v>964</v>
      </c>
      <c r="D112" s="64">
        <v>0</v>
      </c>
      <c r="E112" s="92">
        <v>0</v>
      </c>
      <c r="F112" s="67" t="s">
        <v>170</v>
      </c>
      <c r="G112" s="75"/>
      <c r="H112" s="69"/>
      <c r="I112" s="69"/>
      <c r="J112" s="70" t="s">
        <v>12</v>
      </c>
      <c r="K112" s="71" t="s">
        <v>164</v>
      </c>
      <c r="L112" s="71">
        <f>_xlfn.XLOOKUP(K112,타입분류!$A$1:$A$28,타입분류!$B$1:$B$28)</f>
        <v>11</v>
      </c>
      <c r="M112" s="71" t="s">
        <v>269</v>
      </c>
      <c r="N112" s="7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customHeight="1" x14ac:dyDescent="0.3">
      <c r="A113" s="65" t="s">
        <v>344</v>
      </c>
      <c r="B113" s="66" t="str">
        <f>B112</f>
        <v>무기_위저드</v>
      </c>
      <c r="C113" s="64">
        <v>964</v>
      </c>
      <c r="D113" s="64">
        <v>1</v>
      </c>
      <c r="E113" s="92">
        <v>0</v>
      </c>
      <c r="F113" s="67" t="s">
        <v>171</v>
      </c>
      <c r="G113" s="75"/>
      <c r="H113" s="69"/>
      <c r="I113" s="69"/>
      <c r="J113" s="70" t="s">
        <v>12</v>
      </c>
      <c r="K113" s="71" t="s">
        <v>164</v>
      </c>
      <c r="L113" s="71">
        <f>_xlfn.XLOOKUP(K113,타입분류!$A$1:$A$28,타입분류!$B$1:$B$28)</f>
        <v>11</v>
      </c>
      <c r="M113" s="71" t="s">
        <v>269</v>
      </c>
      <c r="N113" s="7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customHeight="1" x14ac:dyDescent="0.3">
      <c r="A114" s="65" t="s">
        <v>344</v>
      </c>
      <c r="B114" s="66" t="s">
        <v>172</v>
      </c>
      <c r="C114" s="64">
        <v>965</v>
      </c>
      <c r="D114" s="64">
        <v>0</v>
      </c>
      <c r="E114" s="92">
        <v>0</v>
      </c>
      <c r="F114" s="67" t="s">
        <v>173</v>
      </c>
      <c r="G114" s="75"/>
      <c r="H114" s="69"/>
      <c r="I114" s="69"/>
      <c r="J114" s="70" t="s">
        <v>12</v>
      </c>
      <c r="K114" s="71" t="s">
        <v>164</v>
      </c>
      <c r="L114" s="71">
        <f>_xlfn.XLOOKUP(K114,타입분류!$A$1:$A$28,타입분류!$B$1:$B$28)</f>
        <v>11</v>
      </c>
      <c r="M114" s="71" t="s">
        <v>269</v>
      </c>
      <c r="N114" s="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customHeight="1" x14ac:dyDescent="0.3">
      <c r="A115" s="65" t="s">
        <v>344</v>
      </c>
      <c r="B115" s="66" t="str">
        <f>B114</f>
        <v>무기_어쌔신</v>
      </c>
      <c r="C115" s="64">
        <v>965</v>
      </c>
      <c r="D115" s="64">
        <v>1</v>
      </c>
      <c r="E115" s="92">
        <v>0</v>
      </c>
      <c r="F115" s="67" t="s">
        <v>174</v>
      </c>
      <c r="G115" s="75"/>
      <c r="H115" s="69"/>
      <c r="I115" s="69"/>
      <c r="J115" s="70" t="s">
        <v>12</v>
      </c>
      <c r="K115" s="71" t="s">
        <v>164</v>
      </c>
      <c r="L115" s="71">
        <f>_xlfn.XLOOKUP(K115,타입분류!$A$1:$A$28,타입분류!$B$1:$B$28)</f>
        <v>11</v>
      </c>
      <c r="M115" s="71" t="s">
        <v>269</v>
      </c>
      <c r="N115" s="7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customHeight="1" x14ac:dyDescent="0.3">
      <c r="A116" s="65" t="s">
        <v>344</v>
      </c>
      <c r="B116" s="66" t="s">
        <v>175</v>
      </c>
      <c r="C116" s="64">
        <v>966</v>
      </c>
      <c r="D116" s="64">
        <v>0</v>
      </c>
      <c r="E116" s="92">
        <v>0</v>
      </c>
      <c r="F116" s="67" t="s">
        <v>176</v>
      </c>
      <c r="G116" s="75"/>
      <c r="H116" s="69"/>
      <c r="I116" s="69"/>
      <c r="J116" s="70" t="s">
        <v>12</v>
      </c>
      <c r="K116" s="71" t="s">
        <v>164</v>
      </c>
      <c r="L116" s="71">
        <f>_xlfn.XLOOKUP(K116,타입분류!$A$1:$A$28,타입분류!$B$1:$B$28)</f>
        <v>11</v>
      </c>
      <c r="M116" s="71" t="s">
        <v>269</v>
      </c>
      <c r="N116" s="7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customHeight="1" x14ac:dyDescent="0.3">
      <c r="A117" s="65" t="s">
        <v>344</v>
      </c>
      <c r="B117" s="66" t="str">
        <f>B116</f>
        <v>방어구</v>
      </c>
      <c r="C117" s="64">
        <v>966</v>
      </c>
      <c r="D117" s="64">
        <v>1</v>
      </c>
      <c r="E117" s="92">
        <v>0</v>
      </c>
      <c r="F117" s="67" t="s">
        <v>177</v>
      </c>
      <c r="G117" s="75"/>
      <c r="H117" s="69"/>
      <c r="I117" s="69"/>
      <c r="J117" s="70" t="s">
        <v>12</v>
      </c>
      <c r="K117" s="71" t="s">
        <v>164</v>
      </c>
      <c r="L117" s="71">
        <f>_xlfn.XLOOKUP(K117,타입분류!$A$1:$A$28,타입분류!$B$1:$B$28)</f>
        <v>11</v>
      </c>
      <c r="M117" s="71" t="s">
        <v>269</v>
      </c>
      <c r="N117" s="7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customHeight="1" x14ac:dyDescent="0.3">
      <c r="A118" s="65" t="s">
        <v>344</v>
      </c>
      <c r="B118" s="66" t="s">
        <v>178</v>
      </c>
      <c r="C118" s="64">
        <v>967</v>
      </c>
      <c r="D118" s="64">
        <v>0</v>
      </c>
      <c r="E118" s="92">
        <v>0</v>
      </c>
      <c r="F118" s="67" t="s">
        <v>179</v>
      </c>
      <c r="G118" s="75"/>
      <c r="H118" s="69"/>
      <c r="I118" s="69"/>
      <c r="J118" s="70" t="s">
        <v>12</v>
      </c>
      <c r="K118" s="71" t="s">
        <v>164</v>
      </c>
      <c r="L118" s="71">
        <f>_xlfn.XLOOKUP(K118,타입분류!$A$1:$A$28,타입분류!$B$1:$B$28)</f>
        <v>11</v>
      </c>
      <c r="M118" s="71" t="s">
        <v>269</v>
      </c>
      <c r="N118" s="7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customHeight="1" x14ac:dyDescent="0.3">
      <c r="A119" s="65" t="s">
        <v>344</v>
      </c>
      <c r="B119" s="66" t="s">
        <v>180</v>
      </c>
      <c r="C119" s="64">
        <v>968</v>
      </c>
      <c r="D119" s="64">
        <v>0</v>
      </c>
      <c r="E119" s="92">
        <v>0</v>
      </c>
      <c r="F119" s="67" t="s">
        <v>181</v>
      </c>
      <c r="G119" s="75"/>
      <c r="H119" s="69"/>
      <c r="I119" s="69"/>
      <c r="J119" s="70" t="s">
        <v>62</v>
      </c>
      <c r="K119" s="71" t="s">
        <v>164</v>
      </c>
      <c r="L119" s="71">
        <f>_xlfn.XLOOKUP(K119,타입분류!$A$1:$A$28,타입분류!$B$1:$B$28)</f>
        <v>11</v>
      </c>
      <c r="M119" s="71" t="s">
        <v>269</v>
      </c>
      <c r="N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customHeight="1" x14ac:dyDescent="0.3">
      <c r="A120" s="65" t="s">
        <v>344</v>
      </c>
      <c r="B120" s="66" t="s">
        <v>183</v>
      </c>
      <c r="C120" s="64">
        <v>969</v>
      </c>
      <c r="D120" s="64">
        <v>0</v>
      </c>
      <c r="E120" s="92">
        <v>0</v>
      </c>
      <c r="F120" s="67" t="s">
        <v>184</v>
      </c>
      <c r="G120" s="75"/>
      <c r="H120" s="69"/>
      <c r="I120" s="69"/>
      <c r="J120" s="70" t="s">
        <v>62</v>
      </c>
      <c r="K120" s="71" t="s">
        <v>164</v>
      </c>
      <c r="L120" s="71">
        <f>_xlfn.XLOOKUP(K120,타입분류!$A$1:$A$28,타입분류!$B$1:$B$28)</f>
        <v>11</v>
      </c>
      <c r="M120" s="71" t="s">
        <v>269</v>
      </c>
      <c r="N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customHeight="1" x14ac:dyDescent="0.3">
      <c r="A121" s="65" t="s">
        <v>344</v>
      </c>
      <c r="B121" s="66" t="s">
        <v>185</v>
      </c>
      <c r="C121" s="64">
        <v>970</v>
      </c>
      <c r="D121" s="64">
        <v>0</v>
      </c>
      <c r="E121" s="92">
        <v>0</v>
      </c>
      <c r="F121" s="67" t="s">
        <v>186</v>
      </c>
      <c r="G121" s="75"/>
      <c r="H121" s="69"/>
      <c r="I121" s="69"/>
      <c r="J121" s="70" t="s">
        <v>62</v>
      </c>
      <c r="K121" s="71" t="s">
        <v>164</v>
      </c>
      <c r="L121" s="71">
        <f>_xlfn.XLOOKUP(K121,타입분류!$A$1:$A$28,타입분류!$B$1:$B$28)</f>
        <v>11</v>
      </c>
      <c r="M121" s="71" t="s">
        <v>269</v>
      </c>
      <c r="N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customHeight="1" x14ac:dyDescent="0.3">
      <c r="A122" s="65" t="s">
        <v>344</v>
      </c>
      <c r="B122" s="66" t="s">
        <v>187</v>
      </c>
      <c r="C122" s="64">
        <v>971</v>
      </c>
      <c r="D122" s="64">
        <v>0</v>
      </c>
      <c r="E122" s="92">
        <v>0</v>
      </c>
      <c r="F122" s="67" t="s">
        <v>188</v>
      </c>
      <c r="G122" s="75"/>
      <c r="H122" s="69"/>
      <c r="I122" s="69"/>
      <c r="J122" s="70" t="s">
        <v>62</v>
      </c>
      <c r="K122" s="71" t="s">
        <v>164</v>
      </c>
      <c r="L122" s="71">
        <f>_xlfn.XLOOKUP(K122,타입분류!$A$1:$A$28,타입분류!$B$1:$B$28)</f>
        <v>11</v>
      </c>
      <c r="M122" s="71" t="s">
        <v>269</v>
      </c>
      <c r="N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customHeight="1" x14ac:dyDescent="0.3">
      <c r="A123" s="65" t="s">
        <v>344</v>
      </c>
      <c r="B123" s="66" t="s">
        <v>189</v>
      </c>
      <c r="C123" s="64">
        <v>972</v>
      </c>
      <c r="D123" s="64">
        <v>0</v>
      </c>
      <c r="E123" s="92">
        <v>0</v>
      </c>
      <c r="F123" s="67" t="s">
        <v>190</v>
      </c>
      <c r="G123" s="75"/>
      <c r="H123" s="69"/>
      <c r="I123" s="69"/>
      <c r="J123" s="70" t="s">
        <v>62</v>
      </c>
      <c r="K123" s="71" t="s">
        <v>164</v>
      </c>
      <c r="L123" s="71">
        <f>_xlfn.XLOOKUP(K123,타입분류!$A$1:$A$28,타입분류!$B$1:$B$28)</f>
        <v>11</v>
      </c>
      <c r="M123" s="71" t="s">
        <v>269</v>
      </c>
      <c r="N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customHeight="1" x14ac:dyDescent="0.3">
      <c r="A124" s="65" t="s">
        <v>344</v>
      </c>
      <c r="B124" s="66" t="s">
        <v>191</v>
      </c>
      <c r="C124" s="64">
        <v>973</v>
      </c>
      <c r="D124" s="64">
        <v>0</v>
      </c>
      <c r="E124" s="92">
        <v>0</v>
      </c>
      <c r="F124" s="67" t="s">
        <v>192</v>
      </c>
      <c r="G124" s="75"/>
      <c r="H124" s="69"/>
      <c r="I124" s="69"/>
      <c r="J124" s="70" t="s">
        <v>62</v>
      </c>
      <c r="K124" s="71" t="s">
        <v>164</v>
      </c>
      <c r="L124" s="71">
        <f>_xlfn.XLOOKUP(K124,타입분류!$A$1:$A$28,타입분류!$B$1:$B$28)</f>
        <v>11</v>
      </c>
      <c r="M124" s="71" t="s">
        <v>269</v>
      </c>
      <c r="N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customHeight="1" x14ac:dyDescent="0.3">
      <c r="A125" s="81" t="s">
        <v>193</v>
      </c>
      <c r="B125" s="82" t="s">
        <v>194</v>
      </c>
      <c r="C125" s="83">
        <v>974</v>
      </c>
      <c r="D125" s="83">
        <v>0</v>
      </c>
      <c r="E125" s="92">
        <v>0</v>
      </c>
      <c r="F125" s="67" t="s">
        <v>194</v>
      </c>
      <c r="G125" s="75"/>
      <c r="H125" s="69"/>
      <c r="I125" s="69"/>
      <c r="J125" s="70" t="s">
        <v>12</v>
      </c>
      <c r="K125" s="71" t="s">
        <v>195</v>
      </c>
      <c r="L125" s="71">
        <f>_xlfn.XLOOKUP(K125,타입분류!$A$1:$A$28,타입분류!$B$1:$B$28)</f>
        <v>10</v>
      </c>
      <c r="M125" s="71"/>
      <c r="N125" s="7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customHeight="1" x14ac:dyDescent="0.3">
      <c r="A126" s="81" t="s">
        <v>345</v>
      </c>
      <c r="B126" s="82" t="s">
        <v>196</v>
      </c>
      <c r="C126" s="83">
        <v>975</v>
      </c>
      <c r="D126" s="83">
        <v>0</v>
      </c>
      <c r="E126" s="92">
        <v>0</v>
      </c>
      <c r="F126" s="67" t="s">
        <v>197</v>
      </c>
      <c r="G126" s="68">
        <v>44959</v>
      </c>
      <c r="H126" s="69"/>
      <c r="I126" s="69"/>
      <c r="J126" s="70" t="s">
        <v>12</v>
      </c>
      <c r="K126" s="71" t="s">
        <v>199</v>
      </c>
      <c r="L126" s="71">
        <f>_xlfn.XLOOKUP(K126,타입분류!$A$1:$A$28,타입분류!$B$1:$B$28)</f>
        <v>5</v>
      </c>
      <c r="M126" s="71"/>
      <c r="N126" s="79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customHeight="1" x14ac:dyDescent="0.3">
      <c r="A127" s="81" t="s">
        <v>345</v>
      </c>
      <c r="B127" s="82" t="s">
        <v>201</v>
      </c>
      <c r="C127" s="83">
        <v>1283</v>
      </c>
      <c r="D127" s="83">
        <v>0</v>
      </c>
      <c r="E127" s="92">
        <v>0</v>
      </c>
      <c r="F127" s="67" t="s">
        <v>202</v>
      </c>
      <c r="G127" s="68">
        <v>44889</v>
      </c>
      <c r="H127" s="69"/>
      <c r="I127" s="69"/>
      <c r="J127" s="70" t="s">
        <v>12</v>
      </c>
      <c r="K127" s="71" t="s">
        <v>204</v>
      </c>
      <c r="L127" s="71">
        <f>_xlfn.XLOOKUP(K127,타입분류!$A$1:$A$28,타입분류!$B$1:$B$28)</f>
        <v>6</v>
      </c>
      <c r="M127" s="71"/>
      <c r="N127" s="7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customHeight="1" x14ac:dyDescent="0.3">
      <c r="A128" s="81" t="s">
        <v>345</v>
      </c>
      <c r="B128" s="82" t="s">
        <v>205</v>
      </c>
      <c r="C128" s="83">
        <v>1326</v>
      </c>
      <c r="D128" s="83">
        <v>0</v>
      </c>
      <c r="E128" s="92">
        <v>0</v>
      </c>
      <c r="F128" s="67" t="s">
        <v>206</v>
      </c>
      <c r="G128" s="75"/>
      <c r="H128" s="69"/>
      <c r="I128" s="69"/>
      <c r="J128" s="70" t="s">
        <v>12</v>
      </c>
      <c r="K128" s="71" t="s">
        <v>207</v>
      </c>
      <c r="L128" s="71">
        <f>_xlfn.XLOOKUP(K128,타입분류!$A$1:$A$28,타입분류!$B$1:$B$28)</f>
        <v>18</v>
      </c>
      <c r="M128" s="71"/>
      <c r="N128" s="7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customHeight="1" x14ac:dyDescent="0.3">
      <c r="A129" s="81" t="s">
        <v>345</v>
      </c>
      <c r="B129" s="82" t="str">
        <f t="shared" ref="B129:B131" si="8">B128</f>
        <v>슬롯 강화</v>
      </c>
      <c r="C129" s="83">
        <v>1326</v>
      </c>
      <c r="D129" s="83">
        <v>1</v>
      </c>
      <c r="E129" s="92">
        <v>0</v>
      </c>
      <c r="F129" s="67" t="s">
        <v>208</v>
      </c>
      <c r="G129" s="75"/>
      <c r="H129" s="69"/>
      <c r="I129" s="69"/>
      <c r="J129" s="70" t="s">
        <v>12</v>
      </c>
      <c r="K129" s="71" t="s">
        <v>209</v>
      </c>
      <c r="L129" s="71">
        <f>_xlfn.XLOOKUP(K129,타입분류!$A$1:$A$28,타입분류!$B$1:$B$28)</f>
        <v>19</v>
      </c>
      <c r="M129" s="71"/>
      <c r="N129" s="7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customHeight="1" x14ac:dyDescent="0.3">
      <c r="A130" s="81" t="s">
        <v>345</v>
      </c>
      <c r="B130" s="82" t="str">
        <f t="shared" si="8"/>
        <v>슬롯 강화</v>
      </c>
      <c r="C130" s="83">
        <v>1326</v>
      </c>
      <c r="D130" s="83">
        <v>2</v>
      </c>
      <c r="E130" s="92">
        <v>0</v>
      </c>
      <c r="F130" s="67" t="s">
        <v>210</v>
      </c>
      <c r="G130" s="75"/>
      <c r="H130" s="69"/>
      <c r="I130" s="69"/>
      <c r="J130" s="70" t="s">
        <v>12</v>
      </c>
      <c r="K130" s="71" t="s">
        <v>207</v>
      </c>
      <c r="L130" s="71">
        <f>_xlfn.XLOOKUP(K130,타입분류!$A$1:$A$28,타입분류!$B$1:$B$28)</f>
        <v>18</v>
      </c>
      <c r="M130" s="71"/>
      <c r="N130" s="7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ht="16.5" customHeight="1" x14ac:dyDescent="0.3">
      <c r="A131" s="81" t="s">
        <v>345</v>
      </c>
      <c r="B131" s="82" t="str">
        <f t="shared" si="8"/>
        <v>슬롯 강화</v>
      </c>
      <c r="C131" s="83">
        <v>1326</v>
      </c>
      <c r="D131" s="83">
        <v>3</v>
      </c>
      <c r="E131" s="92">
        <v>0</v>
      </c>
      <c r="F131" s="101" t="s">
        <v>355</v>
      </c>
      <c r="G131" s="75"/>
      <c r="H131" s="69"/>
      <c r="I131" s="69"/>
      <c r="J131" s="70" t="s">
        <v>12</v>
      </c>
      <c r="K131" s="71" t="s">
        <v>209</v>
      </c>
      <c r="L131" s="71">
        <f>_xlfn.XLOOKUP(K131,타입분류!$A$1:$A$28,타입분류!$B$1:$B$28)</f>
        <v>19</v>
      </c>
      <c r="M131" s="71"/>
      <c r="N131" s="7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x14ac:dyDescent="0.3">
      <c r="A132" s="81" t="s">
        <v>345</v>
      </c>
      <c r="B132" s="82" t="s">
        <v>217</v>
      </c>
      <c r="C132" s="83">
        <v>976</v>
      </c>
      <c r="D132" s="83">
        <v>0</v>
      </c>
      <c r="E132" s="92">
        <v>0</v>
      </c>
      <c r="F132" s="67" t="s">
        <v>218</v>
      </c>
      <c r="G132" s="68">
        <v>45008</v>
      </c>
      <c r="H132" s="69">
        <v>910317</v>
      </c>
      <c r="I132" s="69"/>
      <c r="J132" s="70"/>
      <c r="K132" s="71" t="s">
        <v>13</v>
      </c>
      <c r="L132" s="71">
        <f>_xlfn.XLOOKUP(K132,타입분류!$A$1:$A$28,타입분류!$B$1:$B$28)</f>
        <v>1</v>
      </c>
      <c r="M132" s="71" t="s">
        <v>269</v>
      </c>
      <c r="N132" s="7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x14ac:dyDescent="0.3">
      <c r="A133" s="81" t="s">
        <v>345</v>
      </c>
      <c r="B133" s="82" t="str">
        <f t="shared" ref="B133:B146" si="9">B132</f>
        <v>기타</v>
      </c>
      <c r="C133" s="83">
        <v>976</v>
      </c>
      <c r="D133" s="83">
        <v>1</v>
      </c>
      <c r="E133" s="92">
        <v>0</v>
      </c>
      <c r="F133" s="67" t="s">
        <v>219</v>
      </c>
      <c r="G133" s="68">
        <v>45008</v>
      </c>
      <c r="H133" s="69">
        <v>1110187</v>
      </c>
      <c r="I133" s="69"/>
      <c r="J133" s="70"/>
      <c r="K133" s="71" t="s">
        <v>13</v>
      </c>
      <c r="L133" s="71">
        <f>_xlfn.XLOOKUP(K133,타입분류!$A$1:$A$28,타입분류!$B$1:$B$28)</f>
        <v>1</v>
      </c>
      <c r="M133" s="71" t="s">
        <v>269</v>
      </c>
      <c r="N133" s="7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x14ac:dyDescent="0.3">
      <c r="A134" s="81" t="s">
        <v>345</v>
      </c>
      <c r="B134" s="82" t="str">
        <f t="shared" si="9"/>
        <v>기타</v>
      </c>
      <c r="C134" s="83">
        <v>976</v>
      </c>
      <c r="D134" s="83">
        <v>2</v>
      </c>
      <c r="E134" s="92">
        <v>0</v>
      </c>
      <c r="F134" s="67" t="s">
        <v>220</v>
      </c>
      <c r="G134" s="68">
        <v>45008</v>
      </c>
      <c r="H134" s="69">
        <v>910397</v>
      </c>
      <c r="I134" s="69"/>
      <c r="J134" s="70"/>
      <c r="K134" s="71" t="s">
        <v>13</v>
      </c>
      <c r="L134" s="71">
        <f>_xlfn.XLOOKUP(K134,타입분류!$A$1:$A$28,타입분류!$B$1:$B$28)</f>
        <v>1</v>
      </c>
      <c r="M134" s="71" t="s">
        <v>269</v>
      </c>
      <c r="N134" s="7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x14ac:dyDescent="0.3">
      <c r="A135" s="81" t="s">
        <v>345</v>
      </c>
      <c r="B135" s="82" t="str">
        <f t="shared" si="9"/>
        <v>기타</v>
      </c>
      <c r="C135" s="83">
        <v>976</v>
      </c>
      <c r="D135" s="83">
        <v>3</v>
      </c>
      <c r="E135" s="92">
        <v>0</v>
      </c>
      <c r="F135" s="67" t="s">
        <v>221</v>
      </c>
      <c r="G135" s="68">
        <v>45008</v>
      </c>
      <c r="H135" s="69">
        <v>1110197</v>
      </c>
      <c r="I135" s="69"/>
      <c r="J135" s="70"/>
      <c r="K135" s="71" t="s">
        <v>13</v>
      </c>
      <c r="L135" s="71">
        <f>_xlfn.XLOOKUP(K135,타입분류!$A$1:$A$28,타입분류!$B$1:$B$28)</f>
        <v>1</v>
      </c>
      <c r="M135" s="71" t="s">
        <v>269</v>
      </c>
      <c r="N135" s="7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x14ac:dyDescent="0.3">
      <c r="A136" s="81" t="s">
        <v>345</v>
      </c>
      <c r="B136" s="82" t="str">
        <f t="shared" si="9"/>
        <v>기타</v>
      </c>
      <c r="C136" s="83">
        <v>976</v>
      </c>
      <c r="D136" s="83">
        <v>4</v>
      </c>
      <c r="E136" s="92">
        <v>0</v>
      </c>
      <c r="F136" s="67" t="s">
        <v>222</v>
      </c>
      <c r="G136" s="68">
        <v>45008</v>
      </c>
      <c r="H136" s="69">
        <v>1110207</v>
      </c>
      <c r="I136" s="69"/>
      <c r="J136" s="70"/>
      <c r="K136" s="71" t="s">
        <v>13</v>
      </c>
      <c r="L136" s="71">
        <f>_xlfn.XLOOKUP(K136,타입분류!$A$1:$A$28,타입분류!$B$1:$B$28)</f>
        <v>1</v>
      </c>
      <c r="M136" s="71" t="s">
        <v>269</v>
      </c>
      <c r="N136" s="7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x14ac:dyDescent="0.3">
      <c r="A137" s="81" t="s">
        <v>345</v>
      </c>
      <c r="B137" s="82" t="str">
        <f t="shared" si="9"/>
        <v>기타</v>
      </c>
      <c r="C137" s="83">
        <v>976</v>
      </c>
      <c r="D137" s="83">
        <v>5</v>
      </c>
      <c r="E137" s="92">
        <v>0</v>
      </c>
      <c r="F137" s="67" t="s">
        <v>223</v>
      </c>
      <c r="G137" s="68">
        <v>45008</v>
      </c>
      <c r="H137" s="69">
        <v>1110264</v>
      </c>
      <c r="I137" s="69"/>
      <c r="J137" s="70"/>
      <c r="K137" s="71" t="s">
        <v>13</v>
      </c>
      <c r="L137" s="71">
        <f>_xlfn.XLOOKUP(K137,타입분류!$A$1:$A$28,타입분류!$B$1:$B$28)</f>
        <v>1</v>
      </c>
      <c r="M137" s="71" t="s">
        <v>269</v>
      </c>
      <c r="N137" s="7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x14ac:dyDescent="0.3">
      <c r="A138" s="81" t="s">
        <v>345</v>
      </c>
      <c r="B138" s="82" t="str">
        <f t="shared" si="9"/>
        <v>기타</v>
      </c>
      <c r="C138" s="83">
        <v>976</v>
      </c>
      <c r="D138" s="83">
        <v>6</v>
      </c>
      <c r="E138" s="92">
        <v>0</v>
      </c>
      <c r="F138" s="67" t="s">
        <v>224</v>
      </c>
      <c r="G138" s="68">
        <v>45008</v>
      </c>
      <c r="H138" s="69">
        <v>1110265</v>
      </c>
      <c r="I138" s="69"/>
      <c r="J138" s="70"/>
      <c r="K138" s="71" t="s">
        <v>226</v>
      </c>
      <c r="L138" s="71">
        <f>_xlfn.XLOOKUP(K138,타입분류!$A$1:$A$28,타입분류!$B$1:$B$28)</f>
        <v>1</v>
      </c>
      <c r="M138" s="71" t="s">
        <v>269</v>
      </c>
      <c r="N138" s="7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x14ac:dyDescent="0.3">
      <c r="A139" s="81" t="s">
        <v>345</v>
      </c>
      <c r="B139" s="82" t="str">
        <f t="shared" si="9"/>
        <v>기타</v>
      </c>
      <c r="C139" s="83">
        <v>976</v>
      </c>
      <c r="D139" s="83">
        <v>7</v>
      </c>
      <c r="E139" s="92">
        <v>0</v>
      </c>
      <c r="F139" s="67" t="s">
        <v>227</v>
      </c>
      <c r="G139" s="68">
        <v>45008</v>
      </c>
      <c r="H139" s="69">
        <v>1110280</v>
      </c>
      <c r="I139" s="69"/>
      <c r="J139" s="70"/>
      <c r="K139" s="71" t="s">
        <v>13</v>
      </c>
      <c r="L139" s="71">
        <f>_xlfn.XLOOKUP(K139,타입분류!$A$1:$A$28,타입분류!$B$1:$B$28)</f>
        <v>1</v>
      </c>
      <c r="M139" s="71" t="s">
        <v>269</v>
      </c>
      <c r="N139" s="7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x14ac:dyDescent="0.3">
      <c r="A140" s="81" t="s">
        <v>345</v>
      </c>
      <c r="B140" s="82" t="str">
        <f t="shared" si="9"/>
        <v>기타</v>
      </c>
      <c r="C140" s="83">
        <v>976</v>
      </c>
      <c r="D140" s="83">
        <v>8</v>
      </c>
      <c r="E140" s="92">
        <v>0</v>
      </c>
      <c r="F140" s="67" t="s">
        <v>338</v>
      </c>
      <c r="G140" s="68">
        <v>45008</v>
      </c>
      <c r="H140" s="69">
        <v>1110278</v>
      </c>
      <c r="I140" s="69"/>
      <c r="J140" s="70"/>
      <c r="K140" s="71" t="s">
        <v>13</v>
      </c>
      <c r="L140" s="71">
        <f>_xlfn.XLOOKUP(K140,타입분류!$A$1:$A$28,타입분류!$B$1:$B$28)</f>
        <v>1</v>
      </c>
      <c r="M140" s="71" t="s">
        <v>269</v>
      </c>
      <c r="N140" s="7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customFormat="1" x14ac:dyDescent="0.3">
      <c r="A141" s="81" t="s">
        <v>345</v>
      </c>
      <c r="B141" s="82" t="str">
        <f t="shared" si="9"/>
        <v>기타</v>
      </c>
      <c r="C141" s="83">
        <v>976</v>
      </c>
      <c r="D141" s="83">
        <v>9</v>
      </c>
      <c r="E141" s="92">
        <v>0</v>
      </c>
      <c r="F141" s="67" t="s">
        <v>339</v>
      </c>
      <c r="G141" s="68">
        <v>45008</v>
      </c>
      <c r="H141" s="69">
        <v>1110279</v>
      </c>
      <c r="I141" s="69"/>
      <c r="J141" s="70"/>
      <c r="K141" s="71" t="s">
        <v>13</v>
      </c>
      <c r="L141" s="71">
        <f>_xlfn.XLOOKUP(K141,타입분류!$A$1:$A$28,타입분류!$B$1:$B$28)</f>
        <v>1</v>
      </c>
      <c r="M141" s="71" t="s">
        <v>269</v>
      </c>
      <c r="N141" s="7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3">
      <c r="A142" s="81" t="s">
        <v>345</v>
      </c>
      <c r="B142" s="82" t="str">
        <f t="shared" si="9"/>
        <v>기타</v>
      </c>
      <c r="C142" s="83">
        <v>976</v>
      </c>
      <c r="D142" s="83">
        <v>10</v>
      </c>
      <c r="E142" s="92">
        <v>0</v>
      </c>
      <c r="F142" s="86" t="s">
        <v>346</v>
      </c>
      <c r="G142" s="91">
        <v>45057</v>
      </c>
      <c r="H142" s="87">
        <v>1110324</v>
      </c>
      <c r="I142" s="87"/>
      <c r="J142" s="88"/>
      <c r="K142" s="89" t="s">
        <v>13</v>
      </c>
      <c r="L142" s="89">
        <f>_xlfn.XLOOKUP(K142,타입분류!$A$1:$A$28,타입분류!$B$1:$B$28)</f>
        <v>1</v>
      </c>
      <c r="M142" s="89" t="s">
        <v>269</v>
      </c>
      <c r="N142" s="90" t="s">
        <v>95</v>
      </c>
    </row>
    <row r="143" spans="1:45" x14ac:dyDescent="0.3">
      <c r="A143" s="81" t="s">
        <v>345</v>
      </c>
      <c r="B143" s="82" t="str">
        <f t="shared" si="9"/>
        <v>기타</v>
      </c>
      <c r="C143" s="83">
        <v>976</v>
      </c>
      <c r="D143" s="83">
        <v>11</v>
      </c>
      <c r="E143" s="92">
        <v>0</v>
      </c>
      <c r="F143" s="86" t="s">
        <v>348</v>
      </c>
      <c r="G143" s="91">
        <v>45057</v>
      </c>
      <c r="H143" s="87">
        <v>1110334</v>
      </c>
      <c r="I143" s="87"/>
      <c r="J143" s="88"/>
      <c r="K143" s="89" t="s">
        <v>13</v>
      </c>
      <c r="L143" s="89">
        <f>_xlfn.XLOOKUP(K143,타입분류!$A$1:$A$28,타입분류!$B$1:$B$28)</f>
        <v>1</v>
      </c>
      <c r="M143" s="89" t="s">
        <v>269</v>
      </c>
      <c r="N143" s="90" t="s">
        <v>95</v>
      </c>
    </row>
    <row r="144" spans="1:45" x14ac:dyDescent="0.3">
      <c r="A144" s="81" t="s">
        <v>345</v>
      </c>
      <c r="B144" s="82" t="str">
        <f t="shared" si="9"/>
        <v>기타</v>
      </c>
      <c r="C144" s="83">
        <v>976</v>
      </c>
      <c r="D144" s="83">
        <v>12</v>
      </c>
      <c r="E144" s="92">
        <v>0</v>
      </c>
      <c r="F144" s="86" t="s">
        <v>347</v>
      </c>
      <c r="G144" s="91">
        <v>45057</v>
      </c>
      <c r="H144" s="87">
        <v>1110335</v>
      </c>
      <c r="I144" s="87"/>
      <c r="J144" s="88"/>
      <c r="K144" s="89" t="s">
        <v>13</v>
      </c>
      <c r="L144" s="89">
        <f>_xlfn.XLOOKUP(K144,타입분류!$A$1:$A$28,타입분류!$B$1:$B$28)</f>
        <v>1</v>
      </c>
      <c r="M144" s="89" t="s">
        <v>269</v>
      </c>
      <c r="N144" s="90" t="s">
        <v>95</v>
      </c>
    </row>
    <row r="145" spans="1:14" x14ac:dyDescent="0.3">
      <c r="A145" s="81" t="s">
        <v>345</v>
      </c>
      <c r="B145" s="82" t="str">
        <f t="shared" si="9"/>
        <v>기타</v>
      </c>
      <c r="C145" s="83">
        <v>976</v>
      </c>
      <c r="D145" s="83">
        <v>13</v>
      </c>
      <c r="E145" s="92">
        <v>0</v>
      </c>
      <c r="F145" s="86" t="s">
        <v>347</v>
      </c>
      <c r="G145" s="91">
        <v>45057</v>
      </c>
      <c r="H145" s="87">
        <v>1110335</v>
      </c>
      <c r="I145" s="87"/>
      <c r="J145" s="88"/>
      <c r="K145" s="89" t="s">
        <v>13</v>
      </c>
      <c r="L145" s="89">
        <f>_xlfn.XLOOKUP(K145,타입분류!$A$1:$A$28,타입분류!$B$1:$B$28)</f>
        <v>1</v>
      </c>
      <c r="M145" s="89" t="s">
        <v>269</v>
      </c>
      <c r="N145" s="90" t="s">
        <v>95</v>
      </c>
    </row>
    <row r="146" spans="1:14" x14ac:dyDescent="0.3">
      <c r="A146" s="81" t="s">
        <v>345</v>
      </c>
      <c r="B146" s="82" t="str">
        <f t="shared" si="9"/>
        <v>기타</v>
      </c>
      <c r="C146" s="83">
        <v>976</v>
      </c>
      <c r="D146" s="83">
        <v>14</v>
      </c>
      <c r="E146" s="92">
        <v>0</v>
      </c>
      <c r="F146" s="86" t="s">
        <v>347</v>
      </c>
      <c r="G146" s="91">
        <v>45057</v>
      </c>
      <c r="H146" s="87">
        <v>1110335</v>
      </c>
      <c r="I146" s="87"/>
      <c r="J146" s="88"/>
      <c r="K146" s="89" t="s">
        <v>13</v>
      </c>
      <c r="L146" s="89">
        <f>_xlfn.XLOOKUP(K146,타입분류!$A$1:$A$28,타입분류!$B$1:$B$28)</f>
        <v>1</v>
      </c>
      <c r="M146" s="89" t="s">
        <v>269</v>
      </c>
      <c r="N146" s="90" t="s">
        <v>95</v>
      </c>
    </row>
  </sheetData>
  <autoFilter ref="A1:N146" xr:uid="{58870481-4012-4967-9DF8-188DDC2BA7B8}"/>
  <mergeCells count="4">
    <mergeCell ref="F95:F100"/>
    <mergeCell ref="F101:F103"/>
    <mergeCell ref="F104:F106"/>
    <mergeCell ref="Z35:AL39"/>
  </mergeCells>
  <phoneticPr fontId="2" type="noConversion"/>
  <conditionalFormatting sqref="E2:E146">
    <cfRule type="cellIs" dxfId="3" priority="1" operator="equal">
      <formula>0</formula>
    </cfRule>
    <cfRule type="cellIs" dxfId="2" priority="2" operator="equal">
      <formula>1</formula>
    </cfRule>
  </conditionalFormatting>
  <conditionalFormatting sqref="J2:J146">
    <cfRule type="cellIs" dxfId="1" priority="3" operator="equal">
      <formula>"O"</formula>
    </cfRule>
    <cfRule type="cellIs" dxfId="0" priority="4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441D-C420-42A0-9459-00002AC9F3FD}">
  <sheetPr codeName="Sheet3"/>
  <dimension ref="A1:F21"/>
  <sheetViews>
    <sheetView topLeftCell="A7" workbookViewId="0">
      <selection activeCell="B15" sqref="B15"/>
    </sheetView>
  </sheetViews>
  <sheetFormatPr defaultRowHeight="16.5" x14ac:dyDescent="0.3"/>
  <cols>
    <col min="1" max="1" width="29.375" bestFit="1" customWidth="1"/>
  </cols>
  <sheetData>
    <row r="1" spans="1:6" x14ac:dyDescent="0.3">
      <c r="A1" t="s">
        <v>263</v>
      </c>
      <c r="B1" t="s">
        <v>264</v>
      </c>
      <c r="C1" t="s">
        <v>349</v>
      </c>
      <c r="D1" t="s">
        <v>350</v>
      </c>
      <c r="E1" t="s">
        <v>352</v>
      </c>
      <c r="F1" t="s">
        <v>8</v>
      </c>
    </row>
    <row r="2" spans="1:6" x14ac:dyDescent="0.3">
      <c r="A2" t="s">
        <v>226</v>
      </c>
      <c r="B2">
        <v>1</v>
      </c>
      <c r="C2" t="s">
        <v>12</v>
      </c>
      <c r="D2" t="s">
        <v>12</v>
      </c>
      <c r="E2" t="s">
        <v>12</v>
      </c>
    </row>
    <row r="3" spans="1:6" x14ac:dyDescent="0.3">
      <c r="A3" t="s">
        <v>246</v>
      </c>
      <c r="B3">
        <v>2</v>
      </c>
      <c r="C3" t="s">
        <v>12</v>
      </c>
      <c r="D3" t="s">
        <v>12</v>
      </c>
      <c r="E3" t="s">
        <v>12</v>
      </c>
    </row>
    <row r="4" spans="1:6" x14ac:dyDescent="0.3">
      <c r="A4" t="s">
        <v>250</v>
      </c>
      <c r="B4">
        <v>3</v>
      </c>
      <c r="C4" t="s">
        <v>12</v>
      </c>
      <c r="D4" t="s">
        <v>12</v>
      </c>
      <c r="E4" t="s">
        <v>12</v>
      </c>
    </row>
    <row r="5" spans="1:6" x14ac:dyDescent="0.3">
      <c r="A5" t="s">
        <v>255</v>
      </c>
      <c r="B5">
        <v>4</v>
      </c>
    </row>
    <row r="6" spans="1:6" x14ac:dyDescent="0.3">
      <c r="A6" t="s">
        <v>258</v>
      </c>
      <c r="B6">
        <v>5</v>
      </c>
    </row>
    <row r="7" spans="1:6" x14ac:dyDescent="0.3">
      <c r="A7" t="s">
        <v>259</v>
      </c>
      <c r="B7">
        <v>6</v>
      </c>
    </row>
    <row r="8" spans="1:6" x14ac:dyDescent="0.3">
      <c r="A8" t="s">
        <v>254</v>
      </c>
      <c r="B8">
        <v>7</v>
      </c>
    </row>
    <row r="9" spans="1:6" x14ac:dyDescent="0.3">
      <c r="A9" t="s">
        <v>265</v>
      </c>
      <c r="B9">
        <v>8</v>
      </c>
    </row>
    <row r="10" spans="1:6" x14ac:dyDescent="0.3">
      <c r="A10" t="s">
        <v>266</v>
      </c>
      <c r="B10">
        <v>9</v>
      </c>
    </row>
    <row r="11" spans="1:6" x14ac:dyDescent="0.3">
      <c r="A11" t="s">
        <v>257</v>
      </c>
      <c r="B11">
        <v>10</v>
      </c>
    </row>
    <row r="12" spans="1:6" x14ac:dyDescent="0.3">
      <c r="A12" t="s">
        <v>256</v>
      </c>
      <c r="B12">
        <v>11</v>
      </c>
    </row>
    <row r="13" spans="1:6" x14ac:dyDescent="0.3">
      <c r="A13" t="s">
        <v>249</v>
      </c>
      <c r="B13">
        <v>12</v>
      </c>
    </row>
    <row r="14" spans="1:6" x14ac:dyDescent="0.3">
      <c r="A14" t="s">
        <v>253</v>
      </c>
      <c r="B14">
        <v>13</v>
      </c>
    </row>
    <row r="15" spans="1:6" x14ac:dyDescent="0.3">
      <c r="A15" t="s">
        <v>247</v>
      </c>
      <c r="B15">
        <v>14</v>
      </c>
      <c r="C15" t="s">
        <v>12</v>
      </c>
      <c r="D15" t="s">
        <v>12</v>
      </c>
      <c r="E15" t="s">
        <v>12</v>
      </c>
    </row>
    <row r="16" spans="1:6" x14ac:dyDescent="0.3">
      <c r="A16" t="s">
        <v>248</v>
      </c>
      <c r="B16">
        <v>15</v>
      </c>
      <c r="C16" t="s">
        <v>12</v>
      </c>
      <c r="D16" t="s">
        <v>12</v>
      </c>
      <c r="E16" t="s">
        <v>12</v>
      </c>
    </row>
    <row r="17" spans="1:5" x14ac:dyDescent="0.3">
      <c r="A17" t="s">
        <v>251</v>
      </c>
      <c r="B17">
        <v>16</v>
      </c>
      <c r="C17" t="s">
        <v>12</v>
      </c>
      <c r="D17" t="s">
        <v>12</v>
      </c>
      <c r="E17" t="s">
        <v>12</v>
      </c>
    </row>
    <row r="18" spans="1:5" x14ac:dyDescent="0.3">
      <c r="A18" t="s">
        <v>252</v>
      </c>
      <c r="B18">
        <v>17</v>
      </c>
      <c r="C18" t="s">
        <v>12</v>
      </c>
      <c r="D18" t="s">
        <v>12</v>
      </c>
      <c r="E18" t="s">
        <v>12</v>
      </c>
    </row>
    <row r="19" spans="1:5" x14ac:dyDescent="0.3">
      <c r="A19" t="s">
        <v>260</v>
      </c>
      <c r="B19">
        <v>18</v>
      </c>
    </row>
    <row r="20" spans="1:5" x14ac:dyDescent="0.3">
      <c r="A20" t="s">
        <v>261</v>
      </c>
      <c r="B20">
        <v>19</v>
      </c>
    </row>
    <row r="21" spans="1:5" x14ac:dyDescent="0.3">
      <c r="A21" t="s">
        <v>262</v>
      </c>
      <c r="B21">
        <v>20</v>
      </c>
    </row>
  </sheetData>
  <autoFilter ref="A1:F21" xr:uid="{E899441D-C420-42A0-9459-00002AC9F3FD}">
    <sortState xmlns:xlrd2="http://schemas.microsoft.com/office/spreadsheetml/2017/richdata2" ref="A2:F21">
      <sortCondition ref="B1:B2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23년4월</vt:lpstr>
      <vt:lpstr>23년7월_업데이트</vt:lpstr>
      <vt:lpstr>23년7월_확률검증</vt:lpstr>
      <vt:lpstr>타입분류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2023-06-13T05:49:38Z</dcterms:created>
  <dcterms:modified xsi:type="dcterms:W3CDTF">2023-08-01T09:04:20Z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2023-06-13T07:39:30Z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5c212284-60dc-4fd2-ab0f-78dd9b50f298</vt:lpwstr>
  </property>
  <property fmtid="{D5CDD505-2E9C-101B-9397-08002B2CF9AE}" pid="8" name="MSIP_Label_d5ad9e2c-3409-4f5e-b568-27efa8516457_ContentBits">
    <vt:lpwstr>0</vt:lpwstr>
  </property>
</Properties>
</file>