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92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9" i="2" l="1"/>
  <c r="K26" i="2"/>
  <c r="K25" i="2"/>
  <c r="K24" i="2"/>
  <c r="K23" i="2"/>
  <c r="K22" i="2"/>
  <c r="K21" i="2"/>
  <c r="P5" i="1"/>
  <c r="P6" i="1"/>
  <c r="P7" i="1"/>
  <c r="P8" i="1"/>
  <c r="P9" i="1"/>
  <c r="P10" i="1"/>
  <c r="P11" i="1"/>
  <c r="P12" i="1"/>
  <c r="P13" i="1"/>
  <c r="P4" i="1"/>
  <c r="N4" i="1" l="1"/>
  <c r="O5" i="1"/>
  <c r="O6" i="1"/>
  <c r="O7" i="1"/>
  <c r="O8" i="1"/>
  <c r="O9" i="1"/>
  <c r="O10" i="1"/>
  <c r="O11" i="1"/>
  <c r="O12" i="1"/>
  <c r="O13" i="1"/>
  <c r="O4" i="1"/>
  <c r="J26" i="2"/>
  <c r="J25" i="2"/>
  <c r="J24" i="2"/>
  <c r="J23" i="2"/>
  <c r="J22" i="2"/>
  <c r="J21" i="2"/>
  <c r="H15" i="2"/>
  <c r="H14" i="2" l="1"/>
  <c r="H12" i="2"/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4" i="1"/>
</calcChain>
</file>

<file path=xl/sharedStrings.xml><?xml version="1.0" encoding="utf-8"?>
<sst xmlns="http://schemas.openxmlformats.org/spreadsheetml/2006/main" count="66" uniqueCount="55">
  <si>
    <t xml:space="preserve">S.NO </t>
  </si>
  <si>
    <t xml:space="preserve">NAME </t>
  </si>
  <si>
    <t>HINDI</t>
  </si>
  <si>
    <t>ENGLISH</t>
  </si>
  <si>
    <t>MATHS</t>
  </si>
  <si>
    <t>SCIENCE</t>
  </si>
  <si>
    <t>S.S.T</t>
  </si>
  <si>
    <t>SANSKRIT</t>
  </si>
  <si>
    <t>MIN MARKS</t>
  </si>
  <si>
    <t>MAX MARKS</t>
  </si>
  <si>
    <t>TOTAL</t>
  </si>
  <si>
    <t>PERCANTAGE</t>
  </si>
  <si>
    <t>RAKHI</t>
  </si>
  <si>
    <t>MONIKA</t>
  </si>
  <si>
    <t>PAYAL</t>
  </si>
  <si>
    <t>SANA</t>
  </si>
  <si>
    <t>DEEPANSHI</t>
  </si>
  <si>
    <t>KIRTI</t>
  </si>
  <si>
    <t>KANISHA</t>
  </si>
  <si>
    <t>GARIMA</t>
  </si>
  <si>
    <t>KAVYA</t>
  </si>
  <si>
    <t>SHOMYA</t>
  </si>
  <si>
    <t>MARKSHEET</t>
  </si>
  <si>
    <t>FATHERS NAME</t>
  </si>
  <si>
    <t>MOTHERS NAME</t>
  </si>
  <si>
    <t>SANTOSH CHAUDHARY</t>
  </si>
  <si>
    <t>SHIVAM JHA</t>
  </si>
  <si>
    <t>SHORYA RANA</t>
  </si>
  <si>
    <t>FATEH ALI KHAN</t>
  </si>
  <si>
    <t>DHRUV SINGH</t>
  </si>
  <si>
    <t>KILLU YADAV</t>
  </si>
  <si>
    <t>DEEPAK KYUMAR</t>
  </si>
  <si>
    <t>MAHESH KUMAR</t>
  </si>
  <si>
    <t>MAYANK CHAUDHARY</t>
  </si>
  <si>
    <t>AMRITA CHAUDHARY</t>
  </si>
  <si>
    <t>KAJAL JHA</t>
  </si>
  <si>
    <t>DHRUVI RANA</t>
  </si>
  <si>
    <t>GULSHAN KHAN</t>
  </si>
  <si>
    <t>SIDHI SINGH</t>
  </si>
  <si>
    <t xml:space="preserve">SHREYA YADAV </t>
  </si>
  <si>
    <t>MANSI KUMARI</t>
  </si>
  <si>
    <t>MRIDULA KUMARI</t>
  </si>
  <si>
    <t>SONIYA PATEL</t>
  </si>
  <si>
    <t>CHANDAN PATEL</t>
  </si>
  <si>
    <t>SHALLU CHAUDHARY</t>
  </si>
  <si>
    <t>REPORT CARD</t>
  </si>
  <si>
    <t>GOVT.GIRL.SEN.SEC.SCHOOL (BIJWASAN/BHARTHAL)</t>
  </si>
  <si>
    <t>STUDENT NAME</t>
  </si>
  <si>
    <t>ROLL NO</t>
  </si>
  <si>
    <t>SUBJECTS</t>
  </si>
  <si>
    <t>TOTAL MARKS</t>
  </si>
  <si>
    <t>OBTAINED MARKS</t>
  </si>
  <si>
    <t>RESULT</t>
  </si>
  <si>
    <t>PASSING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</si>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</sst>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u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1" fillId="0" borderId="1" xfId="1" applyFill="1" applyBorder="1"/>
    <xf numFmtId="0" fontId="1" fillId="0" borderId="1" xfId="1" applyBorder="1"/>
    <xf numFmtId="0" fontId="3" fillId="2" borderId="2" xfId="2" applyFill="1"/>
    <xf numFmtId="0" fontId="3" fillId="0" borderId="2" xfId="2" applyFill="1"/>
    <xf numFmtId="0" fontId="3" fillId="2" borderId="0" xfId="2" applyFill="1" applyBorder="1"/>
    <xf numFmtId="0" fontId="1" fillId="4" borderId="1" xfId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6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Heading 4" xfId="1" builtinId="1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N17" sqref="N17"/>
    </sheetView>
  </sheetViews>
  <sheetFormatPr defaultRowHeight="15" x14ac:dyDescent="0.25"/>
  <cols>
    <col min="2" max="2" width="11" bestFit="1" customWidth="1"/>
    <col min="3" max="3" width="22" customWidth="1"/>
    <col min="4" max="4" width="20.140625" bestFit="1" customWidth="1"/>
    <col min="11" max="11" width="11.42578125" bestFit="1" customWidth="1"/>
    <col min="12" max="12" width="11.85546875" bestFit="1" customWidth="1"/>
    <col min="13" max="13" width="11.42578125" bestFit="1" customWidth="1"/>
    <col min="14" max="14" width="12.7109375" bestFit="1" customWidth="1"/>
  </cols>
  <sheetData>
    <row r="1" spans="1:16" x14ac:dyDescent="0.25">
      <c r="A1" s="11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6" ht="15.75" thickBot="1" x14ac:dyDescent="0.3">
      <c r="A3" s="3" t="s">
        <v>0</v>
      </c>
      <c r="B3" s="4" t="s">
        <v>1</v>
      </c>
      <c r="C3" s="4" t="s">
        <v>23</v>
      </c>
      <c r="D3" s="4" t="s">
        <v>24</v>
      </c>
      <c r="E3" s="4" t="s">
        <v>2</v>
      </c>
      <c r="F3" s="4" t="s">
        <v>3</v>
      </c>
      <c r="G3" s="4" t="s">
        <v>5</v>
      </c>
      <c r="H3" s="4" t="s">
        <v>4</v>
      </c>
      <c r="I3" s="4" t="s">
        <v>6</v>
      </c>
      <c r="J3" s="4" t="s">
        <v>7</v>
      </c>
      <c r="K3" s="3" t="s">
        <v>10</v>
      </c>
      <c r="L3" s="3" t="s">
        <v>9</v>
      </c>
      <c r="M3" s="3" t="s">
        <v>8</v>
      </c>
      <c r="N3" s="3" t="s">
        <v>11</v>
      </c>
      <c r="O3" s="5" t="s">
        <v>54</v>
      </c>
      <c r="P3" s="5" t="s">
        <v>52</v>
      </c>
    </row>
    <row r="4" spans="1:16" ht="16.5" thickTop="1" thickBot="1" x14ac:dyDescent="0.3">
      <c r="A4" s="2">
        <v>1</v>
      </c>
      <c r="B4" s="1" t="s">
        <v>12</v>
      </c>
      <c r="C4" s="6" t="s">
        <v>25</v>
      </c>
      <c r="D4" s="6" t="s">
        <v>34</v>
      </c>
      <c r="E4" s="1">
        <v>83</v>
      </c>
      <c r="F4" s="1">
        <v>70</v>
      </c>
      <c r="G4" s="1">
        <v>69</v>
      </c>
      <c r="H4" s="1">
        <v>76</v>
      </c>
      <c r="I4" s="1">
        <v>56</v>
      </c>
      <c r="J4" s="1">
        <v>65</v>
      </c>
      <c r="K4" s="1">
        <f>SUM(E4:J4)</f>
        <v>419</v>
      </c>
      <c r="L4" s="1">
        <f>MAX(E4:J4)</f>
        <v>83</v>
      </c>
      <c r="M4" s="1">
        <f>MIN(E4:J4)</f>
        <v>56</v>
      </c>
      <c r="N4" s="1">
        <f>K4/6</f>
        <v>69.833333333333329</v>
      </c>
      <c r="O4" t="str">
        <f>IF(N4&gt;=90,"A",IF(N4&gt;=80,"B",IF(N4&gt;=70,"C",IF(N4&gt;=60,"D"))))</f>
        <v>D</v>
      </c>
      <c r="P4" t="str">
        <f>IF(N4&gt;=33,"PASS","FAIL")</f>
        <v>PASS</v>
      </c>
    </row>
    <row r="5" spans="1:16" ht="16.5" thickTop="1" thickBot="1" x14ac:dyDescent="0.3">
      <c r="A5" s="2">
        <v>2</v>
      </c>
      <c r="B5" s="1" t="s">
        <v>13</v>
      </c>
      <c r="C5" s="6" t="s">
        <v>26</v>
      </c>
      <c r="D5" s="6" t="s">
        <v>35</v>
      </c>
      <c r="E5" s="1">
        <v>45</v>
      </c>
      <c r="F5" s="1">
        <v>81</v>
      </c>
      <c r="G5" s="1">
        <v>78</v>
      </c>
      <c r="H5" s="1">
        <v>80</v>
      </c>
      <c r="I5" s="1">
        <v>60</v>
      </c>
      <c r="J5" s="1">
        <v>96</v>
      </c>
      <c r="K5" s="1">
        <f t="shared" ref="K5:K13" si="0">SUM(E5:J5)</f>
        <v>440</v>
      </c>
      <c r="L5" s="1">
        <f t="shared" ref="L5:L13" si="1">MAX(E5:J5)</f>
        <v>96</v>
      </c>
      <c r="M5" s="1">
        <f t="shared" ref="M5:M13" si="2">MIN(E5:J5)</f>
        <v>45</v>
      </c>
      <c r="N5" s="1">
        <f t="shared" ref="N5:N13" si="3">K5/6</f>
        <v>73.333333333333329</v>
      </c>
      <c r="O5" t="str">
        <f t="shared" ref="O5:O13" si="4">IF(N5&gt;=90,"A",IF(N5&gt;=80,"B",IF(N5&gt;=70,"C",IF(N5&gt;=60,"D"))))</f>
        <v>C</v>
      </c>
      <c r="P5" t="str">
        <f t="shared" ref="P5:P13" si="5">IF(N5&gt;=33,"PASS","FAIL")</f>
        <v>PASS</v>
      </c>
    </row>
    <row r="6" spans="1:16" ht="16.5" thickTop="1" thickBot="1" x14ac:dyDescent="0.3">
      <c r="A6" s="2">
        <v>3</v>
      </c>
      <c r="B6" s="1" t="s">
        <v>14</v>
      </c>
      <c r="C6" s="6" t="s">
        <v>27</v>
      </c>
      <c r="D6" s="6" t="s">
        <v>36</v>
      </c>
      <c r="E6" s="1">
        <v>77</v>
      </c>
      <c r="F6" s="1">
        <v>93</v>
      </c>
      <c r="G6" s="1">
        <v>84</v>
      </c>
      <c r="H6" s="1">
        <v>66</v>
      </c>
      <c r="I6" s="1">
        <v>95</v>
      </c>
      <c r="J6" s="1">
        <v>73</v>
      </c>
      <c r="K6" s="1">
        <f t="shared" si="0"/>
        <v>488</v>
      </c>
      <c r="L6" s="1">
        <f t="shared" si="1"/>
        <v>95</v>
      </c>
      <c r="M6" s="1">
        <f t="shared" si="2"/>
        <v>66</v>
      </c>
      <c r="N6" s="1">
        <f t="shared" si="3"/>
        <v>81.333333333333329</v>
      </c>
      <c r="O6" t="str">
        <f t="shared" si="4"/>
        <v>B</v>
      </c>
      <c r="P6" t="str">
        <f t="shared" si="5"/>
        <v>PASS</v>
      </c>
    </row>
    <row r="7" spans="1:16" ht="16.5" thickTop="1" thickBot="1" x14ac:dyDescent="0.3">
      <c r="A7" s="2">
        <v>4</v>
      </c>
      <c r="B7" s="1" t="s">
        <v>15</v>
      </c>
      <c r="C7" s="6" t="s">
        <v>28</v>
      </c>
      <c r="D7" s="6" t="s">
        <v>37</v>
      </c>
      <c r="E7" s="1">
        <v>45</v>
      </c>
      <c r="F7" s="1">
        <v>97</v>
      </c>
      <c r="G7" s="1">
        <v>56</v>
      </c>
      <c r="H7" s="1">
        <v>63</v>
      </c>
      <c r="I7" s="1">
        <v>92</v>
      </c>
      <c r="J7" s="1">
        <v>85</v>
      </c>
      <c r="K7" s="1">
        <f t="shared" si="0"/>
        <v>438</v>
      </c>
      <c r="L7" s="1">
        <f t="shared" si="1"/>
        <v>97</v>
      </c>
      <c r="M7" s="1">
        <f t="shared" si="2"/>
        <v>45</v>
      </c>
      <c r="N7" s="1">
        <f t="shared" si="3"/>
        <v>73</v>
      </c>
      <c r="O7" t="str">
        <f t="shared" si="4"/>
        <v>C</v>
      </c>
      <c r="P7" t="str">
        <f t="shared" si="5"/>
        <v>PASS</v>
      </c>
    </row>
    <row r="8" spans="1:16" ht="16.5" thickTop="1" thickBot="1" x14ac:dyDescent="0.3">
      <c r="A8" s="2">
        <v>5</v>
      </c>
      <c r="B8" s="1" t="s">
        <v>16</v>
      </c>
      <c r="C8" s="6" t="s">
        <v>29</v>
      </c>
      <c r="D8" s="6" t="s">
        <v>38</v>
      </c>
      <c r="E8" s="1">
        <v>75</v>
      </c>
      <c r="F8" s="1">
        <v>93</v>
      </c>
      <c r="G8" s="1">
        <v>54</v>
      </c>
      <c r="H8" s="1">
        <v>48</v>
      </c>
      <c r="I8" s="1">
        <v>53</v>
      </c>
      <c r="J8" s="1">
        <v>48</v>
      </c>
      <c r="K8" s="1">
        <f t="shared" si="0"/>
        <v>371</v>
      </c>
      <c r="L8" s="1">
        <f t="shared" si="1"/>
        <v>93</v>
      </c>
      <c r="M8" s="1">
        <f t="shared" si="2"/>
        <v>48</v>
      </c>
      <c r="N8" s="1">
        <f t="shared" si="3"/>
        <v>61.833333333333336</v>
      </c>
      <c r="O8" t="str">
        <f t="shared" si="4"/>
        <v>D</v>
      </c>
      <c r="P8" t="str">
        <f t="shared" si="5"/>
        <v>PASS</v>
      </c>
    </row>
    <row r="9" spans="1:16" ht="16.5" thickTop="1" thickBot="1" x14ac:dyDescent="0.3">
      <c r="A9" s="2">
        <v>6</v>
      </c>
      <c r="B9" s="1" t="s">
        <v>17</v>
      </c>
      <c r="C9" s="6" t="s">
        <v>30</v>
      </c>
      <c r="D9" s="6" t="s">
        <v>39</v>
      </c>
      <c r="E9" s="1">
        <v>58</v>
      </c>
      <c r="F9" s="1">
        <v>49</v>
      </c>
      <c r="G9" s="1">
        <v>86</v>
      </c>
      <c r="H9" s="1">
        <v>52</v>
      </c>
      <c r="I9" s="1">
        <v>81</v>
      </c>
      <c r="J9" s="1">
        <v>85</v>
      </c>
      <c r="K9" s="1">
        <f t="shared" si="0"/>
        <v>411</v>
      </c>
      <c r="L9" s="1">
        <f t="shared" si="1"/>
        <v>86</v>
      </c>
      <c r="M9" s="1">
        <f t="shared" si="2"/>
        <v>49</v>
      </c>
      <c r="N9" s="1">
        <f t="shared" si="3"/>
        <v>68.5</v>
      </c>
      <c r="O9" t="str">
        <f t="shared" si="4"/>
        <v>D</v>
      </c>
      <c r="P9" t="str">
        <f t="shared" si="5"/>
        <v>PASS</v>
      </c>
    </row>
    <row r="10" spans="1:16" ht="16.5" thickTop="1" thickBot="1" x14ac:dyDescent="0.3">
      <c r="A10" s="2">
        <v>7</v>
      </c>
      <c r="B10" s="1" t="s">
        <v>18</v>
      </c>
      <c r="C10" s="6" t="s">
        <v>31</v>
      </c>
      <c r="D10" s="6" t="s">
        <v>40</v>
      </c>
      <c r="E10" s="1">
        <v>51</v>
      </c>
      <c r="F10" s="1">
        <v>56</v>
      </c>
      <c r="G10" s="1">
        <v>60</v>
      </c>
      <c r="H10" s="1">
        <v>52</v>
      </c>
      <c r="I10" s="1">
        <v>66</v>
      </c>
      <c r="J10" s="1">
        <v>90</v>
      </c>
      <c r="K10" s="1">
        <f t="shared" si="0"/>
        <v>375</v>
      </c>
      <c r="L10" s="1">
        <f t="shared" si="1"/>
        <v>90</v>
      </c>
      <c r="M10" s="1">
        <f t="shared" si="2"/>
        <v>51</v>
      </c>
      <c r="N10" s="1">
        <f t="shared" si="3"/>
        <v>62.5</v>
      </c>
      <c r="O10" t="str">
        <f t="shared" si="4"/>
        <v>D</v>
      </c>
      <c r="P10" t="str">
        <f t="shared" si="5"/>
        <v>PASS</v>
      </c>
    </row>
    <row r="11" spans="1:16" ht="16.5" thickTop="1" thickBot="1" x14ac:dyDescent="0.3">
      <c r="A11" s="2">
        <v>8</v>
      </c>
      <c r="B11" s="1" t="s">
        <v>19</v>
      </c>
      <c r="C11" s="6" t="s">
        <v>32</v>
      </c>
      <c r="D11" s="6" t="s">
        <v>41</v>
      </c>
      <c r="E11" s="1">
        <v>67</v>
      </c>
      <c r="F11" s="1">
        <v>44</v>
      </c>
      <c r="G11" s="1">
        <v>93</v>
      </c>
      <c r="H11" s="1">
        <v>63</v>
      </c>
      <c r="I11" s="1">
        <v>82</v>
      </c>
      <c r="J11" s="1">
        <v>87</v>
      </c>
      <c r="K11" s="1">
        <f t="shared" si="0"/>
        <v>436</v>
      </c>
      <c r="L11" s="1">
        <f t="shared" si="1"/>
        <v>93</v>
      </c>
      <c r="M11" s="1">
        <f t="shared" si="2"/>
        <v>44</v>
      </c>
      <c r="N11" s="1">
        <f t="shared" si="3"/>
        <v>72.666666666666671</v>
      </c>
      <c r="O11" t="str">
        <f t="shared" si="4"/>
        <v>C</v>
      </c>
      <c r="P11" t="str">
        <f t="shared" si="5"/>
        <v>PASS</v>
      </c>
    </row>
    <row r="12" spans="1:16" ht="16.5" thickTop="1" thickBot="1" x14ac:dyDescent="0.3">
      <c r="A12" s="2">
        <v>9</v>
      </c>
      <c r="B12" s="1" t="s">
        <v>20</v>
      </c>
      <c r="C12" s="6" t="s">
        <v>43</v>
      </c>
      <c r="D12" s="6" t="s">
        <v>42</v>
      </c>
      <c r="E12" s="1">
        <v>76</v>
      </c>
      <c r="F12" s="1">
        <v>52</v>
      </c>
      <c r="G12" s="1">
        <v>83</v>
      </c>
      <c r="H12" s="1">
        <v>93</v>
      </c>
      <c r="I12" s="1">
        <v>79</v>
      </c>
      <c r="J12" s="1">
        <v>83</v>
      </c>
      <c r="K12" s="1">
        <f t="shared" si="0"/>
        <v>466</v>
      </c>
      <c r="L12" s="1">
        <f t="shared" si="1"/>
        <v>93</v>
      </c>
      <c r="M12" s="1">
        <f t="shared" si="2"/>
        <v>52</v>
      </c>
      <c r="N12" s="1">
        <f t="shared" si="3"/>
        <v>77.666666666666671</v>
      </c>
      <c r="O12" t="str">
        <f t="shared" si="4"/>
        <v>C</v>
      </c>
      <c r="P12" t="str">
        <f t="shared" si="5"/>
        <v>PASS</v>
      </c>
    </row>
    <row r="13" spans="1:16" ht="16.5" thickTop="1" thickBot="1" x14ac:dyDescent="0.3">
      <c r="A13" s="2">
        <v>10</v>
      </c>
      <c r="B13" s="1" t="s">
        <v>21</v>
      </c>
      <c r="C13" s="6" t="s">
        <v>33</v>
      </c>
      <c r="D13" s="6" t="s">
        <v>44</v>
      </c>
      <c r="E13" s="1">
        <v>81</v>
      </c>
      <c r="F13" s="1">
        <v>93</v>
      </c>
      <c r="G13" s="1">
        <v>66</v>
      </c>
      <c r="H13" s="1">
        <v>59</v>
      </c>
      <c r="I13" s="1">
        <v>46</v>
      </c>
      <c r="J13" s="1">
        <v>90</v>
      </c>
      <c r="K13" s="1">
        <f t="shared" si="0"/>
        <v>435</v>
      </c>
      <c r="L13" s="1">
        <f t="shared" si="1"/>
        <v>93</v>
      </c>
      <c r="M13" s="1">
        <f t="shared" si="2"/>
        <v>46</v>
      </c>
      <c r="N13" s="1">
        <f t="shared" si="3"/>
        <v>72.5</v>
      </c>
      <c r="O13" t="str">
        <f t="shared" si="4"/>
        <v>C</v>
      </c>
      <c r="P13" t="str">
        <f t="shared" si="5"/>
        <v>PASS</v>
      </c>
    </row>
    <row r="14" spans="1:16" ht="15.75" thickTop="1" x14ac:dyDescent="0.25"/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29"/>
  <sheetViews>
    <sheetView tabSelected="1" workbookViewId="0">
      <selection activeCell="H13" sqref="H13"/>
    </sheetView>
  </sheetViews>
  <sheetFormatPr defaultRowHeight="15" x14ac:dyDescent="0.25"/>
  <cols>
    <col min="7" max="7" width="18.7109375" customWidth="1"/>
    <col min="8" max="8" width="20.5703125" customWidth="1"/>
    <col min="9" max="9" width="17.85546875" customWidth="1"/>
    <col min="10" max="10" width="16.85546875" customWidth="1"/>
  </cols>
  <sheetData>
    <row r="1" spans="6:20" x14ac:dyDescent="0.25">
      <c r="G1" s="13" t="s">
        <v>45</v>
      </c>
      <c r="H1" s="14"/>
      <c r="I1" s="14"/>
      <c r="J1" s="14"/>
      <c r="K1" s="14"/>
      <c r="L1" s="14"/>
      <c r="M1" s="14"/>
      <c r="N1" s="14"/>
      <c r="O1" s="14"/>
      <c r="P1" s="14"/>
      <c r="Q1" s="14"/>
      <c r="T1" s="7"/>
    </row>
    <row r="2" spans="6:20" x14ac:dyDescent="0.25"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T2" s="7"/>
    </row>
    <row r="3" spans="6:20" ht="15" customHeight="1" x14ac:dyDescent="0.25"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"/>
      <c r="S3" s="8"/>
      <c r="T3" s="8"/>
    </row>
    <row r="4" spans="6:20" x14ac:dyDescent="0.25"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8"/>
      <c r="S4" s="8"/>
      <c r="T4" s="8"/>
    </row>
    <row r="5" spans="6:20" x14ac:dyDescent="0.25"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8"/>
      <c r="S5" s="8"/>
      <c r="T5" s="8"/>
    </row>
    <row r="6" spans="6:20" x14ac:dyDescent="0.25">
      <c r="F6" s="15" t="s">
        <v>46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8"/>
      <c r="T6" s="8"/>
    </row>
    <row r="7" spans="6:20" x14ac:dyDescent="0.25"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8"/>
      <c r="T7" s="8"/>
    </row>
    <row r="8" spans="6:20" x14ac:dyDescent="0.25"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8"/>
      <c r="T8" s="8"/>
    </row>
    <row r="9" spans="6:20" x14ac:dyDescent="0.25"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8"/>
      <c r="T9" s="8"/>
    </row>
    <row r="12" spans="6:20" x14ac:dyDescent="0.25">
      <c r="F12" s="9"/>
      <c r="G12" s="9" t="s">
        <v>47</v>
      </c>
      <c r="H12" t="str">
        <f>VLOOKUP(H13,Sheet1!A3:N13,2,0)</f>
        <v>DEEPANSHI</v>
      </c>
    </row>
    <row r="13" spans="6:20" x14ac:dyDescent="0.25">
      <c r="G13" s="9" t="s">
        <v>48</v>
      </c>
      <c r="H13">
        <v>5</v>
      </c>
    </row>
    <row r="14" spans="6:20" x14ac:dyDescent="0.25">
      <c r="G14" t="s">
        <v>23</v>
      </c>
      <c r="H14" t="str">
        <f>VLOOKUP(H13,Sheet1!A4:N13,3,0)</f>
        <v>DHRUV SINGH</v>
      </c>
    </row>
    <row r="15" spans="6:20" x14ac:dyDescent="0.25">
      <c r="G15" t="s">
        <v>24</v>
      </c>
      <c r="H15" t="str">
        <f>VLOOKUP(H13,Sheet1!A3:N13,4,0)</f>
        <v>SIDHI SINGH</v>
      </c>
    </row>
    <row r="19" spans="7:11" x14ac:dyDescent="0.25">
      <c r="G19" s="10" t="s">
        <v>49</v>
      </c>
      <c r="H19" s="10" t="s">
        <v>50</v>
      </c>
      <c r="I19" s="10" t="s">
        <v>53</v>
      </c>
      <c r="J19" s="10" t="s">
        <v>51</v>
      </c>
      <c r="K19" s="10" t="s">
        <v>52</v>
      </c>
    </row>
    <row r="21" spans="7:11" x14ac:dyDescent="0.25">
      <c r="G21" t="s">
        <v>2</v>
      </c>
      <c r="H21">
        <v>100</v>
      </c>
      <c r="I21">
        <v>36</v>
      </c>
      <c r="J21">
        <f>VLOOKUP(H13,Sheet1!A3:N13,5,0)</f>
        <v>75</v>
      </c>
      <c r="K21" t="str">
        <f>VLOOKUP(H13,Sheet1!A3:P13,16,0)</f>
        <v>PASS</v>
      </c>
    </row>
    <row r="22" spans="7:11" x14ac:dyDescent="0.25">
      <c r="G22" t="s">
        <v>3</v>
      </c>
      <c r="H22">
        <v>100</v>
      </c>
      <c r="I22">
        <v>36</v>
      </c>
      <c r="J22">
        <f>VLOOKUP(H13,Sheet1!A3:N13,6,0)</f>
        <v>93</v>
      </c>
      <c r="K22" t="str">
        <f>VLOOKUP(H13,Sheet1!A3:P13,16,0)</f>
        <v>PASS</v>
      </c>
    </row>
    <row r="23" spans="7:11" x14ac:dyDescent="0.25">
      <c r="G23" t="s">
        <v>5</v>
      </c>
      <c r="H23">
        <v>100</v>
      </c>
      <c r="I23">
        <v>36</v>
      </c>
      <c r="J23">
        <f>VLOOKUP(H13,Sheet1!A3:N13,7,0)</f>
        <v>54</v>
      </c>
      <c r="K23" t="str">
        <f>VLOOKUP(H13,Sheet1!A3:P13,16,0)</f>
        <v>PASS</v>
      </c>
    </row>
    <row r="24" spans="7:11" x14ac:dyDescent="0.25">
      <c r="G24" t="s">
        <v>4</v>
      </c>
      <c r="H24">
        <v>100</v>
      </c>
      <c r="I24">
        <v>36</v>
      </c>
      <c r="J24">
        <f>VLOOKUP(H13,Sheet1!A3:N13,8,0)</f>
        <v>48</v>
      </c>
      <c r="K24" t="str">
        <f>VLOOKUP(H13,Sheet1!A3:P13,16,0)</f>
        <v>PASS</v>
      </c>
    </row>
    <row r="25" spans="7:11" x14ac:dyDescent="0.25">
      <c r="G25" t="s">
        <v>6</v>
      </c>
      <c r="H25">
        <v>100</v>
      </c>
      <c r="I25">
        <v>36</v>
      </c>
      <c r="J25">
        <f>VLOOKUP(H13,Sheet1!A3:N13,9,0)</f>
        <v>53</v>
      </c>
      <c r="K25" t="str">
        <f>VLOOKUP(H13,Sheet1!A3:P13,16,0)</f>
        <v>PASS</v>
      </c>
    </row>
    <row r="26" spans="7:11" x14ac:dyDescent="0.25">
      <c r="G26" t="s">
        <v>7</v>
      </c>
      <c r="H26">
        <v>100</v>
      </c>
      <c r="I26">
        <v>36</v>
      </c>
      <c r="J26">
        <f>VLOOKUP(H13,Sheet1!A3:N13,10,0)</f>
        <v>48</v>
      </c>
      <c r="K26" t="str">
        <f>VLOOKUP(H13,Sheet1!A3:P13,16,0)</f>
        <v>PASS</v>
      </c>
    </row>
    <row r="28" spans="7:11" x14ac:dyDescent="0.25">
      <c r="J28" s="9" t="s">
        <v>50</v>
      </c>
      <c r="K28">
        <v>600</v>
      </c>
    </row>
    <row r="29" spans="7:11" x14ac:dyDescent="0.25">
      <c r="J29" s="9" t="s">
        <v>51</v>
      </c>
      <c r="K29">
        <f>VLOOKUP(H13,Sheet1!A3:P13,11,0)</f>
        <v>371</v>
      </c>
    </row>
  </sheetData>
  <mergeCells count="2">
    <mergeCell ref="G1:Q5"/>
    <mergeCell ref="F6:R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Sheet1!$A$4:$A$13</xm:f>
          </x14:formula1>
          <xm:sqref>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2024-05-27T11:03:17Z</dcterms:created>
  <dcterms:modified xsi:type="dcterms:W3CDTF">2024-06-06T10:44:12Z</dcterms:modified>
</cp:coreProperties>
</file>