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3" sheetId="2" r:id="rId5"/>
    <sheet state="visible" name="Ticket Tracker Data " sheetId="3" r:id="rId6"/>
    <sheet state="visible" name="KPIs" sheetId="4" r:id="rId7"/>
    <sheet state="visible" name="Dashboard" sheetId="5" r:id="rId8"/>
  </sheets>
  <definedNames>
    <definedName hidden="1" localSheetId="0" name="_xlnm._FilterDatabase">data!$A$3:$L$23</definedName>
    <definedName hidden="1" localSheetId="1" name="_xlnm._FilterDatabase">Sheet3!$A$3:$C$13</definedName>
    <definedName hidden="1" localSheetId="2" name="_xlnm._FilterDatabase">'Ticket Tracker Data '!$A$1:$L$60</definedName>
    <definedName hidden="1" localSheetId="3" name="Z_BC94F3FE_2394_437D_9339_F9AF422D9C86_.wvu.FilterData">KPIs!$D$1:$F$6</definedName>
    <definedName name="SlicerCache_Table_1_Col_1">#N/A</definedName>
  </definedNames>
  <calcPr/>
  <customWorkbookViews>
    <customWorkbookView activeSheetId="0" maximized="1" windowHeight="0" windowWidth="0" guid="{BC94F3FE-2394-437D-9339-F9AF422D9C86}" name="Filter 1"/>
  </customWorkbookViews>
  <extLst>
    <ext uri="{46BE6895-7355-4a93-B00E-2C351335B9C9}">
      <x15:slicerCaches>
        <x14:slicerCache r:id="rId9"/>
      </x15:slicerCaches>
    </ext>
  </extLst>
</workbook>
</file>

<file path=xl/sharedStrings.xml><?xml version="1.0" encoding="utf-8"?>
<sst xmlns="http://schemas.openxmlformats.org/spreadsheetml/2006/main" count="103" uniqueCount="36">
  <si>
    <t>Total tickets</t>
  </si>
  <si>
    <t>Average</t>
  </si>
  <si>
    <t>Target</t>
  </si>
  <si>
    <t>Panding</t>
  </si>
  <si>
    <t>AHT</t>
  </si>
  <si>
    <t>Date</t>
  </si>
  <si>
    <t>Total</t>
  </si>
  <si>
    <t>Ticket 1</t>
  </si>
  <si>
    <t>Ticket 2</t>
  </si>
  <si>
    <t>Ticket 3</t>
  </si>
  <si>
    <t>Ticket 4</t>
  </si>
  <si>
    <t>Ticket 5</t>
  </si>
  <si>
    <t>Ticket 6</t>
  </si>
  <si>
    <t>Ticket 7</t>
  </si>
  <si>
    <t>Ticket 8</t>
  </si>
  <si>
    <t>Ticket 9</t>
  </si>
  <si>
    <t>Ticket 10</t>
  </si>
  <si>
    <t>Pnao count</t>
  </si>
  <si>
    <t xml:space="preserve">Date </t>
  </si>
  <si>
    <t>Total Tickets</t>
  </si>
  <si>
    <t>Pano Count</t>
  </si>
  <si>
    <t>Weekly Total</t>
  </si>
  <si>
    <t>Pano Avg</t>
  </si>
  <si>
    <t>Avg</t>
  </si>
  <si>
    <t>Weeks</t>
  </si>
  <si>
    <t>Tickets</t>
  </si>
  <si>
    <t>Avg Pano count</t>
  </si>
  <si>
    <t xml:space="preserve">Week 1 </t>
  </si>
  <si>
    <t>Week 2</t>
  </si>
  <si>
    <t>Monthly Ticket Targets</t>
  </si>
  <si>
    <t>Week 3</t>
  </si>
  <si>
    <t>Achieved</t>
  </si>
  <si>
    <t>Week 4</t>
  </si>
  <si>
    <t>Remaining</t>
  </si>
  <si>
    <t>Week 5</t>
  </si>
  <si>
    <t>% Achieved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</si>
</sst>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5">
    <font>
      <sz val="10.0"/>
      <color rgb="FF000000"/>
      <name val="Arial"/>
      <scheme val="minor"/>
    </font>
    <font>
      <b/>
      <color theme="1"/>
      <name val="Arial"/>
      <scheme val="minor"/>
    </font>
    <font/>
    <font>
      <b/>
      <color rgb="FFFFFFFF"/>
      <name val="Arial"/>
      <scheme val="minor"/>
    </font>
    <font>
      <color rgb="FFFFFFFF"/>
      <name val="Arial"/>
      <scheme val="minor"/>
    </font>
    <font>
      <color theme="1"/>
      <name val="Arial"/>
      <scheme val="minor"/>
    </font>
    <font>
      <b/>
      <sz val="11.0"/>
      <color rgb="FF000000"/>
      <name val="Calibri"/>
    </font>
    <font>
      <sz val="11.0"/>
      <color rgb="FF000000"/>
      <name val="Calibri"/>
    </font>
    <font>
      <b/>
      <sz val="11.0"/>
      <color rgb="FFFFFFFF"/>
      <name val="Calibri"/>
    </font>
    <font>
      <b/>
      <sz val="11.0"/>
      <color rgb="FF434343"/>
      <name val="Calibri"/>
    </font>
    <font>
      <b/>
      <sz val="11.0"/>
      <color rgb="FF666666"/>
      <name val="Calibri"/>
    </font>
    <font>
      <color theme="1"/>
      <name val="Arial"/>
    </font>
    <font>
      <sz val="11.0"/>
      <color theme="1"/>
      <name val="Calibri"/>
    </font>
    <font>
      <sz val="11.0"/>
      <color theme="1"/>
      <name val="FkGroteskNeue"/>
    </font>
    <font>
      <color rgb="FF000000"/>
      <name val="Arial"/>
      <scheme val="minor"/>
    </font>
  </fonts>
  <fills count="16">
    <fill>
      <patternFill patternType="none"/>
    </fill>
    <fill>
      <patternFill patternType="lightGray"/>
    </fill>
    <fill>
      <patternFill patternType="solid">
        <fgColor rgb="FF00FFFF"/>
        <bgColor rgb="FF00FFFF"/>
      </patternFill>
    </fill>
    <fill>
      <patternFill patternType="solid">
        <fgColor rgb="FFF1C232"/>
        <bgColor rgb="FFF1C232"/>
      </patternFill>
    </fill>
    <fill>
      <patternFill patternType="solid">
        <fgColor rgb="FF0000FF"/>
        <bgColor rgb="FF0000FF"/>
      </patternFill>
    </fill>
    <fill>
      <patternFill patternType="solid">
        <fgColor rgb="FF6AA84F"/>
        <bgColor rgb="FF6AA84F"/>
      </patternFill>
    </fill>
    <fill>
      <patternFill patternType="solid">
        <fgColor rgb="FF674EA7"/>
        <bgColor rgb="FF674EA7"/>
      </patternFill>
    </fill>
    <fill>
      <patternFill patternType="solid">
        <fgColor rgb="FFFF0000"/>
        <bgColor rgb="FFFF0000"/>
      </patternFill>
    </fill>
    <fill>
      <patternFill patternType="solid">
        <fgColor rgb="FFEFEFEF"/>
        <bgColor rgb="FFEFEFEF"/>
      </patternFill>
    </fill>
    <fill>
      <patternFill patternType="solid">
        <fgColor rgb="FFFFFFFF"/>
        <bgColor rgb="FFFFFFFF"/>
      </patternFill>
    </fill>
    <fill>
      <patternFill patternType="solid">
        <fgColor rgb="FFF7CB4D"/>
        <bgColor rgb="FFF7CB4D"/>
      </patternFill>
    </fill>
    <fill>
      <patternFill patternType="solid">
        <fgColor rgb="FFFEF8E3"/>
        <bgColor rgb="FFFEF8E3"/>
      </patternFill>
    </fill>
    <fill>
      <patternFill patternType="solid">
        <fgColor rgb="FF434343"/>
        <bgColor rgb="FF434343"/>
      </patternFill>
    </fill>
    <fill>
      <patternFill patternType="solid">
        <fgColor rgb="FF63D297"/>
        <bgColor rgb="FF63D297"/>
      </patternFill>
    </fill>
    <fill>
      <patternFill patternType="solid">
        <fgColor rgb="FF4A86E8"/>
        <bgColor rgb="FF4A86E8"/>
      </patternFill>
    </fill>
    <fill>
      <patternFill patternType="solid">
        <fgColor rgb="FF00FF00"/>
        <bgColor rgb="FF00FF00"/>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4" fontId="1" numFmtId="0" xfId="0" applyAlignment="1" applyBorder="1" applyFill="1" applyFont="1">
      <alignment horizontal="center" readingOrder="0"/>
    </xf>
    <xf borderId="1" fillId="5" fontId="1" numFmtId="0" xfId="0" applyAlignment="1" applyBorder="1" applyFill="1" applyFont="1">
      <alignment horizontal="center" readingOrder="0"/>
    </xf>
    <xf borderId="1" fillId="6" fontId="1" numFmtId="0" xfId="0" applyAlignment="1" applyBorder="1" applyFill="1" applyFont="1">
      <alignment horizontal="center" readingOrder="0"/>
    </xf>
    <xf borderId="1" fillId="6" fontId="1" numFmtId="10" xfId="0" applyAlignment="1" applyBorder="1" applyFont="1" applyNumberFormat="1">
      <alignment horizontal="center" readingOrder="0"/>
    </xf>
    <xf borderId="1" fillId="0" fontId="1" numFmtId="0" xfId="0" applyAlignment="1" applyBorder="1" applyFont="1">
      <alignment horizontal="center" readingOrder="0"/>
    </xf>
    <xf borderId="2" fillId="0" fontId="1" numFmtId="0" xfId="0" applyAlignment="1" applyBorder="1" applyFont="1">
      <alignment horizontal="center" readingOrder="0"/>
    </xf>
    <xf borderId="3" fillId="0" fontId="2" numFmtId="0" xfId="0" applyBorder="1" applyFont="1"/>
    <xf borderId="4" fillId="0" fontId="2" numFmtId="0" xfId="0" applyBorder="1" applyFont="1"/>
    <xf borderId="1" fillId="7" fontId="3" numFmtId="0" xfId="0" applyAlignment="1" applyBorder="1" applyFill="1" applyFont="1">
      <alignment horizontal="center" readingOrder="0"/>
    </xf>
    <xf borderId="0" fillId="7" fontId="4" numFmtId="0" xfId="0" applyFont="1"/>
    <xf borderId="1" fillId="8" fontId="5" numFmtId="164" xfId="0" applyAlignment="1" applyBorder="1" applyFill="1" applyFont="1" applyNumberFormat="1">
      <alignment readingOrder="0"/>
    </xf>
    <xf borderId="1" fillId="8" fontId="5" numFmtId="0" xfId="0" applyAlignment="1" applyBorder="1" applyFont="1">
      <alignment horizontal="center"/>
    </xf>
    <xf borderId="1" fillId="8" fontId="5" numFmtId="0" xfId="0" applyBorder="1" applyFont="1"/>
    <xf borderId="0" fillId="8" fontId="5" numFmtId="0" xfId="0" applyFont="1"/>
    <xf borderId="1" fillId="0" fontId="5" numFmtId="0" xfId="0" applyAlignment="1" applyBorder="1" applyFont="1">
      <alignment readingOrder="0"/>
    </xf>
    <xf borderId="1" fillId="0" fontId="5" numFmtId="0" xfId="0" applyAlignment="1" applyBorder="1" applyFont="1">
      <alignment horizontal="center"/>
    </xf>
    <xf borderId="1" fillId="0" fontId="5" numFmtId="0" xfId="0" applyBorder="1" applyFont="1"/>
    <xf borderId="2" fillId="6" fontId="1" numFmtId="10" xfId="0" applyAlignment="1" applyBorder="1" applyFont="1" applyNumberFormat="1">
      <alignment horizontal="center" readingOrder="0"/>
    </xf>
    <xf borderId="0" fillId="9" fontId="1" numFmtId="0" xfId="0" applyAlignment="1" applyFill="1" applyFont="1">
      <alignment horizontal="center" readingOrder="0"/>
    </xf>
    <xf borderId="0" fillId="9" fontId="1" numFmtId="10" xfId="0" applyAlignment="1" applyFont="1" applyNumberFormat="1">
      <alignment horizontal="center" readingOrder="0"/>
    </xf>
    <xf borderId="0" fillId="0" fontId="5" numFmtId="0" xfId="0" applyAlignment="1" applyFont="1">
      <alignment readingOrder="0"/>
    </xf>
    <xf borderId="1" fillId="0" fontId="5" numFmtId="164" xfId="0" applyBorder="1" applyFont="1" applyNumberFormat="1"/>
    <xf borderId="0" fillId="0" fontId="5" numFmtId="10" xfId="0" applyFont="1" applyNumberFormat="1"/>
    <xf borderId="1" fillId="0" fontId="5" numFmtId="0" xfId="0" applyAlignment="1" applyBorder="1" applyFont="1">
      <alignment horizontal="center" readingOrder="0"/>
    </xf>
    <xf borderId="5" fillId="0" fontId="5" numFmtId="164" xfId="0" applyBorder="1" applyFont="1" applyNumberFormat="1"/>
    <xf borderId="5" fillId="0" fontId="5" numFmtId="0" xfId="0" applyAlignment="1" applyBorder="1" applyFont="1">
      <alignment readingOrder="0"/>
    </xf>
    <xf borderId="5" fillId="0" fontId="5" numFmtId="0" xfId="0" applyAlignment="1" applyBorder="1" applyFont="1">
      <alignment horizontal="center"/>
    </xf>
    <xf borderId="0" fillId="9" fontId="5" numFmtId="0" xfId="0" applyFont="1"/>
    <xf borderId="1" fillId="10" fontId="6" numFmtId="0" xfId="0" applyAlignment="1" applyBorder="1" applyFill="1" applyFont="1">
      <alignment readingOrder="0" shrinkToFit="0" wrapText="0"/>
    </xf>
    <xf borderId="1" fillId="9" fontId="7" numFmtId="165" xfId="0" applyAlignment="1" applyBorder="1" applyFont="1" applyNumberFormat="1">
      <alignment horizontal="right" readingOrder="0" shrinkToFit="0" wrapText="0"/>
    </xf>
    <xf borderId="1" fillId="9" fontId="7" numFmtId="0" xfId="0" applyAlignment="1" applyBorder="1" applyFont="1">
      <alignment horizontal="right" readingOrder="0" shrinkToFit="0" wrapText="0"/>
    </xf>
    <xf borderId="1" fillId="11" fontId="7" numFmtId="0" xfId="0" applyAlignment="1" applyBorder="1" applyFill="1" applyFont="1">
      <alignment readingOrder="0" shrinkToFit="0" wrapText="0"/>
    </xf>
    <xf borderId="1" fillId="11" fontId="7" numFmtId="0" xfId="0" applyAlignment="1" applyBorder="1" applyFont="1">
      <alignment shrinkToFit="0" wrapText="0"/>
    </xf>
    <xf borderId="1" fillId="11" fontId="7" numFmtId="0" xfId="0" applyAlignment="1" applyBorder="1" applyFont="1">
      <alignment horizontal="right" readingOrder="0" shrinkToFit="0" wrapText="0"/>
    </xf>
    <xf borderId="1" fillId="12" fontId="8" numFmtId="0" xfId="0" applyAlignment="1" applyBorder="1" applyFill="1" applyFont="1">
      <alignment readingOrder="0" shrinkToFit="0" wrapText="0"/>
    </xf>
    <xf borderId="1" fillId="12" fontId="8" numFmtId="0" xfId="0" applyAlignment="1" applyBorder="1" applyFont="1">
      <alignment horizontal="right" readingOrder="0" shrinkToFit="0" wrapText="0"/>
    </xf>
    <xf borderId="1" fillId="9" fontId="7" numFmtId="0" xfId="0" applyAlignment="1" applyBorder="1" applyFont="1">
      <alignment shrinkToFit="0" wrapText="0"/>
    </xf>
    <xf borderId="5" fillId="11" fontId="7" numFmtId="0" xfId="0" applyAlignment="1" applyBorder="1" applyFont="1">
      <alignment horizontal="right" readingOrder="0" shrinkToFit="0" wrapText="0"/>
    </xf>
    <xf borderId="1" fillId="9" fontId="6" numFmtId="0" xfId="0" applyAlignment="1" applyBorder="1" applyFont="1">
      <alignment horizontal="right" readingOrder="0" shrinkToFit="0" wrapText="0"/>
    </xf>
    <xf borderId="1" fillId="11" fontId="6" numFmtId="0" xfId="0" applyAlignment="1" applyBorder="1" applyFont="1">
      <alignment horizontal="right" readingOrder="0" shrinkToFit="0" wrapText="0"/>
    </xf>
    <xf borderId="1" fillId="13" fontId="9" numFmtId="0" xfId="0" applyAlignment="1" applyBorder="1" applyFill="1" applyFont="1">
      <alignment readingOrder="0" shrinkToFit="0" wrapText="0"/>
    </xf>
    <xf borderId="2" fillId="13" fontId="9" numFmtId="0" xfId="0" applyAlignment="1" applyBorder="1" applyFont="1">
      <alignment horizontal="right" readingOrder="0" shrinkToFit="0" wrapText="0"/>
    </xf>
    <xf borderId="0" fillId="9" fontId="7" numFmtId="0" xfId="0" applyAlignment="1" applyFont="1">
      <alignment horizontal="right" readingOrder="0" shrinkToFit="0" wrapText="0"/>
    </xf>
    <xf borderId="2" fillId="13" fontId="9" numFmtId="0" xfId="0" applyAlignment="1" applyBorder="1" applyFont="1">
      <alignment shrinkToFit="0" wrapText="0"/>
    </xf>
    <xf borderId="0" fillId="9" fontId="6" numFmtId="0" xfId="0" applyAlignment="1" applyFont="1">
      <alignment readingOrder="0" shrinkToFit="0" wrapText="0"/>
    </xf>
    <xf borderId="0" fillId="9" fontId="6" numFmtId="0" xfId="0" applyAlignment="1" applyFont="1">
      <alignment shrinkToFit="0" wrapText="0"/>
    </xf>
    <xf borderId="1" fillId="9" fontId="9" numFmtId="0" xfId="0" applyAlignment="1" applyBorder="1" applyFont="1">
      <alignment readingOrder="0" shrinkToFit="0" wrapText="0"/>
    </xf>
    <xf borderId="2" fillId="9" fontId="9" numFmtId="0" xfId="0" applyAlignment="1" applyBorder="1" applyFont="1">
      <alignment horizontal="right" readingOrder="0" shrinkToFit="0" wrapText="0"/>
    </xf>
    <xf borderId="1" fillId="9" fontId="10" numFmtId="0" xfId="0" applyAlignment="1" applyBorder="1" applyFont="1">
      <alignment readingOrder="0" vertical="bottom"/>
    </xf>
    <xf borderId="5" fillId="9" fontId="9" numFmtId="0" xfId="0" applyAlignment="1" applyBorder="1" applyFont="1">
      <alignment readingOrder="0" shrinkToFit="0" wrapText="0"/>
    </xf>
    <xf borderId="6" fillId="9" fontId="9" numFmtId="0" xfId="0" applyAlignment="1" applyBorder="1" applyFont="1">
      <alignment shrinkToFit="0" wrapText="0"/>
    </xf>
    <xf borderId="1" fillId="9" fontId="11" numFmtId="0" xfId="0" applyAlignment="1" applyBorder="1" applyFont="1">
      <alignment horizontal="center" vertical="bottom"/>
    </xf>
    <xf borderId="1" fillId="9" fontId="11" numFmtId="0" xfId="0" applyAlignment="1" applyBorder="1" applyFont="1">
      <alignment horizontal="right" vertical="bottom"/>
    </xf>
    <xf borderId="1" fillId="11" fontId="12" numFmtId="0" xfId="0" applyAlignment="1" applyBorder="1" applyFont="1">
      <alignment horizontal="right" vertical="bottom"/>
    </xf>
    <xf borderId="1" fillId="9" fontId="11" numFmtId="0" xfId="0" applyAlignment="1" applyBorder="1" applyFont="1">
      <alignment horizontal="center" vertical="bottom"/>
    </xf>
    <xf borderId="1" fillId="9" fontId="11" numFmtId="0" xfId="0" applyAlignment="1" applyBorder="1" applyFont="1">
      <alignment horizontal="right" vertical="bottom"/>
    </xf>
    <xf borderId="0" fillId="9" fontId="8" numFmtId="0" xfId="0" applyAlignment="1" applyFont="1">
      <alignment horizontal="right" readingOrder="0" shrinkToFit="0" wrapText="0"/>
    </xf>
    <xf borderId="0" fillId="9" fontId="8" numFmtId="0" xfId="0" applyAlignment="1" applyFont="1">
      <alignment readingOrder="0" shrinkToFit="0" wrapText="0"/>
    </xf>
    <xf borderId="1" fillId="9" fontId="13" numFmtId="0" xfId="0" applyAlignment="1" applyBorder="1" applyFont="1">
      <alignment vertical="bottom"/>
    </xf>
    <xf borderId="1" fillId="9" fontId="9" numFmtId="0" xfId="0" applyAlignment="1" applyBorder="1" applyFont="1">
      <alignment horizontal="right" vertical="bottom"/>
    </xf>
    <xf borderId="1" fillId="11" fontId="13" numFmtId="0" xfId="0" applyAlignment="1" applyBorder="1" applyFont="1">
      <alignment readingOrder="0"/>
    </xf>
    <xf borderId="1" fillId="9" fontId="5" numFmtId="0" xfId="0" applyAlignment="1" applyBorder="1" applyFont="1">
      <alignment readingOrder="0"/>
    </xf>
    <xf borderId="1" fillId="9" fontId="11" numFmtId="0" xfId="0" applyAlignment="1" applyBorder="1" applyFont="1">
      <alignment horizontal="right" readingOrder="0" vertical="bottom"/>
    </xf>
    <xf borderId="0" fillId="9" fontId="8" numFmtId="0" xfId="0" applyAlignment="1" applyFont="1">
      <alignment horizontal="right" readingOrder="0" shrinkToFit="0" wrapText="0"/>
    </xf>
    <xf borderId="0" fillId="9" fontId="8" numFmtId="0" xfId="0" applyAlignment="1" applyFont="1">
      <alignment readingOrder="0" shrinkToFit="0" wrapText="0"/>
    </xf>
    <xf borderId="0" fillId="9" fontId="7" numFmtId="0" xfId="0" applyAlignment="1" applyFont="1">
      <alignment readingOrder="0" shrinkToFit="0" wrapText="0"/>
    </xf>
    <xf borderId="0" fillId="9" fontId="7" numFmtId="0" xfId="0" applyAlignment="1" applyFont="1">
      <alignment shrinkToFit="0" wrapText="0"/>
    </xf>
    <xf borderId="0" fillId="9" fontId="5" numFmtId="0" xfId="0" applyAlignment="1" applyFont="1">
      <alignment horizontal="center" readingOrder="0"/>
    </xf>
    <xf borderId="0" fillId="9" fontId="14" numFmtId="0" xfId="0" applyAlignment="1" applyFont="1">
      <alignment horizontal="center" readingOrder="0"/>
    </xf>
    <xf borderId="0" fillId="11" fontId="13" numFmtId="0" xfId="0" applyAlignment="1" applyFont="1">
      <alignment readingOrder="0"/>
    </xf>
    <xf borderId="0" fillId="9" fontId="7" numFmtId="10" xfId="0" applyAlignment="1" applyFont="1" applyNumberFormat="1">
      <alignment horizontal="right" readingOrder="0" shrinkToFit="0" wrapText="0"/>
    </xf>
    <xf borderId="0" fillId="9" fontId="5" numFmtId="0" xfId="0" applyAlignment="1" applyFont="1">
      <alignment horizontal="center"/>
    </xf>
    <xf borderId="0" fillId="9" fontId="7" numFmtId="165" xfId="0" applyAlignment="1" applyFont="1" applyNumberFormat="1">
      <alignment horizontal="right" readingOrder="0" shrinkToFit="0" wrapText="0"/>
    </xf>
    <xf borderId="0" fillId="9" fontId="8" numFmtId="0" xfId="0" applyAlignment="1" applyFont="1">
      <alignment readingOrder="0" shrinkToFit="0" wrapText="0"/>
    </xf>
    <xf borderId="0" fillId="9" fontId="8" numFmtId="0" xfId="0" applyAlignment="1" applyFont="1">
      <alignment horizontal="right" readingOrder="0" shrinkToFit="0" wrapText="0"/>
    </xf>
    <xf borderId="0" fillId="9" fontId="5" numFmtId="10" xfId="0" applyFont="1" applyNumberFormat="1"/>
    <xf borderId="0" fillId="9" fontId="11" numFmtId="0" xfId="0" applyAlignment="1" applyFont="1">
      <alignment horizontal="center" readingOrder="0" vertical="bottom"/>
    </xf>
    <xf borderId="0" fillId="9" fontId="6" numFmtId="0" xfId="0" applyAlignment="1" applyFont="1">
      <alignment horizontal="right" readingOrder="0" shrinkToFit="0" wrapText="0"/>
    </xf>
    <xf borderId="1" fillId="5" fontId="8" numFmtId="0" xfId="0" applyAlignment="1" applyBorder="1" applyFont="1">
      <alignment horizontal="center" readingOrder="0" shrinkToFit="0" wrapText="0"/>
    </xf>
    <xf borderId="2" fillId="5" fontId="8" numFmtId="0" xfId="0" applyAlignment="1" applyBorder="1" applyFont="1">
      <alignment horizontal="center" readingOrder="0" shrinkToFit="0" wrapText="0"/>
    </xf>
    <xf borderId="1" fillId="14" fontId="9" numFmtId="0" xfId="0" applyAlignment="1" applyBorder="1" applyFill="1" applyFont="1">
      <alignment horizontal="center" readingOrder="0" shrinkToFit="0" wrapText="0"/>
    </xf>
    <xf borderId="2" fillId="14" fontId="9" numFmtId="0" xfId="0" applyAlignment="1" applyBorder="1" applyFont="1">
      <alignment horizontal="center" shrinkToFit="0" wrapText="0"/>
    </xf>
    <xf borderId="1" fillId="15" fontId="9" numFmtId="0" xfId="0" applyAlignment="1" applyBorder="1" applyFill="1" applyFont="1">
      <alignment horizontal="center" readingOrder="0" shrinkToFit="0" wrapText="0"/>
    </xf>
    <xf borderId="2" fillId="15" fontId="9" numFmtId="0" xfId="0" applyAlignment="1" applyBorder="1" applyFont="1">
      <alignment horizontal="center" readingOrder="0" shrinkToFit="0" wrapText="0"/>
    </xf>
    <xf borderId="1" fillId="7" fontId="8" numFmtId="0" xfId="0" applyAlignment="1" applyBorder="1" applyFont="1">
      <alignment horizontal="center" readingOrder="0" shrinkToFit="0" wrapText="0"/>
    </xf>
    <xf borderId="2" fillId="7" fontId="8" numFmtId="0" xfId="0" applyAlignment="1" applyBorder="1" applyFont="1">
      <alignment horizontal="center" readingOrder="0" shrinkToFit="0" wrapText="0"/>
    </xf>
    <xf borderId="0" fillId="0" fontId="1" numFmtId="0" xfId="0" applyFont="1"/>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Dashboar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Total Tickets and Pano Count</a:t>
            </a:r>
          </a:p>
        </c:rich>
      </c:tx>
      <c:overlay val="0"/>
    </c:title>
    <c:plotArea>
      <c:layout/>
      <c:lineChart>
        <c:ser>
          <c:idx val="0"/>
          <c:order val="0"/>
          <c:tx>
            <c:strRef>
              <c:f>Sheet3!$B$3</c:f>
            </c:strRef>
          </c:tx>
          <c:spPr>
            <a:ln cmpd="sng" w="19050">
              <a:solidFill>
                <a:schemeClr val="accent1"/>
              </a:solidFill>
              <a:prstDash val="solid"/>
            </a:ln>
          </c:spPr>
          <c:marker>
            <c:symbol val="circle"/>
            <c:size val="7"/>
            <c:spPr>
              <a:solidFill>
                <a:schemeClr val="accent1"/>
              </a:solidFill>
              <a:ln cmpd="sng">
                <a:solidFill>
                  <a:schemeClr val="accent1"/>
                </a:solidFill>
              </a:ln>
            </c:spPr>
          </c:marker>
          <c:cat>
            <c:strRef>
              <c:f>Sheet3!$A$4:$A$13</c:f>
            </c:strRef>
          </c:cat>
          <c:val>
            <c:numRef>
              <c:f>Sheet3!$B$4:$B$13</c:f>
              <c:numCache/>
            </c:numRef>
          </c:val>
          <c:smooth val="0"/>
        </c:ser>
        <c:ser>
          <c:idx val="1"/>
          <c:order val="1"/>
          <c:tx>
            <c:strRef>
              <c:f>Sheet3!$C$3</c:f>
            </c:strRef>
          </c:tx>
          <c:spPr>
            <a:ln cmpd="sng" w="19050">
              <a:solidFill>
                <a:srgbClr val="EA4335">
                  <a:alpha val="100000"/>
                </a:srgbClr>
              </a:solidFill>
              <a:prstDash val="solid"/>
            </a:ln>
          </c:spPr>
          <c:marker>
            <c:symbol val="circle"/>
            <c:size val="7"/>
            <c:spPr>
              <a:solidFill>
                <a:srgbClr val="EA4335">
                  <a:alpha val="100000"/>
                </a:srgbClr>
              </a:solidFill>
              <a:ln cmpd="sng">
                <a:solidFill>
                  <a:srgbClr val="EA4335">
                    <a:alpha val="100000"/>
                  </a:srgbClr>
                </a:solidFill>
              </a:ln>
            </c:spPr>
          </c:marker>
          <c:cat>
            <c:strRef>
              <c:f>Sheet3!$A$4:$A$13</c:f>
            </c:strRef>
          </c:cat>
          <c:val>
            <c:numRef>
              <c:f>Sheet3!$C$4:$C$13</c:f>
              <c:numCache/>
            </c:numRef>
          </c:val>
          <c:smooth val="0"/>
        </c:ser>
        <c:axId val="568063181"/>
        <c:axId val="1158547400"/>
      </c:lineChart>
      <c:catAx>
        <c:axId val="5680631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a:t>
                </a:r>
              </a:p>
            </c:rich>
          </c:tx>
          <c:overlay val="0"/>
        </c:title>
        <c:numFmt formatCode="General" sourceLinked="1"/>
        <c:majorTickMark val="none"/>
        <c:minorTickMark val="none"/>
        <c:spPr/>
        <c:txPr>
          <a:bodyPr/>
          <a:lstStyle/>
          <a:p>
            <a:pPr lvl="0">
              <a:defRPr b="0">
                <a:solidFill>
                  <a:srgbClr val="000000"/>
                </a:solidFill>
                <a:latin typeface="+mn-lt"/>
              </a:defRPr>
            </a:pPr>
          </a:p>
        </c:txPr>
        <c:crossAx val="1158547400"/>
      </c:catAx>
      <c:valAx>
        <c:axId val="11585474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8063181"/>
      </c:valAx>
    </c:plotArea>
    <c:legend>
      <c:legendPos val="t"/>
      <c:overlay val="0"/>
      <c:txPr>
        <a:bodyPr/>
        <a:lstStyle/>
        <a:p>
          <a:pPr lvl="0">
            <a:defRPr b="1" i="0">
              <a:solidFill>
                <a:srgbClr val="1A1A1A"/>
              </a:solidFill>
              <a:latin typeface="Arial black"/>
            </a:defRPr>
          </a:pPr>
        </a:p>
      </c:txPr>
    </c:legend>
    <c:plotVisOnly val="1"/>
  </c:chart>
  <c:spPr>
    <a:solidFill>
      <a:srgbClr val="FFD966"/>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Weekly Tickets and Pano Count</a:t>
            </a:r>
          </a:p>
        </c:rich>
      </c:tx>
      <c:overlay val="0"/>
    </c:title>
    <c:plotArea>
      <c:layout/>
      <c:barChart>
        <c:barDir val="col"/>
        <c:ser>
          <c:idx val="0"/>
          <c:order val="0"/>
          <c:tx>
            <c:strRef>
              <c:f>KPIs!$E$1</c:f>
            </c:strRef>
          </c:tx>
          <c:spPr>
            <a:solidFill>
              <a:schemeClr val="accent1"/>
            </a:solidFill>
            <a:ln cmpd="sng">
              <a:solidFill>
                <a:srgbClr val="000000"/>
              </a:solidFill>
            </a:ln>
          </c:spPr>
          <c:dPt>
            <c:idx val="2"/>
          </c:dPt>
          <c:cat>
            <c:strRef>
              <c:f>KPIs!$D$2:$D$6</c:f>
            </c:strRef>
          </c:cat>
          <c:val>
            <c:numRef>
              <c:f>KPIs!$E$2:$E$6</c:f>
              <c:numCache/>
            </c:numRef>
          </c:val>
        </c:ser>
        <c:axId val="677447051"/>
        <c:axId val="1600108971"/>
      </c:barChart>
      <c:lineChart>
        <c:varyColors val="0"/>
        <c:ser>
          <c:idx val="1"/>
          <c:order val="1"/>
          <c:tx>
            <c:strRef>
              <c:f>KPIs!$F$1</c:f>
            </c:strRef>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cat>
            <c:strRef>
              <c:f>KPIs!$D$2:$D$6</c:f>
            </c:strRef>
          </c:cat>
          <c:val>
            <c:numRef>
              <c:f>KPIs!$F$2:$F$6</c:f>
              <c:numCache/>
            </c:numRef>
          </c:val>
          <c:smooth val="0"/>
        </c:ser>
        <c:axId val="677447051"/>
        <c:axId val="1600108971"/>
      </c:lineChart>
      <c:catAx>
        <c:axId val="6774470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0108971"/>
      </c:catAx>
      <c:valAx>
        <c:axId val="1600108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744705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5178147268408554"/>
          <c:y val="0.04632352941176471"/>
          <c:w val="0.9353919239904988"/>
          <c:h val="0.8999999999999999"/>
        </c:manualLayout>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KPIs!$A$4:$A$6</c:f>
            </c:strRef>
          </c:cat>
          <c:val>
            <c:numRef>
              <c:f>KPIs!$B$4:$B$6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885825</xdr:colOff>
      <xdr:row>2</xdr:row>
      <xdr:rowOff>0</xdr:rowOff>
    </xdr:from>
    <xdr:ext cx="5800725" cy="2314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190500</xdr:colOff>
      <xdr:row>0</xdr:row>
      <xdr:rowOff>0</xdr:rowOff>
    </xdr:from>
    <xdr:ext cx="4324350" cy="22955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590550</xdr:colOff>
      <xdr:row>4</xdr:row>
      <xdr:rowOff>114300</xdr:rowOff>
    </xdr:from>
    <xdr:ext cx="4010025" cy="25908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952500</xdr:colOff>
      <xdr:row>6</xdr:row>
      <xdr:rowOff>114300</xdr:rowOff>
    </xdr:from>
    <xdr:ext cx="2857500" cy="2857500"/>
    <mc:AlternateContent>
      <mc:Choice Requires="sle15">
        <xdr:graphicFrame>
          <xdr:nvGraphicFramePr>
            <xdr:cNvPr id="1" name="Weeks_1"/>
            <xdr:cNvGraphicFramePr/>
          </xdr:nvGraphicFramePr>
          <xdr:xfrm>
            <a:off x="0" y="0"/>
            <a:ext cx="0" cy="0"/>
          </xdr:xfrm>
          <a:graphic>
            <a:graphicData uri="http://schemas.microsoft.com/office/drawing/2010/slicer">
              <x3Unk:slicer name="Week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Weeks">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Weeks_1" cache="SlicerCache_Table_1_Col_1" caption="Weeks" rowHeight="247650"/>
</x14:slicers>
</file>

<file path=xl/tables/table1.xml><?xml version="1.0" encoding="utf-8"?>
<table xmlns="http://schemas.openxmlformats.org/spreadsheetml/2006/main" ref="D1:F6" displayName="Table_1" name="Table_1" id="1">
  <autoFilter ref="$D$1:$F$6"/>
  <tableColumns count="3">
    <tableColumn name="Weeks" id="1"/>
    <tableColumn name="Tickets" id="2"/>
    <tableColumn name="Pano Count" id="3"/>
  </tableColumns>
  <tableStyleInfo showColumnStripes="0" showFirstColumn="0" showLastColumn="0" showRowStripes="0"/>
</table>
</file>

<file path=xl/tables/table2.xml><?xml version="1.0" encoding="utf-8"?>
<table xmlns="http://schemas.openxmlformats.org/spreadsheetml/2006/main" headerRowCount="0" ref="C1:H1" displayName="Table_2" name="Table_2" id="2">
  <tableColumns count="6">
    <tableColumn name="Column1" id="1"/>
    <tableColumn name="Column2" id="2"/>
    <tableColumn name="Column3" id="3"/>
    <tableColumn name="Column4" id="4"/>
    <tableColumn name="Column5" id="5"/>
    <tableColumn name="Column6" id="6"/>
  </tableColumns>
  <tableStyleInfo name="Dashboar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f>SUM(B4,B6,B8,B10,B12,B14,B16,B18,B20,B22)</f>
        <v>244.1</v>
      </c>
      <c r="C1" s="2" t="s">
        <v>1</v>
      </c>
      <c r="D1" s="2">
        <f>AVERAGE(B5,B7,B9,B11,B13,B15,B17,B19,B21,B23)</f>
        <v>21.73</v>
      </c>
      <c r="E1" s="3" t="s">
        <v>2</v>
      </c>
      <c r="F1" s="3">
        <v>100.0</v>
      </c>
      <c r="G1" s="4" t="s">
        <v>3</v>
      </c>
      <c r="H1" s="4">
        <f>F1-B1</f>
        <v>-144.1</v>
      </c>
      <c r="I1" s="5" t="s">
        <v>4</v>
      </c>
      <c r="J1" s="6">
        <f>B1*12/4800*100/100</f>
        <v>0.61025</v>
      </c>
      <c r="K1" s="7"/>
      <c r="L1" s="7"/>
    </row>
    <row r="2">
      <c r="A2" s="8"/>
      <c r="B2" s="9"/>
      <c r="C2" s="9"/>
      <c r="D2" s="9"/>
      <c r="E2" s="9"/>
      <c r="F2" s="9"/>
      <c r="G2" s="9"/>
      <c r="H2" s="9"/>
      <c r="I2" s="9"/>
      <c r="J2" s="9"/>
      <c r="K2" s="9"/>
      <c r="L2" s="10"/>
    </row>
    <row r="3">
      <c r="A3" s="11" t="s">
        <v>5</v>
      </c>
      <c r="B3" s="11" t="s">
        <v>6</v>
      </c>
      <c r="C3" s="11" t="s">
        <v>7</v>
      </c>
      <c r="D3" s="11" t="s">
        <v>8</v>
      </c>
      <c r="E3" s="11" t="s">
        <v>9</v>
      </c>
      <c r="F3" s="11" t="s">
        <v>10</v>
      </c>
      <c r="G3" s="11" t="s">
        <v>11</v>
      </c>
      <c r="H3" s="11" t="s">
        <v>12</v>
      </c>
      <c r="I3" s="11" t="s">
        <v>13</v>
      </c>
      <c r="J3" s="11" t="s">
        <v>14</v>
      </c>
      <c r="K3" s="11" t="s">
        <v>15</v>
      </c>
      <c r="L3" s="11" t="s">
        <v>16</v>
      </c>
      <c r="M3" s="12"/>
      <c r="N3" s="12"/>
      <c r="O3" s="12"/>
      <c r="P3" s="12"/>
      <c r="Q3" s="12"/>
      <c r="R3" s="12"/>
      <c r="S3" s="12"/>
      <c r="T3" s="12"/>
      <c r="U3" s="12"/>
      <c r="V3" s="12"/>
      <c r="W3" s="12"/>
      <c r="X3" s="12"/>
      <c r="Y3" s="12"/>
      <c r="Z3" s="12"/>
    </row>
    <row r="4">
      <c r="A4" s="13">
        <v>45658.0</v>
      </c>
      <c r="B4" s="14">
        <f t="shared" ref="B4:B13" si="1">COUNT(C4:L4)</f>
        <v>9</v>
      </c>
      <c r="C4" s="15">
        <v>3306.0</v>
      </c>
      <c r="D4" s="15">
        <v>4005.0</v>
      </c>
      <c r="E4" s="15">
        <v>2025.0</v>
      </c>
      <c r="F4" s="15">
        <v>2988.0</v>
      </c>
      <c r="G4" s="15">
        <v>1499.0</v>
      </c>
      <c r="H4" s="15">
        <v>1673.0</v>
      </c>
      <c r="I4" s="15">
        <v>3279.0</v>
      </c>
      <c r="J4" s="15">
        <v>1407.0</v>
      </c>
      <c r="K4" s="15">
        <v>2845.0</v>
      </c>
      <c r="L4" s="15"/>
      <c r="M4" s="16"/>
      <c r="N4" s="16"/>
      <c r="O4" s="16"/>
      <c r="P4" s="16"/>
      <c r="Q4" s="16"/>
      <c r="R4" s="16"/>
      <c r="S4" s="16"/>
      <c r="T4" s="16"/>
      <c r="U4" s="16"/>
      <c r="V4" s="16"/>
      <c r="W4" s="16"/>
      <c r="X4" s="16"/>
      <c r="Y4" s="16"/>
      <c r="Z4" s="16"/>
    </row>
    <row r="5">
      <c r="A5" s="13">
        <v>45659.0</v>
      </c>
      <c r="B5" s="14">
        <f t="shared" si="1"/>
        <v>10</v>
      </c>
      <c r="C5" s="15">
        <v>4595.0</v>
      </c>
      <c r="D5" s="15">
        <v>3115.0</v>
      </c>
      <c r="E5" s="15">
        <v>1451.0</v>
      </c>
      <c r="F5" s="15">
        <v>4684.0</v>
      </c>
      <c r="G5" s="15">
        <v>1349.0</v>
      </c>
      <c r="H5" s="15">
        <v>2736.0</v>
      </c>
      <c r="I5" s="15">
        <v>1235.0</v>
      </c>
      <c r="J5" s="15">
        <v>4500.0</v>
      </c>
      <c r="K5" s="15">
        <v>2655.0</v>
      </c>
      <c r="L5" s="15">
        <v>3493.0</v>
      </c>
    </row>
    <row r="6">
      <c r="A6" s="13">
        <v>45660.0</v>
      </c>
      <c r="B6" s="14">
        <f t="shared" si="1"/>
        <v>10</v>
      </c>
      <c r="C6" s="15">
        <v>3767.0</v>
      </c>
      <c r="D6" s="15">
        <v>2103.0</v>
      </c>
      <c r="E6" s="15">
        <v>2366.0</v>
      </c>
      <c r="F6" s="15">
        <v>3339.0</v>
      </c>
      <c r="G6" s="15">
        <v>1322.0</v>
      </c>
      <c r="H6" s="15">
        <v>3397.0</v>
      </c>
      <c r="I6" s="15">
        <v>2719.0</v>
      </c>
      <c r="J6" s="15">
        <v>4634.0</v>
      </c>
      <c r="K6" s="15">
        <v>2079.0</v>
      </c>
      <c r="L6" s="15">
        <v>4639.0</v>
      </c>
      <c r="M6" s="16"/>
      <c r="N6" s="16"/>
      <c r="O6" s="16"/>
      <c r="P6" s="16"/>
      <c r="Q6" s="16"/>
      <c r="R6" s="16"/>
      <c r="S6" s="16"/>
      <c r="T6" s="16"/>
      <c r="U6" s="16"/>
      <c r="V6" s="16"/>
      <c r="W6" s="16"/>
      <c r="X6" s="16"/>
      <c r="Y6" s="16"/>
      <c r="Z6" s="16"/>
    </row>
    <row r="7">
      <c r="A7" s="13">
        <v>45661.0</v>
      </c>
      <c r="B7" s="14">
        <f t="shared" si="1"/>
        <v>8</v>
      </c>
      <c r="C7" s="15">
        <v>3101.0</v>
      </c>
      <c r="D7" s="15">
        <v>1743.0</v>
      </c>
      <c r="E7" s="15">
        <v>4394.0</v>
      </c>
      <c r="F7" s="15">
        <v>4941.0</v>
      </c>
      <c r="G7" s="15">
        <v>1213.0</v>
      </c>
      <c r="H7" s="15">
        <v>2043.0</v>
      </c>
      <c r="I7" s="15">
        <v>4688.0</v>
      </c>
      <c r="J7" s="15">
        <v>2731.0</v>
      </c>
      <c r="K7" s="15"/>
      <c r="L7" s="15"/>
    </row>
    <row r="8">
      <c r="A8" s="13">
        <v>45662.0</v>
      </c>
      <c r="B8" s="14">
        <f t="shared" si="1"/>
        <v>10</v>
      </c>
      <c r="C8" s="15">
        <v>4927.0</v>
      </c>
      <c r="D8" s="15">
        <v>1855.0</v>
      </c>
      <c r="E8" s="15">
        <v>2827.0</v>
      </c>
      <c r="F8" s="15">
        <v>3112.0</v>
      </c>
      <c r="G8" s="15">
        <v>1146.0</v>
      </c>
      <c r="H8" s="15">
        <v>3737.0</v>
      </c>
      <c r="I8" s="15">
        <v>4548.0</v>
      </c>
      <c r="J8" s="15">
        <v>4891.0</v>
      </c>
      <c r="K8" s="15">
        <v>3391.0</v>
      </c>
      <c r="L8" s="15">
        <v>1558.0</v>
      </c>
      <c r="M8" s="16"/>
      <c r="N8" s="16"/>
      <c r="O8" s="16"/>
      <c r="P8" s="16"/>
      <c r="Q8" s="16"/>
      <c r="R8" s="16"/>
      <c r="S8" s="16"/>
      <c r="T8" s="16"/>
      <c r="U8" s="16"/>
      <c r="V8" s="16"/>
      <c r="W8" s="16"/>
      <c r="X8" s="16"/>
      <c r="Y8" s="16"/>
      <c r="Z8" s="16"/>
    </row>
    <row r="9">
      <c r="A9" s="13">
        <v>45663.0</v>
      </c>
      <c r="B9" s="14">
        <f t="shared" si="1"/>
        <v>7</v>
      </c>
      <c r="C9" s="15">
        <v>1324.0</v>
      </c>
      <c r="D9" s="15">
        <v>4510.0</v>
      </c>
      <c r="E9" s="15">
        <v>3763.0</v>
      </c>
      <c r="F9" s="15">
        <v>1200.0</v>
      </c>
      <c r="G9" s="15">
        <v>3103.0</v>
      </c>
      <c r="H9" s="15">
        <v>1400.0</v>
      </c>
      <c r="I9" s="15">
        <v>3983.0</v>
      </c>
      <c r="J9" s="15"/>
      <c r="K9" s="15"/>
      <c r="L9" s="15"/>
    </row>
    <row r="10">
      <c r="A10" s="13">
        <v>45664.0</v>
      </c>
      <c r="B10" s="14">
        <f t="shared" si="1"/>
        <v>9</v>
      </c>
      <c r="C10" s="15">
        <v>3693.0</v>
      </c>
      <c r="D10" s="15">
        <v>2204.0</v>
      </c>
      <c r="E10" s="15">
        <v>3190.0</v>
      </c>
      <c r="F10" s="15">
        <v>3898.0</v>
      </c>
      <c r="G10" s="15">
        <v>2455.0</v>
      </c>
      <c r="H10" s="15">
        <v>4037.0</v>
      </c>
      <c r="I10" s="15">
        <v>1952.0</v>
      </c>
      <c r="J10" s="15">
        <v>1139.0</v>
      </c>
      <c r="K10" s="15">
        <v>3649.0</v>
      </c>
      <c r="L10" s="15"/>
      <c r="M10" s="16"/>
      <c r="N10" s="16"/>
      <c r="O10" s="16"/>
      <c r="P10" s="16"/>
      <c r="Q10" s="16"/>
      <c r="R10" s="16"/>
      <c r="S10" s="16"/>
      <c r="T10" s="16"/>
      <c r="U10" s="16"/>
      <c r="V10" s="16"/>
      <c r="W10" s="16"/>
      <c r="X10" s="16"/>
      <c r="Y10" s="16"/>
      <c r="Z10" s="16"/>
    </row>
    <row r="11">
      <c r="A11" s="13">
        <v>45665.0</v>
      </c>
      <c r="B11" s="14">
        <f t="shared" si="1"/>
        <v>10</v>
      </c>
      <c r="C11" s="15">
        <v>1661.0</v>
      </c>
      <c r="D11" s="15">
        <v>2743.0</v>
      </c>
      <c r="E11" s="15">
        <v>3081.0</v>
      </c>
      <c r="F11" s="15">
        <v>1041.0</v>
      </c>
      <c r="G11" s="15">
        <v>1881.0</v>
      </c>
      <c r="H11" s="15">
        <v>4172.0</v>
      </c>
      <c r="I11" s="15">
        <v>4334.0</v>
      </c>
      <c r="J11" s="15">
        <v>2832.0</v>
      </c>
      <c r="K11" s="15">
        <v>2783.0</v>
      </c>
      <c r="L11" s="15">
        <v>3989.0</v>
      </c>
    </row>
    <row r="12">
      <c r="A12" s="13">
        <v>45666.0</v>
      </c>
      <c r="B12" s="14">
        <f t="shared" si="1"/>
        <v>6</v>
      </c>
      <c r="C12" s="15">
        <v>4388.0</v>
      </c>
      <c r="D12" s="15">
        <v>3044.0</v>
      </c>
      <c r="E12" s="15">
        <v>4499.0</v>
      </c>
      <c r="F12" s="15">
        <v>1568.0</v>
      </c>
      <c r="G12" s="15">
        <v>2818.0</v>
      </c>
      <c r="H12" s="15">
        <v>4389.0</v>
      </c>
      <c r="I12" s="15"/>
      <c r="J12" s="15"/>
      <c r="K12" s="15"/>
      <c r="L12" s="15"/>
      <c r="M12" s="16"/>
      <c r="N12" s="16"/>
      <c r="O12" s="16"/>
      <c r="P12" s="16"/>
      <c r="Q12" s="16"/>
      <c r="R12" s="16"/>
      <c r="S12" s="16"/>
      <c r="T12" s="16"/>
      <c r="U12" s="16"/>
      <c r="V12" s="16"/>
      <c r="W12" s="16"/>
      <c r="X12" s="16"/>
      <c r="Y12" s="16"/>
      <c r="Z12" s="16"/>
    </row>
    <row r="13">
      <c r="A13" s="13">
        <v>45667.0</v>
      </c>
      <c r="B13" s="14">
        <f t="shared" si="1"/>
        <v>10</v>
      </c>
      <c r="C13" s="15">
        <v>4362.0</v>
      </c>
      <c r="D13" s="15">
        <v>3603.0</v>
      </c>
      <c r="E13" s="15">
        <v>4661.0</v>
      </c>
      <c r="F13" s="15">
        <v>1301.0</v>
      </c>
      <c r="G13" s="15">
        <v>1253.0</v>
      </c>
      <c r="H13" s="15">
        <v>4944.0</v>
      </c>
      <c r="I13" s="15">
        <v>1643.0</v>
      </c>
      <c r="J13" s="15">
        <v>3092.0</v>
      </c>
      <c r="K13" s="15">
        <v>1140.0</v>
      </c>
      <c r="L13" s="15">
        <v>2196.0</v>
      </c>
    </row>
    <row r="14">
      <c r="A14" s="17" t="s">
        <v>17</v>
      </c>
      <c r="B14" s="18">
        <f t="shared" ref="B14:B23" si="2">AVERAGE(C14:L14)</f>
        <v>42.5</v>
      </c>
      <c r="C14" s="19">
        <v>30.0</v>
      </c>
      <c r="D14" s="19">
        <v>17.0</v>
      </c>
      <c r="E14" s="19">
        <v>64.0</v>
      </c>
      <c r="F14" s="17">
        <v>23.0</v>
      </c>
      <c r="G14" s="19">
        <v>46.0</v>
      </c>
      <c r="H14" s="17">
        <v>43.0</v>
      </c>
      <c r="I14" s="17">
        <v>23.0</v>
      </c>
      <c r="J14" s="17">
        <v>21.0</v>
      </c>
      <c r="K14" s="19">
        <v>65.0</v>
      </c>
      <c r="L14" s="19">
        <v>93.0</v>
      </c>
      <c r="M14" s="16"/>
      <c r="N14" s="16"/>
      <c r="O14" s="16"/>
      <c r="P14" s="16"/>
      <c r="Q14" s="16"/>
      <c r="R14" s="16"/>
      <c r="S14" s="16"/>
      <c r="T14" s="16"/>
      <c r="U14" s="16"/>
      <c r="V14" s="16"/>
      <c r="W14" s="16"/>
      <c r="X14" s="16"/>
      <c r="Y14" s="16"/>
      <c r="Z14" s="16"/>
    </row>
    <row r="15">
      <c r="A15" s="17" t="s">
        <v>17</v>
      </c>
      <c r="B15" s="18">
        <f t="shared" si="2"/>
        <v>24</v>
      </c>
      <c r="C15" s="19">
        <v>30.0</v>
      </c>
      <c r="D15" s="19">
        <v>17.0</v>
      </c>
      <c r="E15" s="19">
        <v>64.0</v>
      </c>
      <c r="F15" s="17">
        <v>8.0</v>
      </c>
      <c r="G15" s="19">
        <v>46.0</v>
      </c>
      <c r="H15" s="17">
        <v>9.0</v>
      </c>
      <c r="I15" s="17">
        <v>11.0</v>
      </c>
      <c r="J15" s="17">
        <v>21.0</v>
      </c>
      <c r="K15" s="17">
        <v>22.0</v>
      </c>
      <c r="L15" s="17">
        <v>12.0</v>
      </c>
    </row>
    <row r="16">
      <c r="A16" s="17" t="s">
        <v>17</v>
      </c>
      <c r="B16" s="18">
        <f t="shared" si="2"/>
        <v>33</v>
      </c>
      <c r="C16" s="19">
        <v>30.0</v>
      </c>
      <c r="D16" s="19">
        <v>17.0</v>
      </c>
      <c r="E16" s="19">
        <v>64.0</v>
      </c>
      <c r="F16" s="17">
        <v>11.0</v>
      </c>
      <c r="G16" s="19">
        <v>46.0</v>
      </c>
      <c r="H16" s="17">
        <v>15.0</v>
      </c>
      <c r="I16" s="17">
        <v>20.0</v>
      </c>
      <c r="J16" s="17">
        <v>22.0</v>
      </c>
      <c r="K16" s="17">
        <v>12.0</v>
      </c>
      <c r="L16" s="19">
        <v>93.0</v>
      </c>
      <c r="M16" s="16"/>
      <c r="N16" s="16"/>
      <c r="O16" s="16"/>
      <c r="P16" s="16"/>
      <c r="Q16" s="16"/>
      <c r="R16" s="16"/>
      <c r="S16" s="16"/>
      <c r="T16" s="16"/>
      <c r="U16" s="16"/>
      <c r="V16" s="16"/>
      <c r="W16" s="16"/>
      <c r="X16" s="16"/>
      <c r="Y16" s="16"/>
      <c r="Z16" s="16"/>
    </row>
    <row r="17">
      <c r="A17" s="17" t="s">
        <v>17</v>
      </c>
      <c r="B17" s="18">
        <f t="shared" si="2"/>
        <v>21.2</v>
      </c>
      <c r="C17" s="17">
        <v>11.0</v>
      </c>
      <c r="D17" s="17">
        <v>12.0</v>
      </c>
      <c r="E17" s="17">
        <v>33.0</v>
      </c>
      <c r="F17" s="17">
        <v>44.0</v>
      </c>
      <c r="G17" s="17">
        <v>22.0</v>
      </c>
      <c r="H17" s="17">
        <v>12.0</v>
      </c>
      <c r="I17" s="17">
        <v>32.0</v>
      </c>
      <c r="J17" s="17">
        <v>11.0</v>
      </c>
      <c r="K17" s="17">
        <v>12.0</v>
      </c>
      <c r="L17" s="17">
        <v>23.0</v>
      </c>
    </row>
    <row r="18">
      <c r="A18" s="17" t="s">
        <v>17</v>
      </c>
      <c r="B18" s="18">
        <f t="shared" si="2"/>
        <v>22.6</v>
      </c>
      <c r="C18" s="17">
        <v>11.0</v>
      </c>
      <c r="D18" s="17">
        <v>22.0</v>
      </c>
      <c r="E18" s="17">
        <v>24.0</v>
      </c>
      <c r="F18" s="17">
        <v>55.0</v>
      </c>
      <c r="G18" s="17">
        <v>34.0</v>
      </c>
      <c r="H18" s="17">
        <v>32.0</v>
      </c>
      <c r="I18" s="17">
        <v>23.0</v>
      </c>
      <c r="J18" s="17">
        <v>4.0</v>
      </c>
      <c r="K18" s="17">
        <v>10.0</v>
      </c>
      <c r="L18" s="17">
        <v>11.0</v>
      </c>
      <c r="M18" s="16"/>
      <c r="N18" s="16"/>
      <c r="O18" s="16"/>
      <c r="P18" s="16"/>
      <c r="Q18" s="16"/>
      <c r="R18" s="16"/>
      <c r="S18" s="16"/>
      <c r="T18" s="16"/>
      <c r="U18" s="16"/>
      <c r="V18" s="16"/>
      <c r="W18" s="16"/>
      <c r="X18" s="16"/>
      <c r="Y18" s="16"/>
      <c r="Z18" s="16"/>
    </row>
    <row r="19">
      <c r="A19" s="17" t="s">
        <v>17</v>
      </c>
      <c r="B19" s="18">
        <f t="shared" si="2"/>
        <v>47.1</v>
      </c>
      <c r="C19" s="17">
        <v>33.0</v>
      </c>
      <c r="D19" s="19">
        <v>93.0</v>
      </c>
      <c r="E19" s="17">
        <v>23.0</v>
      </c>
      <c r="F19" s="19">
        <v>65.0</v>
      </c>
      <c r="G19" s="19">
        <v>93.0</v>
      </c>
      <c r="H19" s="17">
        <v>33.0</v>
      </c>
      <c r="I19" s="17">
        <v>21.0</v>
      </c>
      <c r="J19" s="17">
        <v>22.0</v>
      </c>
      <c r="K19" s="17">
        <v>43.0</v>
      </c>
      <c r="L19" s="17">
        <v>45.0</v>
      </c>
    </row>
    <row r="20">
      <c r="A20" s="17" t="s">
        <v>17</v>
      </c>
      <c r="B20" s="18">
        <f t="shared" si="2"/>
        <v>37</v>
      </c>
      <c r="C20" s="19">
        <v>30.0</v>
      </c>
      <c r="D20" s="19">
        <v>17.0</v>
      </c>
      <c r="E20" s="19">
        <v>64.0</v>
      </c>
      <c r="F20" s="17">
        <v>44.0</v>
      </c>
      <c r="G20" s="19">
        <v>46.0</v>
      </c>
      <c r="H20" s="17">
        <v>23.0</v>
      </c>
      <c r="I20" s="17">
        <v>45.0</v>
      </c>
      <c r="J20" s="17">
        <v>23.0</v>
      </c>
      <c r="K20" s="17">
        <v>34.0</v>
      </c>
      <c r="L20" s="17">
        <v>44.0</v>
      </c>
      <c r="M20" s="16"/>
      <c r="N20" s="16"/>
      <c r="O20" s="16"/>
      <c r="P20" s="16"/>
      <c r="Q20" s="16"/>
      <c r="R20" s="16"/>
      <c r="S20" s="16"/>
      <c r="T20" s="16"/>
      <c r="U20" s="16"/>
      <c r="V20" s="16"/>
      <c r="W20" s="16"/>
      <c r="X20" s="16"/>
      <c r="Y20" s="16"/>
      <c r="Z20" s="16"/>
    </row>
    <row r="21">
      <c r="A21" s="17" t="s">
        <v>17</v>
      </c>
      <c r="B21" s="18">
        <f t="shared" si="2"/>
        <v>45.5</v>
      </c>
      <c r="C21" s="19">
        <v>30.0</v>
      </c>
      <c r="D21" s="19">
        <v>17.0</v>
      </c>
      <c r="E21" s="19">
        <v>64.0</v>
      </c>
      <c r="F21" s="17">
        <v>12.0</v>
      </c>
      <c r="G21" s="19">
        <v>46.0</v>
      </c>
      <c r="H21" s="17">
        <v>60.0</v>
      </c>
      <c r="I21" s="17">
        <v>29.0</v>
      </c>
      <c r="J21" s="17">
        <v>55.0</v>
      </c>
      <c r="K21" s="19">
        <v>65.0</v>
      </c>
      <c r="L21" s="17">
        <v>77.0</v>
      </c>
    </row>
    <row r="22">
      <c r="A22" s="17" t="s">
        <v>17</v>
      </c>
      <c r="B22" s="18">
        <f t="shared" si="2"/>
        <v>65</v>
      </c>
      <c r="C22" s="19">
        <v>30.0</v>
      </c>
      <c r="D22" s="19">
        <v>17.0</v>
      </c>
      <c r="E22" s="19">
        <v>64.0</v>
      </c>
      <c r="F22" s="19">
        <v>79.0</v>
      </c>
      <c r="G22" s="19">
        <v>46.0</v>
      </c>
      <c r="H22" s="19">
        <v>79.0</v>
      </c>
      <c r="I22" s="19">
        <v>93.0</v>
      </c>
      <c r="J22" s="19">
        <v>84.0</v>
      </c>
      <c r="K22" s="19">
        <v>65.0</v>
      </c>
      <c r="L22" s="19">
        <v>93.0</v>
      </c>
      <c r="M22" s="16"/>
      <c r="N22" s="16"/>
      <c r="O22" s="16"/>
      <c r="P22" s="16"/>
      <c r="Q22" s="16"/>
      <c r="R22" s="16"/>
      <c r="S22" s="16"/>
      <c r="T22" s="16"/>
      <c r="U22" s="16"/>
      <c r="V22" s="16"/>
      <c r="W22" s="16"/>
      <c r="X22" s="16"/>
      <c r="Y22" s="16"/>
      <c r="Z22" s="16"/>
    </row>
    <row r="23">
      <c r="A23" s="17" t="s">
        <v>17</v>
      </c>
      <c r="B23" s="18">
        <f t="shared" si="2"/>
        <v>34.5</v>
      </c>
      <c r="C23" s="19">
        <v>30.0</v>
      </c>
      <c r="D23" s="19">
        <v>17.0</v>
      </c>
      <c r="E23" s="19">
        <v>64.0</v>
      </c>
      <c r="F23" s="17">
        <v>45.0</v>
      </c>
      <c r="G23" s="19">
        <v>46.0</v>
      </c>
      <c r="H23" s="17">
        <v>25.0</v>
      </c>
      <c r="I23" s="17">
        <v>23.0</v>
      </c>
      <c r="J23" s="17">
        <v>28.0</v>
      </c>
      <c r="K23" s="17">
        <v>34.0</v>
      </c>
      <c r="L23" s="17">
        <v>33.0</v>
      </c>
    </row>
  </sheetData>
  <autoFilter ref="$A$3:$L$23">
    <sortState ref="A3:L23">
      <sortCondition ref="A3:A23"/>
      <sortCondition ref="B3:B23"/>
    </sortState>
  </autoFilter>
  <mergeCells count="1">
    <mergeCell ref="A2:L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5.63"/>
  </cols>
  <sheetData>
    <row r="1">
      <c r="A1" s="1" t="s">
        <v>0</v>
      </c>
      <c r="B1" s="1">
        <f>SUM(B4:B13)</f>
        <v>206</v>
      </c>
      <c r="C1" s="2" t="s">
        <v>1</v>
      </c>
      <c r="D1" s="2">
        <f>AVERAGE(C4:C13)</f>
        <v>34.14</v>
      </c>
      <c r="E1" s="3" t="s">
        <v>2</v>
      </c>
      <c r="F1" s="3">
        <v>250.0</v>
      </c>
      <c r="G1" s="4" t="s">
        <v>3</v>
      </c>
      <c r="H1" s="4">
        <f>F1-B1</f>
        <v>44</v>
      </c>
      <c r="I1" s="5" t="s">
        <v>4</v>
      </c>
      <c r="J1" s="20">
        <f>B1*12/4800*100/100</f>
        <v>0.515</v>
      </c>
      <c r="K1" s="21"/>
      <c r="L1" s="21"/>
      <c r="M1" s="21"/>
      <c r="N1" s="21"/>
      <c r="O1" s="21"/>
      <c r="P1" s="21"/>
      <c r="Q1" s="21"/>
      <c r="R1" s="21"/>
      <c r="S1" s="21"/>
      <c r="T1" s="22"/>
    </row>
    <row r="2">
      <c r="A2" s="23"/>
      <c r="B2" s="23"/>
      <c r="C2" s="23"/>
    </row>
    <row r="3">
      <c r="A3" s="17" t="s">
        <v>18</v>
      </c>
      <c r="B3" s="17" t="s">
        <v>19</v>
      </c>
      <c r="C3" s="17" t="s">
        <v>20</v>
      </c>
    </row>
    <row r="4">
      <c r="A4" s="24">
        <v>45658.0</v>
      </c>
      <c r="B4" s="17">
        <v>10.0</v>
      </c>
      <c r="C4" s="18">
        <v>42.5</v>
      </c>
    </row>
    <row r="5">
      <c r="A5" s="24">
        <v>45659.0</v>
      </c>
      <c r="B5" s="17">
        <v>30.0</v>
      </c>
      <c r="C5" s="18">
        <v>24.0</v>
      </c>
    </row>
    <row r="6">
      <c r="A6" s="24">
        <v>45660.0</v>
      </c>
      <c r="B6" s="17">
        <v>25.0</v>
      </c>
      <c r="C6" s="18">
        <v>33.0</v>
      </c>
      <c r="D6" s="25"/>
    </row>
    <row r="7">
      <c r="A7" s="24">
        <v>45661.0</v>
      </c>
      <c r="B7" s="17">
        <v>27.0</v>
      </c>
      <c r="C7" s="18">
        <v>21.2</v>
      </c>
    </row>
    <row r="8">
      <c r="A8" s="24">
        <v>45662.0</v>
      </c>
      <c r="B8" s="17">
        <v>25.0</v>
      </c>
      <c r="C8" s="18">
        <v>22.6</v>
      </c>
    </row>
    <row r="9">
      <c r="A9" s="24">
        <v>45663.0</v>
      </c>
      <c r="B9" s="17">
        <v>15.0</v>
      </c>
      <c r="C9" s="18">
        <v>47.1</v>
      </c>
    </row>
    <row r="10">
      <c r="A10" s="24">
        <v>45664.0</v>
      </c>
      <c r="B10" s="17">
        <v>22.0</v>
      </c>
      <c r="C10" s="18">
        <v>37.0</v>
      </c>
    </row>
    <row r="11">
      <c r="A11" s="24">
        <v>45665.0</v>
      </c>
      <c r="B11" s="19">
        <v>10.0</v>
      </c>
      <c r="C11" s="18">
        <v>45.5</v>
      </c>
    </row>
    <row r="12">
      <c r="A12" s="24">
        <v>45666.0</v>
      </c>
      <c r="B12" s="17">
        <v>22.0</v>
      </c>
      <c r="C12" s="26">
        <v>34.0</v>
      </c>
    </row>
    <row r="13">
      <c r="A13" s="27">
        <v>45667.0</v>
      </c>
      <c r="B13" s="28">
        <v>20.0</v>
      </c>
      <c r="C13" s="29">
        <v>34.5</v>
      </c>
    </row>
    <row r="14">
      <c r="A14" s="30"/>
      <c r="B14" s="30"/>
      <c r="C14" s="30"/>
      <c r="D14" s="30"/>
      <c r="E14" s="30"/>
      <c r="F14" s="30"/>
      <c r="G14" s="30"/>
      <c r="H14" s="30"/>
      <c r="I14" s="30"/>
      <c r="J14" s="30"/>
    </row>
    <row r="15">
      <c r="A15" s="21"/>
      <c r="B15" s="21"/>
      <c r="C15" s="21"/>
      <c r="D15" s="21"/>
      <c r="E15" s="21"/>
      <c r="F15" s="21"/>
      <c r="G15" s="21"/>
      <c r="H15" s="21"/>
      <c r="I15" s="21"/>
      <c r="J15" s="22"/>
    </row>
    <row r="16">
      <c r="A16" s="30"/>
      <c r="B16" s="30"/>
    </row>
    <row r="17">
      <c r="A17" s="21"/>
      <c r="B17" s="17" t="s">
        <v>18</v>
      </c>
      <c r="C17" s="17" t="s">
        <v>19</v>
      </c>
      <c r="D17" s="17" t="s">
        <v>20</v>
      </c>
    </row>
    <row r="18">
      <c r="B18" s="24">
        <v>45658.0</v>
      </c>
      <c r="C18" s="17">
        <v>10.0</v>
      </c>
      <c r="D18" s="18">
        <v>42.5</v>
      </c>
    </row>
    <row r="19">
      <c r="B19" s="24">
        <v>45659.0</v>
      </c>
      <c r="C19" s="17">
        <v>30.0</v>
      </c>
      <c r="D19" s="18">
        <v>24.0</v>
      </c>
    </row>
    <row r="20">
      <c r="B20" s="24">
        <v>45660.0</v>
      </c>
      <c r="C20" s="17">
        <v>25.0</v>
      </c>
      <c r="D20" s="18">
        <v>33.0</v>
      </c>
    </row>
    <row r="21">
      <c r="B21" s="24">
        <v>45661.0</v>
      </c>
      <c r="C21" s="17">
        <v>27.0</v>
      </c>
      <c r="D21" s="18">
        <v>21.2</v>
      </c>
    </row>
    <row r="22">
      <c r="B22" s="24">
        <v>45662.0</v>
      </c>
      <c r="C22" s="17">
        <v>25.0</v>
      </c>
      <c r="D22" s="18">
        <v>22.6</v>
      </c>
    </row>
    <row r="23">
      <c r="B23" s="24">
        <v>45663.0</v>
      </c>
      <c r="C23" s="17">
        <v>15.0</v>
      </c>
      <c r="D23" s="18">
        <v>47.1</v>
      </c>
    </row>
    <row r="24">
      <c r="B24" s="24">
        <v>45664.0</v>
      </c>
      <c r="C24" s="17">
        <v>22.0</v>
      </c>
      <c r="D24" s="18">
        <v>37.0</v>
      </c>
    </row>
    <row r="25">
      <c r="B25" s="24">
        <v>45665.0</v>
      </c>
      <c r="C25" s="19">
        <v>10.0</v>
      </c>
      <c r="D25" s="18">
        <v>45.5</v>
      </c>
    </row>
    <row r="26">
      <c r="B26" s="24">
        <v>45666.0</v>
      </c>
      <c r="C26" s="17">
        <v>22.0</v>
      </c>
      <c r="D26" s="26">
        <v>34.0</v>
      </c>
    </row>
    <row r="27">
      <c r="B27" s="27">
        <v>45667.0</v>
      </c>
      <c r="C27" s="28">
        <v>20.0</v>
      </c>
      <c r="D27" s="29">
        <v>34.5</v>
      </c>
    </row>
  </sheetData>
  <autoFilter ref="$A$3:$C$1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10.25"/>
  </cols>
  <sheetData>
    <row r="1">
      <c r="A1" s="31" t="s">
        <v>5</v>
      </c>
      <c r="B1" s="31" t="s">
        <v>6</v>
      </c>
      <c r="C1" s="31" t="s">
        <v>7</v>
      </c>
      <c r="D1" s="31" t="s">
        <v>8</v>
      </c>
      <c r="E1" s="31" t="s">
        <v>9</v>
      </c>
      <c r="F1" s="31" t="s">
        <v>10</v>
      </c>
      <c r="G1" s="31" t="s">
        <v>11</v>
      </c>
      <c r="H1" s="31" t="s">
        <v>12</v>
      </c>
      <c r="I1" s="31" t="s">
        <v>13</v>
      </c>
      <c r="J1" s="31" t="s">
        <v>14</v>
      </c>
      <c r="K1" s="31" t="s">
        <v>15</v>
      </c>
      <c r="L1" s="31" t="s">
        <v>16</v>
      </c>
    </row>
    <row r="2">
      <c r="A2" s="32">
        <v>45870.0</v>
      </c>
      <c r="B2" s="33">
        <v>16.0</v>
      </c>
      <c r="C2" s="33">
        <v>340781.0</v>
      </c>
      <c r="D2" s="33">
        <v>606896.0</v>
      </c>
      <c r="E2" s="33">
        <v>479472.0</v>
      </c>
      <c r="F2" s="33">
        <v>402293.0</v>
      </c>
      <c r="G2" s="33">
        <v>636230.0</v>
      </c>
      <c r="H2" s="33">
        <v>337056.0</v>
      </c>
      <c r="I2" s="33">
        <v>352392.0</v>
      </c>
      <c r="J2" s="33">
        <v>234394.0</v>
      </c>
      <c r="K2" s="33">
        <v>162369.0</v>
      </c>
      <c r="L2" s="33">
        <v>386543.0</v>
      </c>
    </row>
    <row r="3">
      <c r="A3" s="34" t="s">
        <v>20</v>
      </c>
      <c r="B3" s="35">
        <f>AVERAGE(C3:L3)</f>
        <v>45.6</v>
      </c>
      <c r="C3" s="36">
        <v>69.0</v>
      </c>
      <c r="D3" s="36">
        <v>34.0</v>
      </c>
      <c r="E3" s="36">
        <v>65.0</v>
      </c>
      <c r="F3" s="36">
        <v>36.0</v>
      </c>
      <c r="G3" s="36">
        <v>68.0</v>
      </c>
      <c r="H3" s="36">
        <v>36.0</v>
      </c>
      <c r="I3" s="36">
        <v>33.0</v>
      </c>
      <c r="J3" s="36">
        <v>17.0</v>
      </c>
      <c r="K3" s="36">
        <v>66.0</v>
      </c>
      <c r="L3" s="36">
        <v>32.0</v>
      </c>
    </row>
    <row r="4">
      <c r="A4" s="32">
        <v>45871.0</v>
      </c>
      <c r="B4" s="33">
        <v>17.0</v>
      </c>
      <c r="C4" s="33">
        <v>685542.0</v>
      </c>
      <c r="D4" s="33">
        <v>992113.0</v>
      </c>
      <c r="E4" s="33">
        <v>516376.0</v>
      </c>
      <c r="F4" s="33">
        <v>660929.0</v>
      </c>
      <c r="G4" s="33">
        <v>565604.0</v>
      </c>
      <c r="H4" s="33">
        <v>895056.0</v>
      </c>
      <c r="I4" s="33">
        <v>185717.0</v>
      </c>
      <c r="J4" s="33">
        <v>407269.0</v>
      </c>
      <c r="K4" s="33">
        <v>448941.0</v>
      </c>
      <c r="L4" s="33">
        <v>784920.0</v>
      </c>
    </row>
    <row r="5">
      <c r="A5" s="34" t="s">
        <v>20</v>
      </c>
      <c r="B5" s="35">
        <f>AVERAGE(C5:L5)</f>
        <v>39.5</v>
      </c>
      <c r="C5" s="36">
        <v>42.0</v>
      </c>
      <c r="D5" s="36">
        <v>52.0</v>
      </c>
      <c r="E5" s="36">
        <v>37.0</v>
      </c>
      <c r="F5" s="36">
        <v>38.0</v>
      </c>
      <c r="G5" s="36">
        <v>64.0</v>
      </c>
      <c r="H5" s="36">
        <v>27.0</v>
      </c>
      <c r="I5" s="36">
        <v>26.0</v>
      </c>
      <c r="J5" s="36">
        <v>21.0</v>
      </c>
      <c r="K5" s="36">
        <v>32.0</v>
      </c>
      <c r="L5" s="36">
        <v>56.0</v>
      </c>
    </row>
    <row r="6">
      <c r="A6" s="32">
        <v>45872.0</v>
      </c>
      <c r="B6" s="33">
        <v>18.0</v>
      </c>
      <c r="C6" s="33">
        <v>321818.0</v>
      </c>
      <c r="D6" s="33">
        <v>608319.0</v>
      </c>
      <c r="E6" s="33">
        <v>506546.0</v>
      </c>
      <c r="F6" s="33">
        <v>278907.0</v>
      </c>
      <c r="G6" s="33">
        <v>505877.0</v>
      </c>
      <c r="H6" s="33">
        <v>930953.0</v>
      </c>
      <c r="I6" s="33">
        <v>670554.0</v>
      </c>
      <c r="J6" s="33">
        <v>770756.0</v>
      </c>
      <c r="K6" s="33">
        <v>723969.0</v>
      </c>
      <c r="L6" s="33">
        <v>870978.0</v>
      </c>
    </row>
    <row r="7">
      <c r="A7" s="34" t="s">
        <v>20</v>
      </c>
      <c r="B7" s="35">
        <f>AVERAGE(C7:L7)</f>
        <v>39.4</v>
      </c>
      <c r="C7" s="36">
        <v>24.0</v>
      </c>
      <c r="D7" s="36">
        <v>39.0</v>
      </c>
      <c r="E7" s="36">
        <v>48.0</v>
      </c>
      <c r="F7" s="36">
        <v>58.0</v>
      </c>
      <c r="G7" s="36">
        <v>31.0</v>
      </c>
      <c r="H7" s="36">
        <v>30.0</v>
      </c>
      <c r="I7" s="36">
        <v>51.0</v>
      </c>
      <c r="J7" s="36">
        <v>27.0</v>
      </c>
      <c r="K7" s="36">
        <v>50.0</v>
      </c>
      <c r="L7" s="36">
        <v>36.0</v>
      </c>
    </row>
    <row r="8">
      <c r="A8" s="32">
        <v>45873.0</v>
      </c>
      <c r="B8" s="33">
        <v>19.0</v>
      </c>
      <c r="C8" s="33">
        <v>399192.0</v>
      </c>
      <c r="D8" s="33">
        <v>194102.0</v>
      </c>
      <c r="E8" s="33">
        <v>625234.0</v>
      </c>
      <c r="F8" s="33">
        <v>533862.0</v>
      </c>
      <c r="G8" s="33">
        <v>373722.0</v>
      </c>
      <c r="H8" s="33">
        <v>397427.0</v>
      </c>
      <c r="I8" s="33">
        <v>133198.0</v>
      </c>
      <c r="J8" s="33">
        <v>227152.0</v>
      </c>
      <c r="K8" s="33">
        <v>346829.0</v>
      </c>
      <c r="L8" s="33">
        <v>716948.0</v>
      </c>
    </row>
    <row r="9">
      <c r="A9" s="34" t="s">
        <v>20</v>
      </c>
      <c r="B9" s="35">
        <f>AVERAGE(C9:L9)</f>
        <v>48.1</v>
      </c>
      <c r="C9" s="36">
        <v>59.0</v>
      </c>
      <c r="D9" s="36">
        <v>54.0</v>
      </c>
      <c r="E9" s="36">
        <v>44.0</v>
      </c>
      <c r="F9" s="36">
        <v>29.0</v>
      </c>
      <c r="G9" s="36">
        <v>64.0</v>
      </c>
      <c r="H9" s="36">
        <v>39.0</v>
      </c>
      <c r="I9" s="36">
        <v>31.0</v>
      </c>
      <c r="J9" s="36">
        <v>52.0</v>
      </c>
      <c r="K9" s="36">
        <v>41.0</v>
      </c>
      <c r="L9" s="36">
        <v>68.0</v>
      </c>
    </row>
    <row r="10">
      <c r="A10" s="32">
        <v>45874.0</v>
      </c>
      <c r="B10" s="33">
        <v>20.0</v>
      </c>
      <c r="C10" s="33">
        <v>181132.0</v>
      </c>
      <c r="D10" s="33">
        <v>137985.0</v>
      </c>
      <c r="E10" s="33">
        <v>597654.0</v>
      </c>
      <c r="F10" s="33">
        <v>337295.0</v>
      </c>
      <c r="G10" s="33">
        <v>576733.0</v>
      </c>
      <c r="H10" s="33">
        <v>669584.0</v>
      </c>
      <c r="I10" s="33">
        <v>680012.0</v>
      </c>
      <c r="J10" s="33">
        <v>104686.0</v>
      </c>
      <c r="K10" s="33">
        <v>484702.0</v>
      </c>
      <c r="L10" s="33">
        <v>929290.0</v>
      </c>
    </row>
    <row r="11">
      <c r="A11" s="34" t="s">
        <v>20</v>
      </c>
      <c r="B11" s="35">
        <f>AVERAGE(C11:L11)</f>
        <v>41.9</v>
      </c>
      <c r="C11" s="36">
        <v>25.0</v>
      </c>
      <c r="D11" s="36">
        <v>15.0</v>
      </c>
      <c r="E11" s="36">
        <v>66.0</v>
      </c>
      <c r="F11" s="36">
        <v>50.0</v>
      </c>
      <c r="G11" s="36">
        <v>44.0</v>
      </c>
      <c r="H11" s="36">
        <v>44.0</v>
      </c>
      <c r="I11" s="36">
        <v>46.0</v>
      </c>
      <c r="J11" s="36">
        <v>60.0</v>
      </c>
      <c r="K11" s="36">
        <v>41.0</v>
      </c>
      <c r="L11" s="36">
        <v>28.0</v>
      </c>
    </row>
    <row r="12">
      <c r="A12" s="37" t="s">
        <v>21</v>
      </c>
      <c r="B12" s="38">
        <f>SUM(B2,B4,B14,B6,B8,B10)</f>
        <v>107</v>
      </c>
      <c r="C12" s="39"/>
      <c r="D12" s="39"/>
      <c r="E12" s="39"/>
      <c r="F12" s="39"/>
      <c r="G12" s="39"/>
      <c r="H12" s="39"/>
      <c r="I12" s="39"/>
      <c r="J12" s="39"/>
      <c r="K12" s="39"/>
      <c r="L12" s="39"/>
    </row>
    <row r="13">
      <c r="A13" s="37" t="s">
        <v>22</v>
      </c>
      <c r="B13" s="38">
        <f>AVERAGE(B3,B5,B7,B9,B11)</f>
        <v>42.9</v>
      </c>
      <c r="C13" s="35"/>
      <c r="D13" s="35"/>
      <c r="E13" s="35"/>
      <c r="F13" s="35"/>
      <c r="G13" s="35"/>
      <c r="H13" s="35"/>
      <c r="I13" s="35"/>
      <c r="J13" s="35"/>
      <c r="K13" s="35"/>
      <c r="L13" s="35"/>
    </row>
    <row r="14">
      <c r="A14" s="32">
        <v>45877.0</v>
      </c>
      <c r="B14" s="33">
        <v>17.0</v>
      </c>
      <c r="C14" s="33">
        <v>759969.0</v>
      </c>
      <c r="D14" s="33">
        <v>187900.0</v>
      </c>
      <c r="E14" s="33">
        <v>113176.0</v>
      </c>
      <c r="F14" s="33">
        <v>250321.0</v>
      </c>
      <c r="G14" s="33">
        <v>822114.0</v>
      </c>
      <c r="H14" s="33">
        <v>989637.0</v>
      </c>
      <c r="I14" s="33">
        <v>369043.0</v>
      </c>
      <c r="J14" s="33">
        <v>506476.0</v>
      </c>
      <c r="K14" s="33">
        <v>834125.0</v>
      </c>
      <c r="L14" s="33">
        <v>470445.0</v>
      </c>
    </row>
    <row r="15">
      <c r="A15" s="34" t="s">
        <v>20</v>
      </c>
      <c r="B15" s="35">
        <f>AVERAGE(C15:L15)</f>
        <v>56.3</v>
      </c>
      <c r="C15" s="36">
        <v>38.0</v>
      </c>
      <c r="D15" s="36">
        <v>69.0</v>
      </c>
      <c r="E15" s="36">
        <v>62.0</v>
      </c>
      <c r="F15" s="36">
        <v>60.0</v>
      </c>
      <c r="G15" s="36">
        <v>33.0</v>
      </c>
      <c r="H15" s="36">
        <v>59.0</v>
      </c>
      <c r="I15" s="36">
        <v>66.0</v>
      </c>
      <c r="J15" s="36">
        <v>65.0</v>
      </c>
      <c r="K15" s="36">
        <v>67.0</v>
      </c>
      <c r="L15" s="36">
        <v>44.0</v>
      </c>
    </row>
    <row r="16">
      <c r="A16" s="32">
        <v>45878.0</v>
      </c>
      <c r="B16" s="33">
        <v>18.0</v>
      </c>
      <c r="C16" s="33">
        <v>134110.0</v>
      </c>
      <c r="D16" s="33">
        <v>912891.0</v>
      </c>
      <c r="E16" s="33">
        <v>340726.0</v>
      </c>
      <c r="F16" s="33">
        <v>743092.0</v>
      </c>
      <c r="G16" s="33">
        <v>538415.0</v>
      </c>
      <c r="H16" s="33">
        <v>504174.0</v>
      </c>
      <c r="I16" s="33">
        <v>856476.0</v>
      </c>
      <c r="J16" s="33">
        <v>751308.0</v>
      </c>
      <c r="K16" s="33">
        <v>369175.0</v>
      </c>
      <c r="L16" s="33">
        <v>914109.0</v>
      </c>
    </row>
    <row r="17">
      <c r="A17" s="34" t="s">
        <v>20</v>
      </c>
      <c r="B17" s="35">
        <f>AVERAGE(C17:L17)</f>
        <v>45.2</v>
      </c>
      <c r="C17" s="36">
        <v>58.0</v>
      </c>
      <c r="D17" s="36">
        <v>53.0</v>
      </c>
      <c r="E17" s="36">
        <v>40.0</v>
      </c>
      <c r="F17" s="36">
        <v>37.0</v>
      </c>
      <c r="G17" s="36">
        <v>51.0</v>
      </c>
      <c r="H17" s="36">
        <v>16.0</v>
      </c>
      <c r="I17" s="36">
        <v>50.0</v>
      </c>
      <c r="J17" s="36">
        <v>35.0</v>
      </c>
      <c r="K17" s="36">
        <v>52.0</v>
      </c>
      <c r="L17" s="36">
        <v>60.0</v>
      </c>
    </row>
    <row r="18">
      <c r="A18" s="32">
        <v>45879.0</v>
      </c>
      <c r="B18" s="33">
        <v>19.0</v>
      </c>
      <c r="C18" s="33">
        <v>157337.0</v>
      </c>
      <c r="D18" s="33">
        <v>207318.0</v>
      </c>
      <c r="E18" s="33">
        <v>986290.0</v>
      </c>
      <c r="F18" s="33">
        <v>738715.0</v>
      </c>
      <c r="G18" s="33">
        <v>640787.0</v>
      </c>
      <c r="H18" s="33">
        <v>112332.0</v>
      </c>
      <c r="I18" s="33">
        <v>458410.0</v>
      </c>
      <c r="J18" s="33">
        <v>188358.0</v>
      </c>
      <c r="K18" s="33">
        <v>545663.0</v>
      </c>
      <c r="L18" s="33">
        <v>272415.0</v>
      </c>
    </row>
    <row r="19">
      <c r="A19" s="34" t="s">
        <v>20</v>
      </c>
      <c r="B19" s="35">
        <f>AVERAGE(C19:L19)</f>
        <v>44.9</v>
      </c>
      <c r="C19" s="36">
        <v>50.0</v>
      </c>
      <c r="D19" s="36">
        <v>55.0</v>
      </c>
      <c r="E19" s="36">
        <v>20.0</v>
      </c>
      <c r="F19" s="36">
        <v>35.0</v>
      </c>
      <c r="G19" s="36">
        <v>47.0</v>
      </c>
      <c r="H19" s="36">
        <v>52.0</v>
      </c>
      <c r="I19" s="36">
        <v>55.0</v>
      </c>
      <c r="J19" s="36">
        <v>44.0</v>
      </c>
      <c r="K19" s="36">
        <v>65.0</v>
      </c>
      <c r="L19" s="36">
        <v>26.0</v>
      </c>
    </row>
    <row r="20">
      <c r="A20" s="32">
        <v>45880.0</v>
      </c>
      <c r="B20" s="33">
        <v>20.0</v>
      </c>
      <c r="C20" s="33">
        <v>327412.0</v>
      </c>
      <c r="D20" s="33">
        <v>494919.0</v>
      </c>
      <c r="E20" s="33">
        <v>130719.0</v>
      </c>
      <c r="F20" s="33">
        <v>757541.0</v>
      </c>
      <c r="G20" s="33">
        <v>428257.0</v>
      </c>
      <c r="H20" s="33">
        <v>626175.0</v>
      </c>
      <c r="I20" s="33">
        <v>171158.0</v>
      </c>
      <c r="J20" s="33">
        <v>781604.0</v>
      </c>
      <c r="K20" s="33">
        <v>713355.0</v>
      </c>
      <c r="L20" s="33">
        <v>812415.0</v>
      </c>
    </row>
    <row r="21">
      <c r="A21" s="34" t="s">
        <v>20</v>
      </c>
      <c r="B21" s="35">
        <f>AVERAGE(C21:L21)</f>
        <v>44.7</v>
      </c>
      <c r="C21" s="36">
        <v>59.0</v>
      </c>
      <c r="D21" s="36">
        <v>30.0</v>
      </c>
      <c r="E21" s="36">
        <v>41.0</v>
      </c>
      <c r="F21" s="36">
        <v>52.0</v>
      </c>
      <c r="G21" s="36">
        <v>58.0</v>
      </c>
      <c r="H21" s="36">
        <v>51.0</v>
      </c>
      <c r="I21" s="36">
        <v>62.0</v>
      </c>
      <c r="J21" s="36">
        <v>51.0</v>
      </c>
      <c r="K21" s="36">
        <v>22.0</v>
      </c>
      <c r="L21" s="36">
        <v>21.0</v>
      </c>
    </row>
    <row r="22">
      <c r="A22" s="32">
        <v>45881.0</v>
      </c>
      <c r="B22" s="33">
        <v>21.0</v>
      </c>
      <c r="C22" s="33">
        <v>863571.0</v>
      </c>
      <c r="D22" s="33">
        <v>672645.0</v>
      </c>
      <c r="E22" s="33">
        <v>856715.0</v>
      </c>
      <c r="F22" s="33">
        <v>147969.0</v>
      </c>
      <c r="G22" s="33">
        <v>829111.0</v>
      </c>
      <c r="H22" s="33">
        <v>274653.0</v>
      </c>
      <c r="I22" s="33">
        <v>388497.0</v>
      </c>
      <c r="J22" s="33">
        <v>329564.0</v>
      </c>
      <c r="K22" s="33">
        <v>560783.0</v>
      </c>
      <c r="L22" s="33">
        <v>355198.0</v>
      </c>
    </row>
    <row r="23">
      <c r="A23" s="34" t="s">
        <v>20</v>
      </c>
      <c r="B23" s="35">
        <f>AVERAGE(C23:L23)</f>
        <v>40.9</v>
      </c>
      <c r="C23" s="36">
        <v>40.0</v>
      </c>
      <c r="D23" s="36">
        <v>56.0</v>
      </c>
      <c r="E23" s="36">
        <v>40.0</v>
      </c>
      <c r="F23" s="36">
        <v>39.0</v>
      </c>
      <c r="G23" s="36">
        <v>45.0</v>
      </c>
      <c r="H23" s="36">
        <v>28.0</v>
      </c>
      <c r="I23" s="36">
        <v>24.0</v>
      </c>
      <c r="J23" s="36">
        <v>69.0</v>
      </c>
      <c r="K23" s="36">
        <v>50.0</v>
      </c>
      <c r="L23" s="36">
        <v>18.0</v>
      </c>
    </row>
    <row r="24">
      <c r="A24" s="37" t="s">
        <v>21</v>
      </c>
      <c r="B24" s="38">
        <f>SUM(B14,B16,B26,B18,B20,B22)</f>
        <v>112</v>
      </c>
      <c r="C24" s="39"/>
      <c r="D24" s="39"/>
      <c r="E24" s="39"/>
      <c r="F24" s="39"/>
      <c r="G24" s="39"/>
      <c r="H24" s="39"/>
      <c r="I24" s="39"/>
      <c r="J24" s="39"/>
      <c r="K24" s="39"/>
      <c r="L24" s="39"/>
    </row>
    <row r="25">
      <c r="A25" s="37" t="s">
        <v>22</v>
      </c>
      <c r="B25" s="38">
        <f>AVERAGE(B15,B17,B19,B21,B23)</f>
        <v>46.4</v>
      </c>
      <c r="C25" s="35"/>
      <c r="D25" s="35"/>
      <c r="E25" s="35"/>
      <c r="F25" s="35"/>
      <c r="G25" s="35"/>
      <c r="H25" s="35"/>
      <c r="I25" s="35"/>
      <c r="J25" s="35"/>
      <c r="K25" s="35"/>
      <c r="L25" s="35"/>
    </row>
    <row r="26">
      <c r="A26" s="32">
        <v>45884.0</v>
      </c>
      <c r="B26" s="33">
        <v>17.0</v>
      </c>
      <c r="C26" s="33">
        <v>377367.0</v>
      </c>
      <c r="D26" s="33">
        <v>728147.0</v>
      </c>
      <c r="E26" s="33">
        <v>178239.0</v>
      </c>
      <c r="F26" s="33">
        <v>878232.0</v>
      </c>
      <c r="G26" s="33">
        <v>344376.0</v>
      </c>
      <c r="H26" s="33">
        <v>238448.0</v>
      </c>
      <c r="I26" s="33">
        <v>684572.0</v>
      </c>
      <c r="J26" s="33">
        <v>919449.0</v>
      </c>
      <c r="K26" s="33">
        <v>202764.0</v>
      </c>
      <c r="L26" s="33">
        <v>882628.0</v>
      </c>
    </row>
    <row r="27">
      <c r="A27" s="34" t="s">
        <v>20</v>
      </c>
      <c r="B27" s="35">
        <f>AVERAGE(C27:L27)</f>
        <v>38.9</v>
      </c>
      <c r="C27" s="36">
        <v>52.0</v>
      </c>
      <c r="D27" s="36">
        <v>41.0</v>
      </c>
      <c r="E27" s="36">
        <v>64.0</v>
      </c>
      <c r="F27" s="36">
        <v>27.0</v>
      </c>
      <c r="G27" s="36">
        <v>26.0</v>
      </c>
      <c r="H27" s="36">
        <v>59.0</v>
      </c>
      <c r="I27" s="36">
        <v>40.0</v>
      </c>
      <c r="J27" s="36">
        <v>26.0</v>
      </c>
      <c r="K27" s="36">
        <v>16.0</v>
      </c>
      <c r="L27" s="36">
        <v>38.0</v>
      </c>
    </row>
    <row r="28">
      <c r="A28" s="32">
        <v>45885.0</v>
      </c>
      <c r="B28" s="33">
        <v>18.0</v>
      </c>
      <c r="C28" s="33">
        <v>797593.0</v>
      </c>
      <c r="D28" s="33">
        <v>161419.0</v>
      </c>
      <c r="E28" s="33">
        <v>858745.0</v>
      </c>
      <c r="F28" s="33">
        <v>934187.0</v>
      </c>
      <c r="G28" s="33">
        <v>580350.0</v>
      </c>
      <c r="H28" s="33">
        <v>136097.0</v>
      </c>
      <c r="I28" s="33">
        <v>909564.0</v>
      </c>
      <c r="J28" s="33">
        <v>731005.0</v>
      </c>
      <c r="K28" s="33">
        <v>338766.0</v>
      </c>
      <c r="L28" s="33">
        <v>881598.0</v>
      </c>
    </row>
    <row r="29">
      <c r="A29" s="34" t="s">
        <v>20</v>
      </c>
      <c r="B29" s="35">
        <f>AVERAGE(C29:L29)</f>
        <v>44.2</v>
      </c>
      <c r="C29" s="36">
        <v>63.0</v>
      </c>
      <c r="D29" s="36">
        <v>60.0</v>
      </c>
      <c r="E29" s="36">
        <v>29.0</v>
      </c>
      <c r="F29" s="36">
        <v>16.0</v>
      </c>
      <c r="G29" s="36">
        <v>57.0</v>
      </c>
      <c r="H29" s="36">
        <v>59.0</v>
      </c>
      <c r="I29" s="36">
        <v>31.0</v>
      </c>
      <c r="J29" s="36">
        <v>17.0</v>
      </c>
      <c r="K29" s="36">
        <v>43.0</v>
      </c>
      <c r="L29" s="36">
        <v>67.0</v>
      </c>
    </row>
    <row r="30">
      <c r="A30" s="32">
        <v>45886.0</v>
      </c>
      <c r="B30" s="33">
        <v>19.0</v>
      </c>
      <c r="C30" s="33">
        <v>217364.0</v>
      </c>
      <c r="D30" s="33">
        <v>669580.0</v>
      </c>
      <c r="E30" s="33">
        <v>374170.0</v>
      </c>
      <c r="F30" s="33">
        <v>841015.0</v>
      </c>
      <c r="G30" s="33">
        <v>622761.0</v>
      </c>
      <c r="H30" s="33">
        <v>794548.0</v>
      </c>
      <c r="I30" s="33">
        <v>338101.0</v>
      </c>
      <c r="J30" s="33">
        <v>453869.0</v>
      </c>
      <c r="K30" s="33">
        <v>551193.0</v>
      </c>
      <c r="L30" s="33">
        <v>719196.0</v>
      </c>
    </row>
    <row r="31">
      <c r="A31" s="34" t="s">
        <v>20</v>
      </c>
      <c r="B31" s="35">
        <f>AVERAGE(C31:L31)</f>
        <v>49.4</v>
      </c>
      <c r="C31" s="36">
        <v>18.0</v>
      </c>
      <c r="D31" s="36">
        <v>68.0</v>
      </c>
      <c r="E31" s="36">
        <v>64.0</v>
      </c>
      <c r="F31" s="36">
        <v>38.0</v>
      </c>
      <c r="G31" s="36">
        <v>59.0</v>
      </c>
      <c r="H31" s="36">
        <v>58.0</v>
      </c>
      <c r="I31" s="36">
        <v>19.0</v>
      </c>
      <c r="J31" s="36">
        <v>54.0</v>
      </c>
      <c r="K31" s="36">
        <v>68.0</v>
      </c>
      <c r="L31" s="36">
        <v>48.0</v>
      </c>
    </row>
    <row r="32">
      <c r="A32" s="32">
        <v>45887.0</v>
      </c>
      <c r="B32" s="33">
        <v>20.0</v>
      </c>
      <c r="C32" s="33">
        <v>983719.0</v>
      </c>
      <c r="D32" s="33">
        <v>291695.0</v>
      </c>
      <c r="E32" s="33">
        <v>186715.0</v>
      </c>
      <c r="F32" s="33">
        <v>410945.0</v>
      </c>
      <c r="G32" s="33">
        <v>683660.0</v>
      </c>
      <c r="H32" s="33">
        <v>661081.0</v>
      </c>
      <c r="I32" s="33">
        <v>762397.0</v>
      </c>
      <c r="J32" s="33">
        <v>861881.0</v>
      </c>
      <c r="K32" s="33">
        <v>530618.0</v>
      </c>
      <c r="L32" s="33">
        <v>219101.0</v>
      </c>
    </row>
    <row r="33">
      <c r="A33" s="34" t="s">
        <v>20</v>
      </c>
      <c r="B33" s="35">
        <f>AVERAGE(C33:L33)</f>
        <v>41.2</v>
      </c>
      <c r="C33" s="36">
        <v>51.0</v>
      </c>
      <c r="D33" s="36">
        <v>45.0</v>
      </c>
      <c r="E33" s="36">
        <v>25.0</v>
      </c>
      <c r="F33" s="36">
        <v>48.0</v>
      </c>
      <c r="G33" s="36">
        <v>41.0</v>
      </c>
      <c r="H33" s="36">
        <v>43.0</v>
      </c>
      <c r="I33" s="36">
        <v>40.0</v>
      </c>
      <c r="J33" s="36">
        <v>69.0</v>
      </c>
      <c r="K33" s="36">
        <v>29.0</v>
      </c>
      <c r="L33" s="36">
        <v>21.0</v>
      </c>
    </row>
    <row r="34">
      <c r="A34" s="32">
        <v>45888.0</v>
      </c>
      <c r="B34" s="33">
        <v>21.0</v>
      </c>
      <c r="C34" s="33">
        <v>986087.0</v>
      </c>
      <c r="D34" s="33">
        <v>242519.0</v>
      </c>
      <c r="E34" s="33">
        <v>712044.0</v>
      </c>
      <c r="F34" s="33">
        <v>852360.0</v>
      </c>
      <c r="G34" s="33">
        <v>812006.0</v>
      </c>
      <c r="H34" s="33">
        <v>967722.0</v>
      </c>
      <c r="I34" s="33">
        <v>613032.0</v>
      </c>
      <c r="J34" s="33">
        <v>394281.0</v>
      </c>
      <c r="K34" s="33">
        <v>511095.0</v>
      </c>
      <c r="L34" s="33">
        <v>515775.0</v>
      </c>
    </row>
    <row r="35">
      <c r="A35" s="34" t="s">
        <v>20</v>
      </c>
      <c r="B35" s="35">
        <f>AVERAGE(C35:L35)</f>
        <v>35.8</v>
      </c>
      <c r="C35" s="36">
        <v>27.0</v>
      </c>
      <c r="D35" s="36">
        <v>48.0</v>
      </c>
      <c r="E35" s="36">
        <v>58.0</v>
      </c>
      <c r="F35" s="36">
        <v>18.0</v>
      </c>
      <c r="G35" s="36">
        <v>37.0</v>
      </c>
      <c r="H35" s="36">
        <v>36.0</v>
      </c>
      <c r="I35" s="36">
        <v>29.0</v>
      </c>
      <c r="J35" s="36">
        <v>20.0</v>
      </c>
      <c r="K35" s="36">
        <v>22.0</v>
      </c>
      <c r="L35" s="36">
        <v>63.0</v>
      </c>
    </row>
    <row r="36">
      <c r="A36" s="37" t="s">
        <v>21</v>
      </c>
      <c r="B36" s="38">
        <f>SUM(B26,B28,B38,B30,B32,B34)</f>
        <v>112</v>
      </c>
      <c r="C36" s="39"/>
      <c r="D36" s="39"/>
      <c r="E36" s="39"/>
      <c r="F36" s="39"/>
      <c r="G36" s="39"/>
      <c r="H36" s="39"/>
      <c r="I36" s="39"/>
      <c r="J36" s="39"/>
      <c r="K36" s="39"/>
      <c r="L36" s="39"/>
    </row>
    <row r="37">
      <c r="A37" s="37" t="s">
        <v>22</v>
      </c>
      <c r="B37" s="38">
        <f>AVERAGE(B27,B29,B31,B33,B35)</f>
        <v>41.9</v>
      </c>
      <c r="C37" s="35"/>
      <c r="D37" s="35"/>
      <c r="E37" s="35"/>
      <c r="F37" s="35"/>
      <c r="G37" s="35"/>
      <c r="H37" s="35"/>
      <c r="I37" s="35"/>
      <c r="J37" s="35"/>
      <c r="K37" s="35"/>
      <c r="L37" s="35"/>
    </row>
    <row r="38">
      <c r="A38" s="32">
        <v>45891.0</v>
      </c>
      <c r="B38" s="33">
        <v>17.0</v>
      </c>
      <c r="C38" s="33">
        <v>333039.0</v>
      </c>
      <c r="D38" s="33">
        <v>433686.0</v>
      </c>
      <c r="E38" s="33">
        <v>949222.0</v>
      </c>
      <c r="F38" s="33">
        <v>940922.0</v>
      </c>
      <c r="G38" s="33">
        <v>923514.0</v>
      </c>
      <c r="H38" s="33">
        <v>508627.0</v>
      </c>
      <c r="I38" s="33">
        <v>984172.0</v>
      </c>
      <c r="J38" s="33">
        <v>263976.0</v>
      </c>
      <c r="K38" s="33">
        <v>806591.0</v>
      </c>
      <c r="L38" s="33">
        <v>265459.0</v>
      </c>
    </row>
    <row r="39">
      <c r="A39" s="34" t="s">
        <v>20</v>
      </c>
      <c r="B39" s="35">
        <f>AVERAGE(C39:L39)</f>
        <v>38.6</v>
      </c>
      <c r="C39" s="36">
        <v>34.0</v>
      </c>
      <c r="D39" s="36">
        <v>45.0</v>
      </c>
      <c r="E39" s="36">
        <v>29.0</v>
      </c>
      <c r="F39" s="36">
        <v>42.0</v>
      </c>
      <c r="G39" s="36">
        <v>19.0</v>
      </c>
      <c r="H39" s="36">
        <v>62.0</v>
      </c>
      <c r="I39" s="36">
        <v>34.0</v>
      </c>
      <c r="J39" s="36">
        <v>65.0</v>
      </c>
      <c r="K39" s="36">
        <v>21.0</v>
      </c>
      <c r="L39" s="36">
        <v>35.0</v>
      </c>
    </row>
    <row r="40">
      <c r="A40" s="32">
        <v>45892.0</v>
      </c>
      <c r="B40" s="33">
        <v>18.0</v>
      </c>
      <c r="C40" s="33">
        <v>714638.0</v>
      </c>
      <c r="D40" s="33">
        <v>527569.0</v>
      </c>
      <c r="E40" s="33">
        <v>811856.0</v>
      </c>
      <c r="F40" s="33">
        <v>364086.0</v>
      </c>
      <c r="G40" s="33">
        <v>987432.0</v>
      </c>
      <c r="H40" s="33">
        <v>403850.0</v>
      </c>
      <c r="I40" s="33">
        <v>219291.0</v>
      </c>
      <c r="J40" s="33">
        <v>454473.0</v>
      </c>
      <c r="K40" s="33">
        <v>563073.0</v>
      </c>
      <c r="L40" s="33">
        <v>731252.0</v>
      </c>
    </row>
    <row r="41">
      <c r="A41" s="34" t="s">
        <v>20</v>
      </c>
      <c r="B41" s="35">
        <f>AVERAGE(C41:L41)</f>
        <v>37.8</v>
      </c>
      <c r="C41" s="36">
        <v>17.0</v>
      </c>
      <c r="D41" s="36">
        <v>32.0</v>
      </c>
      <c r="E41" s="36">
        <v>27.0</v>
      </c>
      <c r="F41" s="36">
        <v>17.0</v>
      </c>
      <c r="G41" s="36">
        <v>47.0</v>
      </c>
      <c r="H41" s="36">
        <v>15.0</v>
      </c>
      <c r="I41" s="36">
        <v>61.0</v>
      </c>
      <c r="J41" s="36">
        <v>61.0</v>
      </c>
      <c r="K41" s="36">
        <v>53.0</v>
      </c>
      <c r="L41" s="36">
        <v>48.0</v>
      </c>
    </row>
    <row r="42">
      <c r="A42" s="32">
        <v>45893.0</v>
      </c>
      <c r="B42" s="33">
        <v>19.0</v>
      </c>
      <c r="C42" s="33">
        <v>388619.0</v>
      </c>
      <c r="D42" s="33">
        <v>765819.0</v>
      </c>
      <c r="E42" s="33">
        <v>685761.0</v>
      </c>
      <c r="F42" s="33">
        <v>822416.0</v>
      </c>
      <c r="G42" s="33">
        <v>871587.0</v>
      </c>
      <c r="H42" s="33">
        <v>766285.0</v>
      </c>
      <c r="I42" s="33">
        <v>878519.0</v>
      </c>
      <c r="J42" s="33">
        <v>475659.0</v>
      </c>
      <c r="K42" s="33">
        <v>221632.0</v>
      </c>
      <c r="L42" s="33">
        <v>373519.0</v>
      </c>
    </row>
    <row r="43">
      <c r="A43" s="34" t="s">
        <v>20</v>
      </c>
      <c r="B43" s="35">
        <f>AVERAGE(C43:L43)</f>
        <v>34.4</v>
      </c>
      <c r="C43" s="36">
        <v>38.0</v>
      </c>
      <c r="D43" s="36">
        <v>20.0</v>
      </c>
      <c r="E43" s="36">
        <v>43.0</v>
      </c>
      <c r="F43" s="36">
        <v>22.0</v>
      </c>
      <c r="G43" s="36">
        <v>29.0</v>
      </c>
      <c r="H43" s="36">
        <v>32.0</v>
      </c>
      <c r="I43" s="36">
        <v>20.0</v>
      </c>
      <c r="J43" s="36">
        <v>34.0</v>
      </c>
      <c r="K43" s="36">
        <v>57.0</v>
      </c>
      <c r="L43" s="36">
        <v>49.0</v>
      </c>
    </row>
    <row r="44">
      <c r="A44" s="32">
        <v>45894.0</v>
      </c>
      <c r="B44" s="33">
        <v>20.0</v>
      </c>
      <c r="C44" s="33">
        <v>657906.0</v>
      </c>
      <c r="D44" s="33">
        <v>799052.0</v>
      </c>
      <c r="E44" s="33">
        <v>184471.0</v>
      </c>
      <c r="F44" s="33">
        <v>120264.0</v>
      </c>
      <c r="G44" s="33">
        <v>417851.0</v>
      </c>
      <c r="H44" s="33">
        <v>445354.0</v>
      </c>
      <c r="I44" s="33">
        <v>257627.0</v>
      </c>
      <c r="J44" s="33">
        <v>414678.0</v>
      </c>
      <c r="K44" s="33">
        <v>978864.0</v>
      </c>
      <c r="L44" s="33">
        <v>147043.0</v>
      </c>
    </row>
    <row r="45">
      <c r="A45" s="34" t="s">
        <v>20</v>
      </c>
      <c r="B45" s="35">
        <f>AVERAGE(C45:L45)</f>
        <v>42.5</v>
      </c>
      <c r="C45" s="36">
        <v>47.0</v>
      </c>
      <c r="D45" s="36">
        <v>47.0</v>
      </c>
      <c r="E45" s="36">
        <v>52.0</v>
      </c>
      <c r="F45" s="36">
        <v>21.0</v>
      </c>
      <c r="G45" s="36">
        <v>65.0</v>
      </c>
      <c r="H45" s="36">
        <v>41.0</v>
      </c>
      <c r="I45" s="36">
        <v>49.0</v>
      </c>
      <c r="J45" s="36">
        <v>52.0</v>
      </c>
      <c r="K45" s="36">
        <v>24.0</v>
      </c>
      <c r="L45" s="36">
        <v>27.0</v>
      </c>
    </row>
    <row r="46">
      <c r="A46" s="32">
        <v>45895.0</v>
      </c>
      <c r="B46" s="33">
        <v>21.0</v>
      </c>
      <c r="C46" s="33">
        <v>365813.0</v>
      </c>
      <c r="D46" s="33">
        <v>671322.0</v>
      </c>
      <c r="E46" s="33">
        <v>609804.0</v>
      </c>
      <c r="F46" s="33">
        <v>197963.0</v>
      </c>
      <c r="G46" s="33">
        <v>439895.0</v>
      </c>
      <c r="H46" s="33">
        <v>100962.0</v>
      </c>
      <c r="I46" s="33">
        <v>910133.0</v>
      </c>
      <c r="J46" s="33">
        <v>440952.0</v>
      </c>
      <c r="K46" s="33">
        <v>433299.0</v>
      </c>
      <c r="L46" s="33">
        <v>528312.0</v>
      </c>
    </row>
    <row r="47">
      <c r="A47" s="34" t="s">
        <v>20</v>
      </c>
      <c r="B47" s="35">
        <f>AVERAGE(C47:L47)</f>
        <v>35.5</v>
      </c>
      <c r="C47" s="40">
        <v>52.0</v>
      </c>
      <c r="D47" s="40">
        <v>51.0</v>
      </c>
      <c r="E47" s="40">
        <v>36.0</v>
      </c>
      <c r="F47" s="40">
        <v>30.0</v>
      </c>
      <c r="G47" s="40">
        <v>36.0</v>
      </c>
      <c r="H47" s="40">
        <v>52.0</v>
      </c>
      <c r="I47" s="40">
        <v>42.0</v>
      </c>
      <c r="J47" s="40">
        <v>21.0</v>
      </c>
      <c r="K47" s="40">
        <v>17.0</v>
      </c>
      <c r="L47" s="40">
        <v>18.0</v>
      </c>
    </row>
    <row r="48">
      <c r="A48" s="37" t="s">
        <v>21</v>
      </c>
      <c r="B48" s="38">
        <f>SUM(B38,B40,B42,B44,B46)</f>
        <v>95</v>
      </c>
      <c r="C48" s="39"/>
      <c r="D48" s="39"/>
      <c r="E48" s="39"/>
      <c r="F48" s="39"/>
      <c r="G48" s="39"/>
      <c r="H48" s="39"/>
      <c r="I48" s="39"/>
      <c r="J48" s="39"/>
      <c r="K48" s="39"/>
      <c r="L48" s="39"/>
    </row>
    <row r="49">
      <c r="A49" s="37" t="s">
        <v>22</v>
      </c>
      <c r="B49" s="38">
        <f>AVERAGE(B39,B41,B43,B45,B47)</f>
        <v>37.76</v>
      </c>
      <c r="C49" s="36"/>
      <c r="D49" s="36"/>
      <c r="E49" s="36"/>
      <c r="F49" s="36"/>
      <c r="G49" s="36"/>
      <c r="H49" s="36"/>
      <c r="I49" s="36"/>
      <c r="J49" s="36"/>
      <c r="K49" s="36"/>
      <c r="L49" s="36"/>
    </row>
    <row r="50">
      <c r="A50" s="32">
        <v>45898.0</v>
      </c>
      <c r="B50" s="41">
        <f>COUNT(C50:L50)</f>
        <v>10</v>
      </c>
      <c r="C50" s="33">
        <v>340781.0</v>
      </c>
      <c r="D50" s="33">
        <v>606896.0</v>
      </c>
      <c r="E50" s="33">
        <v>479472.0</v>
      </c>
      <c r="F50" s="33">
        <v>402293.0</v>
      </c>
      <c r="G50" s="33">
        <v>636230.0</v>
      </c>
      <c r="H50" s="33">
        <v>337056.0</v>
      </c>
      <c r="I50" s="33">
        <v>352392.0</v>
      </c>
      <c r="J50" s="33">
        <v>234394.0</v>
      </c>
      <c r="K50" s="33">
        <v>162369.0</v>
      </c>
      <c r="L50" s="33">
        <v>386543.0</v>
      </c>
    </row>
    <row r="51">
      <c r="A51" s="34" t="s">
        <v>20</v>
      </c>
      <c r="B51" s="42">
        <f>AVERAGE(C51:L51)</f>
        <v>45.6</v>
      </c>
      <c r="C51" s="36">
        <v>69.0</v>
      </c>
      <c r="D51" s="36">
        <v>34.0</v>
      </c>
      <c r="E51" s="36">
        <v>65.0</v>
      </c>
      <c r="F51" s="36">
        <v>36.0</v>
      </c>
      <c r="G51" s="36">
        <v>68.0</v>
      </c>
      <c r="H51" s="36">
        <v>36.0</v>
      </c>
      <c r="I51" s="36">
        <v>33.0</v>
      </c>
      <c r="J51" s="36">
        <v>17.0</v>
      </c>
      <c r="K51" s="36">
        <v>66.0</v>
      </c>
      <c r="L51" s="36">
        <v>32.0</v>
      </c>
    </row>
    <row r="52">
      <c r="A52" s="32">
        <v>45899.0</v>
      </c>
      <c r="B52" s="41">
        <f>COUNT(C52:L52)</f>
        <v>10</v>
      </c>
      <c r="C52" s="33">
        <v>685542.0</v>
      </c>
      <c r="D52" s="33">
        <v>992113.0</v>
      </c>
      <c r="E52" s="33">
        <v>516376.0</v>
      </c>
      <c r="F52" s="33">
        <v>660929.0</v>
      </c>
      <c r="G52" s="33">
        <v>565604.0</v>
      </c>
      <c r="H52" s="33">
        <v>895056.0</v>
      </c>
      <c r="I52" s="33">
        <v>185717.0</v>
      </c>
      <c r="J52" s="33">
        <v>407269.0</v>
      </c>
      <c r="K52" s="33">
        <v>448941.0</v>
      </c>
      <c r="L52" s="33">
        <v>784920.0</v>
      </c>
    </row>
    <row r="53">
      <c r="A53" s="34" t="s">
        <v>20</v>
      </c>
      <c r="B53" s="42">
        <f>AVERAGE(C53:L53)</f>
        <v>39.5</v>
      </c>
      <c r="C53" s="36">
        <v>42.0</v>
      </c>
      <c r="D53" s="36">
        <v>52.0</v>
      </c>
      <c r="E53" s="36">
        <v>37.0</v>
      </c>
      <c r="F53" s="36">
        <v>38.0</v>
      </c>
      <c r="G53" s="36">
        <v>64.0</v>
      </c>
      <c r="H53" s="36">
        <v>27.0</v>
      </c>
      <c r="I53" s="36">
        <v>26.0</v>
      </c>
      <c r="J53" s="36">
        <v>21.0</v>
      </c>
      <c r="K53" s="36">
        <v>32.0</v>
      </c>
      <c r="L53" s="36">
        <v>56.0</v>
      </c>
    </row>
    <row r="54">
      <c r="A54" s="32">
        <v>45900.0</v>
      </c>
      <c r="B54" s="41">
        <f>COUNT(C54:L54)</f>
        <v>10</v>
      </c>
      <c r="C54" s="33">
        <v>321818.0</v>
      </c>
      <c r="D54" s="33">
        <v>608319.0</v>
      </c>
      <c r="E54" s="33">
        <v>506546.0</v>
      </c>
      <c r="F54" s="33">
        <v>278907.0</v>
      </c>
      <c r="G54" s="33">
        <v>505877.0</v>
      </c>
      <c r="H54" s="33">
        <v>930953.0</v>
      </c>
      <c r="I54" s="33">
        <v>670554.0</v>
      </c>
      <c r="J54" s="33">
        <v>770756.0</v>
      </c>
      <c r="K54" s="33">
        <v>723969.0</v>
      </c>
      <c r="L54" s="33">
        <v>870978.0</v>
      </c>
    </row>
    <row r="55">
      <c r="A55" s="34" t="s">
        <v>20</v>
      </c>
      <c r="B55" s="42">
        <f>AVERAGE(C55:L55)</f>
        <v>39.4</v>
      </c>
      <c r="C55" s="36">
        <v>24.0</v>
      </c>
      <c r="D55" s="36">
        <v>39.0</v>
      </c>
      <c r="E55" s="36">
        <v>48.0</v>
      </c>
      <c r="F55" s="36">
        <v>58.0</v>
      </c>
      <c r="G55" s="36">
        <v>31.0</v>
      </c>
      <c r="H55" s="36">
        <v>30.0</v>
      </c>
      <c r="I55" s="36">
        <v>51.0</v>
      </c>
      <c r="J55" s="36">
        <v>27.0</v>
      </c>
      <c r="K55" s="36">
        <v>50.0</v>
      </c>
      <c r="L55" s="36">
        <v>36.0</v>
      </c>
    </row>
    <row r="56">
      <c r="A56" s="37" t="s">
        <v>21</v>
      </c>
      <c r="B56" s="38">
        <f>SUM(B50,B52,B54)</f>
        <v>30</v>
      </c>
      <c r="C56" s="33"/>
      <c r="D56" s="33"/>
      <c r="E56" s="33"/>
      <c r="F56" s="33"/>
      <c r="G56" s="33"/>
      <c r="H56" s="33"/>
      <c r="I56" s="33"/>
      <c r="J56" s="33"/>
      <c r="K56" s="33"/>
      <c r="L56" s="33"/>
    </row>
    <row r="57">
      <c r="A57" s="37" t="s">
        <v>22</v>
      </c>
      <c r="B57" s="38">
        <f>AVERAGE(B47,B49,B51,B53,B55)</f>
        <v>39.552</v>
      </c>
      <c r="C57" s="40"/>
      <c r="D57" s="40"/>
      <c r="E57" s="40"/>
      <c r="F57" s="40"/>
      <c r="G57" s="40"/>
      <c r="H57" s="40"/>
      <c r="I57" s="40"/>
      <c r="J57" s="40"/>
      <c r="K57" s="40"/>
      <c r="L57" s="40"/>
    </row>
    <row r="58">
      <c r="A58" s="43" t="s">
        <v>6</v>
      </c>
      <c r="B58" s="44">
        <f>SUM(B48,B36,B24,B12)</f>
        <v>426</v>
      </c>
      <c r="C58" s="45"/>
      <c r="D58" s="45"/>
      <c r="E58" s="45"/>
      <c r="F58" s="45"/>
      <c r="G58" s="45"/>
      <c r="H58" s="45"/>
      <c r="I58" s="45"/>
      <c r="J58" s="45"/>
      <c r="K58" s="45"/>
      <c r="L58" s="45"/>
    </row>
    <row r="59">
      <c r="A59" s="43" t="s">
        <v>23</v>
      </c>
      <c r="B59" s="46">
        <f>AVERAGE(B13,B25,B37,B49,B55)</f>
        <v>41.672</v>
      </c>
      <c r="C59" s="45"/>
      <c r="D59" s="45"/>
      <c r="E59" s="45"/>
      <c r="F59" s="45"/>
      <c r="G59" s="45"/>
      <c r="H59" s="45"/>
      <c r="I59" s="45"/>
      <c r="J59" s="45"/>
      <c r="K59" s="45"/>
      <c r="L59" s="45"/>
    </row>
    <row r="60">
      <c r="A60" s="47"/>
      <c r="B60" s="48"/>
      <c r="C60" s="45"/>
      <c r="D60" s="45"/>
      <c r="E60" s="45"/>
      <c r="F60" s="45"/>
      <c r="G60" s="45"/>
      <c r="H60" s="45"/>
      <c r="I60" s="45"/>
      <c r="J60" s="45"/>
      <c r="K60" s="45"/>
      <c r="L60" s="45"/>
    </row>
  </sheetData>
  <autoFilter ref="$A$1:$L$6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6" max="6" width="13.63"/>
  </cols>
  <sheetData>
    <row r="1">
      <c r="A1" s="49" t="s">
        <v>0</v>
      </c>
      <c r="B1" s="50">
        <v>426.0</v>
      </c>
      <c r="C1" s="26"/>
      <c r="D1" s="51" t="s">
        <v>24</v>
      </c>
      <c r="E1" s="51" t="s">
        <v>25</v>
      </c>
      <c r="F1" s="51" t="s">
        <v>20</v>
      </c>
      <c r="G1" s="30"/>
      <c r="H1" s="30"/>
      <c r="I1" s="30"/>
      <c r="J1" s="30"/>
      <c r="K1" s="30"/>
      <c r="L1" s="30"/>
      <c r="M1" s="30"/>
      <c r="N1" s="30"/>
      <c r="O1" s="30"/>
      <c r="P1" s="30"/>
      <c r="Q1" s="30"/>
      <c r="R1" s="30"/>
      <c r="S1" s="30"/>
      <c r="T1" s="30"/>
      <c r="U1" s="30"/>
      <c r="V1" s="30"/>
      <c r="W1" s="30"/>
      <c r="X1" s="30"/>
      <c r="Y1" s="30"/>
      <c r="Z1" s="30"/>
    </row>
    <row r="2">
      <c r="A2" s="52" t="s">
        <v>26</v>
      </c>
      <c r="B2" s="53">
        <v>41.67200000000001</v>
      </c>
      <c r="D2" s="54" t="s">
        <v>27</v>
      </c>
      <c r="E2" s="55">
        <v>107.0</v>
      </c>
      <c r="F2" s="55">
        <v>42.9</v>
      </c>
      <c r="G2" s="30"/>
      <c r="H2" s="30"/>
      <c r="I2" s="30"/>
      <c r="J2" s="30"/>
      <c r="K2" s="30"/>
      <c r="L2" s="30"/>
      <c r="M2" s="30"/>
      <c r="N2" s="30"/>
      <c r="O2" s="30"/>
      <c r="P2" s="30"/>
      <c r="Q2" s="30"/>
      <c r="R2" s="30"/>
      <c r="S2" s="30"/>
      <c r="T2" s="30"/>
      <c r="U2" s="30"/>
      <c r="V2" s="30"/>
      <c r="W2" s="30"/>
      <c r="X2" s="30"/>
      <c r="Y2" s="30"/>
      <c r="Z2" s="30"/>
    </row>
    <row r="3">
      <c r="A3" s="45"/>
      <c r="B3" s="45"/>
      <c r="D3" s="54" t="s">
        <v>28</v>
      </c>
      <c r="E3" s="55">
        <v>112.0</v>
      </c>
      <c r="F3" s="55">
        <v>46.4</v>
      </c>
      <c r="G3" s="30"/>
      <c r="H3" s="30"/>
      <c r="I3" s="30"/>
      <c r="J3" s="30"/>
      <c r="K3" s="30"/>
      <c r="L3" s="30"/>
      <c r="M3" s="30"/>
      <c r="N3" s="30"/>
      <c r="O3" s="30"/>
      <c r="P3" s="30"/>
      <c r="Q3" s="30"/>
      <c r="R3" s="30"/>
      <c r="S3" s="30"/>
      <c r="T3" s="30"/>
      <c r="U3" s="30"/>
      <c r="V3" s="30"/>
      <c r="W3" s="30"/>
      <c r="X3" s="30"/>
      <c r="Y3" s="30"/>
      <c r="Z3" s="30"/>
    </row>
    <row r="4">
      <c r="A4" s="56" t="s">
        <v>29</v>
      </c>
      <c r="B4" s="56">
        <v>550.0</v>
      </c>
      <c r="D4" s="57" t="s">
        <v>30</v>
      </c>
      <c r="E4" s="58">
        <v>112.0</v>
      </c>
      <c r="F4" s="58">
        <v>41.9</v>
      </c>
      <c r="G4" s="59"/>
      <c r="H4" s="60"/>
      <c r="I4" s="59"/>
      <c r="J4" s="60"/>
      <c r="K4" s="59"/>
      <c r="L4" s="60"/>
      <c r="M4" s="59"/>
      <c r="N4" s="30"/>
      <c r="O4" s="30"/>
      <c r="P4" s="30"/>
      <c r="Q4" s="30"/>
      <c r="R4" s="30"/>
      <c r="S4" s="30"/>
      <c r="T4" s="30"/>
      <c r="U4" s="30"/>
      <c r="V4" s="30"/>
      <c r="W4" s="30"/>
      <c r="X4" s="30"/>
      <c r="Y4" s="30"/>
      <c r="Z4" s="30"/>
    </row>
    <row r="5">
      <c r="A5" s="61" t="s">
        <v>31</v>
      </c>
      <c r="B5" s="62">
        <v>426.0</v>
      </c>
      <c r="D5" s="57" t="s">
        <v>32</v>
      </c>
      <c r="E5" s="58">
        <v>95.0</v>
      </c>
      <c r="F5" s="58">
        <v>37.76</v>
      </c>
      <c r="G5" s="59"/>
      <c r="H5" s="60"/>
      <c r="I5" s="59"/>
      <c r="J5" s="60"/>
      <c r="K5" s="59"/>
      <c r="L5" s="60"/>
      <c r="M5" s="59"/>
      <c r="N5" s="30"/>
      <c r="O5" s="30"/>
      <c r="P5" s="30"/>
      <c r="Q5" s="30"/>
      <c r="R5" s="30"/>
      <c r="S5" s="30"/>
      <c r="T5" s="30"/>
      <c r="U5" s="30"/>
      <c r="V5" s="30"/>
      <c r="W5" s="30"/>
      <c r="X5" s="30"/>
      <c r="Y5" s="30"/>
      <c r="Z5" s="30"/>
    </row>
    <row r="6">
      <c r="A6" s="63" t="s">
        <v>33</v>
      </c>
      <c r="B6" s="33">
        <f>550-426</f>
        <v>124</v>
      </c>
      <c r="D6" s="54" t="s">
        <v>34</v>
      </c>
      <c r="E6" s="64">
        <v>30.0</v>
      </c>
      <c r="F6" s="65">
        <v>39.552</v>
      </c>
      <c r="G6" s="66"/>
      <c r="H6" s="67"/>
      <c r="I6" s="66"/>
      <c r="J6" s="67"/>
      <c r="K6" s="66"/>
      <c r="L6" s="67"/>
      <c r="M6" s="66"/>
      <c r="N6" s="30"/>
      <c r="O6" s="30"/>
      <c r="P6" s="30"/>
      <c r="Q6" s="30"/>
      <c r="R6" s="30"/>
      <c r="S6" s="30"/>
      <c r="T6" s="30"/>
      <c r="U6" s="30"/>
      <c r="V6" s="30"/>
      <c r="W6" s="30"/>
      <c r="X6" s="30"/>
      <c r="Y6" s="30"/>
      <c r="Z6" s="30"/>
    </row>
    <row r="7">
      <c r="A7" s="68"/>
      <c r="B7" s="69"/>
      <c r="D7" s="70"/>
      <c r="E7" s="71"/>
      <c r="F7" s="71"/>
      <c r="G7" s="30"/>
      <c r="H7" s="30"/>
      <c r="I7" s="30"/>
      <c r="J7" s="30"/>
      <c r="K7" s="30"/>
      <c r="L7" s="30"/>
      <c r="M7" s="30"/>
      <c r="N7" s="30"/>
      <c r="O7" s="30"/>
      <c r="P7" s="30"/>
      <c r="Q7" s="30"/>
      <c r="R7" s="30"/>
      <c r="S7" s="30"/>
      <c r="T7" s="30"/>
      <c r="U7" s="30"/>
      <c r="V7" s="30"/>
      <c r="W7" s="30"/>
      <c r="X7" s="30"/>
      <c r="Y7" s="30"/>
      <c r="Z7" s="30"/>
    </row>
    <row r="8">
      <c r="A8" s="72" t="s">
        <v>35</v>
      </c>
      <c r="B8" s="73">
        <f>B6/B5</f>
        <v>0.2910798122</v>
      </c>
      <c r="D8" s="70"/>
      <c r="E8" s="70"/>
      <c r="F8" s="70"/>
      <c r="G8" s="30"/>
      <c r="H8" s="30"/>
      <c r="I8" s="30"/>
      <c r="J8" s="30"/>
      <c r="K8" s="30"/>
      <c r="L8" s="30"/>
      <c r="M8" s="30"/>
      <c r="N8" s="30"/>
      <c r="O8" s="30"/>
      <c r="P8" s="30"/>
      <c r="Q8" s="30"/>
      <c r="R8" s="30"/>
      <c r="S8" s="30"/>
      <c r="T8" s="30"/>
      <c r="U8" s="30"/>
      <c r="V8" s="30"/>
      <c r="W8" s="30"/>
      <c r="X8" s="30"/>
      <c r="Y8" s="30"/>
      <c r="Z8" s="30"/>
    </row>
    <row r="9">
      <c r="A9" s="68"/>
      <c r="B9" s="69"/>
      <c r="D9" s="74"/>
      <c r="E9" s="74"/>
      <c r="F9" s="74"/>
      <c r="G9" s="30"/>
      <c r="H9" s="30"/>
      <c r="I9" s="30"/>
      <c r="J9" s="30"/>
      <c r="K9" s="30"/>
      <c r="L9" s="30"/>
      <c r="M9" s="30"/>
      <c r="N9" s="30"/>
      <c r="O9" s="30"/>
      <c r="P9" s="30"/>
      <c r="Q9" s="30"/>
      <c r="R9" s="30"/>
      <c r="S9" s="30"/>
      <c r="T9" s="30"/>
      <c r="U9" s="30"/>
      <c r="V9" s="30"/>
      <c r="W9" s="30"/>
      <c r="X9" s="30"/>
      <c r="Y9" s="30"/>
      <c r="Z9" s="30"/>
    </row>
    <row r="10">
      <c r="A10" s="75"/>
      <c r="B10" s="45"/>
      <c r="D10" s="74"/>
      <c r="E10" s="74"/>
      <c r="F10" s="74"/>
      <c r="G10" s="30"/>
      <c r="H10" s="30"/>
      <c r="I10" s="30"/>
      <c r="J10" s="30"/>
      <c r="K10" s="30"/>
      <c r="L10" s="30"/>
      <c r="M10" s="30"/>
      <c r="N10" s="30"/>
      <c r="O10" s="30"/>
      <c r="P10" s="30"/>
      <c r="Q10" s="30"/>
      <c r="R10" s="30"/>
      <c r="S10" s="30"/>
      <c r="T10" s="30"/>
      <c r="U10" s="30"/>
      <c r="V10" s="30"/>
      <c r="W10" s="30"/>
      <c r="X10" s="30"/>
      <c r="Y10" s="30"/>
      <c r="Z10" s="30"/>
    </row>
    <row r="11">
      <c r="A11" s="68"/>
      <c r="B11" s="69"/>
      <c r="D11" s="74"/>
      <c r="E11" s="74"/>
      <c r="F11" s="74"/>
      <c r="G11" s="30"/>
      <c r="H11" s="30"/>
      <c r="I11" s="30"/>
      <c r="J11" s="30"/>
      <c r="K11" s="30"/>
      <c r="L11" s="30"/>
      <c r="M11" s="30"/>
      <c r="N11" s="30"/>
      <c r="O11" s="30"/>
      <c r="P11" s="30"/>
      <c r="Q11" s="30"/>
      <c r="R11" s="30"/>
      <c r="S11" s="30"/>
      <c r="T11" s="30"/>
      <c r="U11" s="30"/>
      <c r="V11" s="30"/>
      <c r="W11" s="30"/>
      <c r="X11" s="30"/>
      <c r="Y11" s="30"/>
      <c r="Z11" s="30"/>
    </row>
    <row r="12">
      <c r="A12" s="76"/>
      <c r="B12" s="77"/>
      <c r="D12" s="74"/>
      <c r="E12" s="74"/>
      <c r="F12" s="74"/>
      <c r="G12" s="30"/>
      <c r="H12" s="30"/>
      <c r="I12" s="30"/>
      <c r="J12" s="30"/>
      <c r="K12" s="30"/>
      <c r="L12" s="30"/>
      <c r="M12" s="30"/>
      <c r="N12" s="30"/>
      <c r="O12" s="30"/>
      <c r="P12" s="30"/>
      <c r="Q12" s="30"/>
      <c r="R12" s="30"/>
      <c r="S12" s="30"/>
      <c r="T12" s="30"/>
      <c r="U12" s="30"/>
      <c r="V12" s="30"/>
      <c r="W12" s="30"/>
      <c r="X12" s="30"/>
      <c r="Y12" s="30"/>
      <c r="Z12" s="30"/>
    </row>
    <row r="13">
      <c r="A13" s="76"/>
      <c r="B13" s="77"/>
      <c r="D13" s="30"/>
      <c r="E13" s="30"/>
      <c r="F13" s="78"/>
      <c r="G13" s="30"/>
      <c r="H13" s="30"/>
      <c r="I13" s="30"/>
      <c r="J13" s="30"/>
      <c r="K13" s="30"/>
      <c r="L13" s="30"/>
      <c r="M13" s="30"/>
      <c r="N13" s="30"/>
      <c r="O13" s="30"/>
      <c r="P13" s="30"/>
      <c r="Q13" s="30"/>
      <c r="R13" s="30"/>
      <c r="S13" s="30"/>
      <c r="T13" s="30"/>
      <c r="U13" s="30"/>
      <c r="V13" s="30"/>
      <c r="W13" s="30"/>
      <c r="X13" s="30"/>
      <c r="Y13" s="30"/>
      <c r="Z13" s="30"/>
    </row>
    <row r="14">
      <c r="A14" s="70"/>
      <c r="D14" s="30"/>
      <c r="E14" s="30"/>
      <c r="F14" s="30"/>
      <c r="G14" s="30"/>
      <c r="H14" s="30"/>
      <c r="I14" s="30"/>
      <c r="J14" s="30"/>
      <c r="K14" s="30"/>
      <c r="L14" s="30"/>
      <c r="M14" s="30"/>
      <c r="N14" s="30"/>
      <c r="O14" s="30"/>
      <c r="P14" s="30"/>
      <c r="Q14" s="30"/>
      <c r="R14" s="30"/>
      <c r="S14" s="30"/>
      <c r="T14" s="30"/>
      <c r="U14" s="30"/>
      <c r="V14" s="30"/>
      <c r="W14" s="30"/>
      <c r="X14" s="30"/>
      <c r="Y14" s="30"/>
      <c r="Z14" s="30"/>
    </row>
    <row r="15">
      <c r="A15" s="75"/>
      <c r="B15" s="45"/>
      <c r="D15" s="30"/>
      <c r="E15" s="30"/>
      <c r="F15" s="30"/>
      <c r="G15" s="30"/>
      <c r="H15" s="30"/>
      <c r="I15" s="30"/>
      <c r="J15" s="30"/>
      <c r="K15" s="30"/>
      <c r="L15" s="30"/>
      <c r="M15" s="30"/>
      <c r="N15" s="30"/>
      <c r="O15" s="30"/>
      <c r="P15" s="30"/>
      <c r="Q15" s="30"/>
      <c r="R15" s="30"/>
      <c r="S15" s="30"/>
      <c r="T15" s="30"/>
      <c r="U15" s="30"/>
      <c r="V15" s="30"/>
      <c r="W15" s="30"/>
      <c r="X15" s="30"/>
      <c r="Y15" s="30"/>
      <c r="Z15" s="30"/>
    </row>
    <row r="16">
      <c r="A16" s="68"/>
      <c r="B16" s="69"/>
      <c r="D16" s="30"/>
      <c r="E16" s="30"/>
      <c r="F16" s="30"/>
      <c r="G16" s="30"/>
      <c r="H16" s="30"/>
      <c r="I16" s="30"/>
      <c r="J16" s="30"/>
      <c r="K16" s="30"/>
      <c r="L16" s="30"/>
      <c r="M16" s="30"/>
      <c r="N16" s="30"/>
      <c r="O16" s="30"/>
      <c r="P16" s="30"/>
      <c r="Q16" s="30"/>
      <c r="R16" s="30"/>
      <c r="S16" s="30"/>
      <c r="T16" s="30"/>
      <c r="U16" s="30"/>
      <c r="V16" s="30"/>
      <c r="W16" s="30"/>
      <c r="X16" s="30"/>
      <c r="Y16" s="30"/>
      <c r="Z16" s="30"/>
    </row>
    <row r="17">
      <c r="A17" s="75"/>
      <c r="B17" s="45"/>
      <c r="D17" s="30"/>
      <c r="E17" s="30"/>
      <c r="F17" s="30"/>
      <c r="G17" s="30"/>
      <c r="H17" s="30"/>
      <c r="I17" s="30"/>
      <c r="J17" s="30"/>
      <c r="K17" s="30"/>
      <c r="L17" s="30"/>
      <c r="M17" s="30"/>
      <c r="N17" s="30"/>
      <c r="O17" s="30"/>
      <c r="P17" s="30"/>
      <c r="Q17" s="30"/>
      <c r="R17" s="30"/>
      <c r="S17" s="30"/>
      <c r="T17" s="30"/>
      <c r="U17" s="30"/>
      <c r="V17" s="30"/>
      <c r="W17" s="30"/>
      <c r="X17" s="30"/>
      <c r="Y17" s="30"/>
      <c r="Z17" s="30"/>
    </row>
    <row r="18">
      <c r="A18" s="68"/>
      <c r="B18" s="69"/>
      <c r="D18" s="30"/>
      <c r="E18" s="30"/>
      <c r="F18" s="30"/>
      <c r="G18" s="30"/>
      <c r="H18" s="30"/>
      <c r="I18" s="30"/>
      <c r="J18" s="30"/>
      <c r="K18" s="30"/>
      <c r="L18" s="30"/>
      <c r="M18" s="30"/>
      <c r="N18" s="30"/>
      <c r="O18" s="30"/>
      <c r="P18" s="30"/>
      <c r="Q18" s="30"/>
      <c r="R18" s="30"/>
      <c r="S18" s="30"/>
      <c r="T18" s="30"/>
      <c r="U18" s="30"/>
      <c r="V18" s="30"/>
      <c r="W18" s="30"/>
      <c r="X18" s="30"/>
      <c r="Y18" s="30"/>
      <c r="Z18" s="30"/>
    </row>
    <row r="19">
      <c r="A19" s="75"/>
      <c r="B19" s="45"/>
      <c r="D19" s="30"/>
      <c r="E19" s="30"/>
      <c r="F19" s="30"/>
      <c r="G19" s="30"/>
      <c r="H19" s="30"/>
      <c r="I19" s="30"/>
      <c r="J19" s="30"/>
      <c r="K19" s="30"/>
      <c r="L19" s="30"/>
      <c r="M19" s="30"/>
      <c r="N19" s="30"/>
      <c r="O19" s="30"/>
      <c r="P19" s="30"/>
      <c r="Q19" s="30"/>
      <c r="R19" s="30"/>
      <c r="S19" s="30"/>
      <c r="T19" s="30"/>
      <c r="U19" s="30"/>
      <c r="V19" s="30"/>
      <c r="W19" s="30"/>
      <c r="X19" s="30"/>
      <c r="Y19" s="30"/>
      <c r="Z19" s="30"/>
    </row>
    <row r="20">
      <c r="A20" s="68"/>
      <c r="B20" s="69"/>
      <c r="D20" s="30"/>
      <c r="E20" s="30"/>
      <c r="F20" s="30"/>
      <c r="G20" s="30"/>
      <c r="H20" s="30"/>
      <c r="I20" s="30"/>
      <c r="J20" s="30"/>
      <c r="K20" s="30"/>
      <c r="L20" s="30"/>
      <c r="M20" s="30"/>
      <c r="N20" s="30"/>
      <c r="O20" s="30"/>
      <c r="P20" s="30"/>
      <c r="Q20" s="30"/>
      <c r="R20" s="30"/>
      <c r="S20" s="30"/>
      <c r="T20" s="30"/>
      <c r="U20" s="30"/>
      <c r="V20" s="30"/>
      <c r="W20" s="30"/>
      <c r="X20" s="30"/>
      <c r="Y20" s="30"/>
      <c r="Z20" s="30"/>
    </row>
    <row r="21">
      <c r="A21" s="75"/>
      <c r="B21" s="45"/>
      <c r="D21" s="30"/>
      <c r="E21" s="30"/>
      <c r="F21" s="30"/>
      <c r="G21" s="30"/>
      <c r="H21" s="30"/>
      <c r="I21" s="30"/>
      <c r="J21" s="30"/>
      <c r="K21" s="30"/>
      <c r="L21" s="30"/>
      <c r="M21" s="30"/>
      <c r="N21" s="30"/>
      <c r="O21" s="30"/>
      <c r="P21" s="30"/>
      <c r="Q21" s="30"/>
      <c r="R21" s="30"/>
      <c r="S21" s="30"/>
      <c r="T21" s="30"/>
      <c r="U21" s="30"/>
      <c r="V21" s="30"/>
      <c r="W21" s="30"/>
      <c r="X21" s="30"/>
      <c r="Y21" s="30"/>
      <c r="Z21" s="30"/>
    </row>
    <row r="22">
      <c r="A22" s="68"/>
      <c r="B22" s="69"/>
      <c r="D22" s="30"/>
      <c r="E22" s="30"/>
      <c r="F22" s="30"/>
      <c r="G22" s="30"/>
      <c r="H22" s="30"/>
      <c r="I22" s="30"/>
      <c r="J22" s="30"/>
      <c r="K22" s="30"/>
      <c r="L22" s="30"/>
      <c r="M22" s="30"/>
      <c r="N22" s="30"/>
      <c r="O22" s="30"/>
      <c r="P22" s="30"/>
      <c r="Q22" s="30"/>
      <c r="R22" s="30"/>
      <c r="S22" s="30"/>
      <c r="T22" s="30"/>
      <c r="U22" s="30"/>
      <c r="V22" s="30"/>
      <c r="W22" s="30"/>
      <c r="X22" s="30"/>
      <c r="Y22" s="30"/>
      <c r="Z22" s="30"/>
    </row>
    <row r="23">
      <c r="A23" s="75"/>
      <c r="B23" s="45"/>
      <c r="D23" s="30"/>
      <c r="E23" s="30"/>
      <c r="F23" s="30"/>
      <c r="G23" s="30"/>
      <c r="H23" s="30"/>
      <c r="I23" s="30"/>
      <c r="J23" s="30"/>
      <c r="K23" s="30"/>
      <c r="L23" s="30"/>
      <c r="M23" s="30"/>
      <c r="N23" s="30"/>
      <c r="O23" s="30"/>
      <c r="P23" s="30"/>
      <c r="Q23" s="30"/>
      <c r="R23" s="30"/>
      <c r="S23" s="30"/>
      <c r="T23" s="30"/>
      <c r="U23" s="30"/>
      <c r="V23" s="30"/>
      <c r="W23" s="30"/>
      <c r="X23" s="30"/>
      <c r="Y23" s="30"/>
      <c r="Z23" s="30"/>
    </row>
    <row r="24">
      <c r="A24" s="68"/>
      <c r="B24" s="69"/>
      <c r="D24" s="30"/>
      <c r="E24" s="30"/>
      <c r="F24" s="30"/>
      <c r="G24" s="30"/>
      <c r="H24" s="30"/>
      <c r="I24" s="30"/>
      <c r="J24" s="30"/>
      <c r="K24" s="30"/>
      <c r="L24" s="30"/>
      <c r="M24" s="30"/>
      <c r="N24" s="30"/>
      <c r="O24" s="30"/>
      <c r="P24" s="30"/>
      <c r="Q24" s="30"/>
      <c r="R24" s="30"/>
      <c r="S24" s="30"/>
      <c r="T24" s="30"/>
      <c r="U24" s="30"/>
      <c r="V24" s="30"/>
      <c r="W24" s="30"/>
      <c r="X24" s="30"/>
      <c r="Y24" s="30"/>
      <c r="Z24" s="30"/>
    </row>
    <row r="25">
      <c r="A25" s="76"/>
      <c r="B25" s="77"/>
      <c r="D25" s="30"/>
      <c r="E25" s="30"/>
      <c r="F25" s="30"/>
      <c r="G25" s="30"/>
      <c r="H25" s="30"/>
      <c r="I25" s="30"/>
      <c r="J25" s="30"/>
      <c r="K25" s="30"/>
      <c r="L25" s="30"/>
      <c r="M25" s="30"/>
      <c r="N25" s="30"/>
      <c r="O25" s="30"/>
      <c r="P25" s="30"/>
      <c r="Q25" s="30"/>
      <c r="R25" s="30"/>
      <c r="S25" s="30"/>
      <c r="T25" s="30"/>
      <c r="U25" s="30"/>
      <c r="V25" s="30"/>
      <c r="W25" s="30"/>
      <c r="X25" s="30"/>
      <c r="Y25" s="30"/>
      <c r="Z25" s="30"/>
    </row>
    <row r="26">
      <c r="A26" s="76"/>
      <c r="B26" s="77"/>
      <c r="D26" s="30"/>
      <c r="E26" s="30"/>
      <c r="F26" s="30"/>
      <c r="G26" s="30"/>
      <c r="H26" s="30"/>
      <c r="I26" s="30"/>
      <c r="J26" s="30"/>
      <c r="K26" s="30"/>
      <c r="L26" s="30"/>
      <c r="M26" s="30"/>
      <c r="N26" s="30"/>
      <c r="O26" s="30"/>
      <c r="P26" s="30"/>
      <c r="Q26" s="30"/>
      <c r="R26" s="30"/>
      <c r="S26" s="30"/>
      <c r="T26" s="30"/>
      <c r="U26" s="30"/>
      <c r="V26" s="30"/>
      <c r="W26" s="30"/>
      <c r="X26" s="30"/>
      <c r="Y26" s="30"/>
      <c r="Z26" s="30"/>
    </row>
    <row r="27">
      <c r="A27" s="70"/>
      <c r="D27" s="30"/>
      <c r="E27" s="30"/>
      <c r="F27" s="30"/>
      <c r="G27" s="30"/>
      <c r="H27" s="30"/>
      <c r="I27" s="30"/>
      <c r="J27" s="30"/>
      <c r="K27" s="30"/>
      <c r="L27" s="30"/>
      <c r="M27" s="30"/>
      <c r="N27" s="30"/>
      <c r="O27" s="30"/>
      <c r="P27" s="30"/>
      <c r="Q27" s="30"/>
      <c r="R27" s="30"/>
      <c r="S27" s="30"/>
      <c r="T27" s="30"/>
      <c r="U27" s="30"/>
      <c r="V27" s="30"/>
      <c r="W27" s="30"/>
      <c r="X27" s="30"/>
      <c r="Y27" s="30"/>
      <c r="Z27" s="30"/>
    </row>
    <row r="28">
      <c r="A28" s="75"/>
      <c r="B28" s="45"/>
      <c r="D28" s="30"/>
      <c r="E28" s="30"/>
      <c r="F28" s="30"/>
      <c r="G28" s="30"/>
      <c r="H28" s="30"/>
      <c r="I28" s="30"/>
      <c r="J28" s="30"/>
      <c r="K28" s="30"/>
      <c r="L28" s="30"/>
      <c r="M28" s="30"/>
      <c r="N28" s="30"/>
      <c r="O28" s="30"/>
      <c r="P28" s="30"/>
      <c r="Q28" s="30"/>
      <c r="R28" s="30"/>
      <c r="S28" s="30"/>
      <c r="T28" s="30"/>
      <c r="U28" s="30"/>
      <c r="V28" s="30"/>
      <c r="W28" s="30"/>
      <c r="X28" s="30"/>
      <c r="Y28" s="30"/>
      <c r="Z28" s="30"/>
    </row>
    <row r="29">
      <c r="A29" s="68"/>
      <c r="B29" s="69"/>
      <c r="D29" s="30"/>
      <c r="E29" s="30"/>
      <c r="F29" s="30"/>
      <c r="G29" s="30"/>
      <c r="H29" s="30"/>
      <c r="I29" s="30"/>
      <c r="J29" s="30"/>
      <c r="K29" s="30"/>
      <c r="L29" s="30"/>
      <c r="M29" s="30"/>
      <c r="N29" s="30"/>
      <c r="O29" s="30"/>
      <c r="P29" s="30"/>
      <c r="Q29" s="30"/>
      <c r="R29" s="30"/>
      <c r="S29" s="30"/>
      <c r="T29" s="30"/>
      <c r="U29" s="30"/>
      <c r="V29" s="30"/>
      <c r="W29" s="30"/>
      <c r="X29" s="30"/>
      <c r="Y29" s="30"/>
      <c r="Z29" s="30"/>
    </row>
    <row r="30">
      <c r="A30" s="75"/>
      <c r="B30" s="45"/>
      <c r="D30" s="30"/>
      <c r="E30" s="30"/>
      <c r="F30" s="30"/>
      <c r="G30" s="30"/>
      <c r="H30" s="30"/>
      <c r="I30" s="30"/>
      <c r="J30" s="30"/>
      <c r="K30" s="30"/>
      <c r="L30" s="30"/>
      <c r="M30" s="30"/>
      <c r="N30" s="30"/>
      <c r="O30" s="30"/>
      <c r="P30" s="30"/>
      <c r="Q30" s="30"/>
      <c r="R30" s="30"/>
      <c r="S30" s="30"/>
      <c r="T30" s="30"/>
      <c r="U30" s="30"/>
      <c r="V30" s="30"/>
      <c r="W30" s="30"/>
      <c r="X30" s="30"/>
      <c r="Y30" s="30"/>
      <c r="Z30" s="30"/>
    </row>
    <row r="31">
      <c r="A31" s="68"/>
      <c r="B31" s="69"/>
      <c r="D31" s="30"/>
      <c r="E31" s="30"/>
      <c r="F31" s="30"/>
      <c r="G31" s="30"/>
      <c r="H31" s="30"/>
      <c r="I31" s="30"/>
      <c r="J31" s="30"/>
      <c r="K31" s="30"/>
      <c r="L31" s="30"/>
      <c r="M31" s="30"/>
      <c r="N31" s="30"/>
      <c r="O31" s="30"/>
      <c r="P31" s="30"/>
      <c r="Q31" s="30"/>
      <c r="R31" s="30"/>
      <c r="S31" s="30"/>
      <c r="T31" s="30"/>
      <c r="U31" s="30"/>
      <c r="V31" s="30"/>
      <c r="W31" s="30"/>
      <c r="X31" s="30"/>
      <c r="Y31" s="30"/>
      <c r="Z31" s="30"/>
    </row>
    <row r="32">
      <c r="A32" s="75"/>
      <c r="B32" s="45"/>
      <c r="D32" s="30"/>
      <c r="E32" s="30"/>
      <c r="F32" s="30"/>
      <c r="G32" s="30"/>
      <c r="H32" s="30"/>
      <c r="I32" s="30"/>
      <c r="J32" s="30"/>
      <c r="K32" s="30"/>
      <c r="L32" s="30"/>
      <c r="M32" s="30"/>
      <c r="N32" s="30"/>
      <c r="O32" s="30"/>
      <c r="P32" s="30"/>
      <c r="Q32" s="30"/>
      <c r="R32" s="30"/>
      <c r="S32" s="30"/>
      <c r="T32" s="30"/>
      <c r="U32" s="30"/>
      <c r="V32" s="30"/>
      <c r="W32" s="30"/>
      <c r="X32" s="30"/>
      <c r="Y32" s="30"/>
      <c r="Z32" s="30"/>
    </row>
    <row r="33">
      <c r="A33" s="68"/>
      <c r="B33" s="69"/>
      <c r="D33" s="30"/>
      <c r="E33" s="30"/>
      <c r="F33" s="30"/>
      <c r="G33" s="30"/>
      <c r="H33" s="30"/>
      <c r="I33" s="30"/>
      <c r="J33" s="30"/>
      <c r="K33" s="30"/>
      <c r="L33" s="30"/>
      <c r="M33" s="30"/>
      <c r="N33" s="30"/>
      <c r="O33" s="30"/>
      <c r="P33" s="30"/>
      <c r="Q33" s="30"/>
      <c r="R33" s="30"/>
      <c r="S33" s="30"/>
      <c r="T33" s="30"/>
      <c r="U33" s="30"/>
      <c r="V33" s="30"/>
      <c r="W33" s="30"/>
      <c r="X33" s="30"/>
      <c r="Y33" s="30"/>
      <c r="Z33" s="30"/>
    </row>
    <row r="34">
      <c r="A34" s="75"/>
      <c r="B34" s="45"/>
      <c r="D34" s="30"/>
      <c r="E34" s="30"/>
      <c r="F34" s="30"/>
      <c r="G34" s="30"/>
      <c r="H34" s="30"/>
      <c r="I34" s="30"/>
      <c r="J34" s="30"/>
      <c r="K34" s="30"/>
      <c r="L34" s="30"/>
      <c r="M34" s="30"/>
      <c r="N34" s="30"/>
      <c r="O34" s="30"/>
      <c r="P34" s="30"/>
      <c r="Q34" s="30"/>
      <c r="R34" s="30"/>
      <c r="S34" s="30"/>
      <c r="T34" s="30"/>
      <c r="U34" s="30"/>
      <c r="V34" s="30"/>
      <c r="W34" s="30"/>
      <c r="X34" s="30"/>
      <c r="Y34" s="30"/>
      <c r="Z34" s="30"/>
    </row>
    <row r="35">
      <c r="A35" s="68"/>
      <c r="B35" s="69"/>
      <c r="D35" s="30"/>
      <c r="E35" s="30"/>
      <c r="F35" s="30"/>
      <c r="G35" s="30"/>
      <c r="H35" s="30"/>
      <c r="I35" s="30"/>
      <c r="J35" s="30"/>
      <c r="K35" s="30"/>
      <c r="L35" s="30"/>
      <c r="M35" s="30"/>
      <c r="N35" s="30"/>
      <c r="O35" s="30"/>
      <c r="P35" s="30"/>
      <c r="Q35" s="30"/>
      <c r="R35" s="30"/>
      <c r="S35" s="30"/>
      <c r="T35" s="30"/>
      <c r="U35" s="30"/>
      <c r="V35" s="30"/>
      <c r="W35" s="30"/>
      <c r="X35" s="30"/>
      <c r="Y35" s="30"/>
      <c r="Z35" s="30"/>
    </row>
    <row r="36">
      <c r="A36" s="75"/>
      <c r="B36" s="45"/>
      <c r="D36" s="30"/>
      <c r="E36" s="30"/>
      <c r="F36" s="30"/>
      <c r="G36" s="30"/>
      <c r="H36" s="30"/>
      <c r="I36" s="30"/>
      <c r="J36" s="30"/>
      <c r="K36" s="30"/>
      <c r="L36" s="30"/>
      <c r="M36" s="30"/>
      <c r="N36" s="30"/>
      <c r="O36" s="30"/>
      <c r="P36" s="30"/>
      <c r="Q36" s="30"/>
      <c r="R36" s="30"/>
      <c r="S36" s="30"/>
      <c r="T36" s="30"/>
      <c r="U36" s="30"/>
      <c r="V36" s="30"/>
      <c r="W36" s="30"/>
      <c r="X36" s="30"/>
      <c r="Y36" s="30"/>
      <c r="Z36" s="30"/>
    </row>
    <row r="37">
      <c r="A37" s="68"/>
      <c r="B37" s="69"/>
      <c r="D37" s="30"/>
      <c r="E37" s="30"/>
      <c r="F37" s="30"/>
      <c r="G37" s="30"/>
      <c r="H37" s="30"/>
      <c r="I37" s="30"/>
      <c r="J37" s="30"/>
      <c r="K37" s="30"/>
      <c r="L37" s="30"/>
      <c r="M37" s="30"/>
      <c r="N37" s="30"/>
      <c r="O37" s="30"/>
      <c r="P37" s="30"/>
      <c r="Q37" s="30"/>
      <c r="R37" s="30"/>
      <c r="S37" s="30"/>
      <c r="T37" s="30"/>
      <c r="U37" s="30"/>
      <c r="V37" s="30"/>
      <c r="W37" s="30"/>
      <c r="X37" s="30"/>
      <c r="Y37" s="30"/>
      <c r="Z37" s="30"/>
    </row>
    <row r="38">
      <c r="A38" s="76"/>
      <c r="B38" s="77"/>
      <c r="D38" s="30"/>
      <c r="E38" s="30"/>
      <c r="F38" s="30"/>
      <c r="G38" s="30"/>
      <c r="H38" s="30"/>
      <c r="I38" s="30"/>
      <c r="J38" s="30"/>
      <c r="K38" s="30"/>
      <c r="L38" s="30"/>
      <c r="M38" s="30"/>
      <c r="N38" s="30"/>
      <c r="O38" s="30"/>
      <c r="P38" s="30"/>
      <c r="Q38" s="30"/>
      <c r="R38" s="30"/>
      <c r="S38" s="30"/>
      <c r="T38" s="30"/>
      <c r="U38" s="30"/>
      <c r="V38" s="30"/>
      <c r="W38" s="30"/>
      <c r="X38" s="30"/>
      <c r="Y38" s="30"/>
      <c r="Z38" s="30"/>
    </row>
    <row r="39">
      <c r="A39" s="76"/>
      <c r="B39" s="77"/>
      <c r="D39" s="30"/>
      <c r="E39" s="30"/>
      <c r="F39" s="30"/>
      <c r="G39" s="30"/>
      <c r="H39" s="30"/>
      <c r="I39" s="30"/>
      <c r="J39" s="30"/>
      <c r="K39" s="30"/>
      <c r="L39" s="30"/>
      <c r="M39" s="30"/>
      <c r="N39" s="30"/>
      <c r="O39" s="30"/>
      <c r="P39" s="30"/>
      <c r="Q39" s="30"/>
      <c r="R39" s="30"/>
      <c r="S39" s="30"/>
      <c r="T39" s="30"/>
      <c r="U39" s="30"/>
      <c r="V39" s="30"/>
      <c r="W39" s="30"/>
      <c r="X39" s="30"/>
      <c r="Y39" s="30"/>
      <c r="Z39" s="30"/>
    </row>
    <row r="40">
      <c r="A40" s="79"/>
      <c r="D40" s="30"/>
      <c r="E40" s="30"/>
      <c r="F40" s="30"/>
      <c r="G40" s="30"/>
      <c r="H40" s="30"/>
      <c r="I40" s="30"/>
      <c r="J40" s="30"/>
      <c r="K40" s="30"/>
      <c r="L40" s="30"/>
      <c r="M40" s="30"/>
      <c r="N40" s="30"/>
      <c r="O40" s="30"/>
      <c r="P40" s="30"/>
      <c r="Q40" s="30"/>
      <c r="R40" s="30"/>
      <c r="S40" s="30"/>
      <c r="T40" s="30"/>
      <c r="U40" s="30"/>
      <c r="V40" s="30"/>
      <c r="W40" s="30"/>
      <c r="X40" s="30"/>
      <c r="Y40" s="30"/>
      <c r="Z40" s="30"/>
    </row>
    <row r="41">
      <c r="A41" s="75"/>
      <c r="B41" s="45"/>
      <c r="D41" s="30"/>
      <c r="E41" s="30"/>
      <c r="F41" s="30"/>
      <c r="G41" s="30"/>
      <c r="H41" s="30"/>
      <c r="I41" s="30"/>
      <c r="J41" s="30"/>
      <c r="K41" s="30"/>
      <c r="L41" s="30"/>
      <c r="M41" s="30"/>
      <c r="N41" s="30"/>
      <c r="O41" s="30"/>
      <c r="P41" s="30"/>
      <c r="Q41" s="30"/>
      <c r="R41" s="30"/>
      <c r="S41" s="30"/>
      <c r="T41" s="30"/>
      <c r="U41" s="30"/>
      <c r="V41" s="30"/>
      <c r="W41" s="30"/>
      <c r="X41" s="30"/>
      <c r="Y41" s="30"/>
      <c r="Z41" s="30"/>
    </row>
    <row r="42">
      <c r="A42" s="68"/>
      <c r="B42" s="69"/>
      <c r="D42" s="30"/>
      <c r="E42" s="30"/>
      <c r="F42" s="30"/>
      <c r="G42" s="30"/>
      <c r="H42" s="30"/>
      <c r="I42" s="30"/>
      <c r="J42" s="30"/>
      <c r="K42" s="30"/>
      <c r="L42" s="30"/>
      <c r="M42" s="30"/>
      <c r="N42" s="30"/>
      <c r="O42" s="30"/>
      <c r="P42" s="30"/>
      <c r="Q42" s="30"/>
      <c r="R42" s="30"/>
      <c r="S42" s="30"/>
      <c r="T42" s="30"/>
      <c r="U42" s="30"/>
      <c r="V42" s="30"/>
      <c r="W42" s="30"/>
      <c r="X42" s="30"/>
      <c r="Y42" s="30"/>
      <c r="Z42" s="30"/>
    </row>
    <row r="43">
      <c r="A43" s="75"/>
      <c r="B43" s="45"/>
      <c r="D43" s="30"/>
      <c r="E43" s="30"/>
      <c r="F43" s="30"/>
      <c r="G43" s="30"/>
      <c r="H43" s="30"/>
      <c r="I43" s="30"/>
      <c r="J43" s="30"/>
      <c r="K43" s="30"/>
      <c r="L43" s="30"/>
      <c r="M43" s="30"/>
      <c r="N43" s="30"/>
      <c r="O43" s="30"/>
      <c r="P43" s="30"/>
      <c r="Q43" s="30"/>
      <c r="R43" s="30"/>
      <c r="S43" s="30"/>
      <c r="T43" s="30"/>
      <c r="U43" s="30"/>
      <c r="V43" s="30"/>
      <c r="W43" s="30"/>
      <c r="X43" s="30"/>
      <c r="Y43" s="30"/>
      <c r="Z43" s="30"/>
    </row>
    <row r="44">
      <c r="A44" s="68"/>
      <c r="B44" s="69"/>
      <c r="D44" s="30"/>
      <c r="E44" s="30"/>
      <c r="F44" s="30"/>
      <c r="G44" s="30"/>
      <c r="H44" s="30"/>
      <c r="I44" s="30"/>
      <c r="J44" s="30"/>
      <c r="K44" s="30"/>
      <c r="L44" s="30"/>
      <c r="M44" s="30"/>
      <c r="N44" s="30"/>
      <c r="O44" s="30"/>
      <c r="P44" s="30"/>
      <c r="Q44" s="30"/>
      <c r="R44" s="30"/>
      <c r="S44" s="30"/>
      <c r="T44" s="30"/>
      <c r="U44" s="30"/>
      <c r="V44" s="30"/>
      <c r="W44" s="30"/>
      <c r="X44" s="30"/>
      <c r="Y44" s="30"/>
      <c r="Z44" s="30"/>
    </row>
    <row r="45">
      <c r="A45" s="75"/>
      <c r="B45" s="45"/>
      <c r="D45" s="30"/>
      <c r="E45" s="30"/>
      <c r="F45" s="30"/>
      <c r="G45" s="30"/>
      <c r="H45" s="30"/>
      <c r="I45" s="30"/>
      <c r="J45" s="30"/>
      <c r="K45" s="30"/>
      <c r="L45" s="30"/>
      <c r="M45" s="30"/>
      <c r="N45" s="30"/>
      <c r="O45" s="30"/>
      <c r="P45" s="30"/>
      <c r="Q45" s="30"/>
      <c r="R45" s="30"/>
      <c r="S45" s="30"/>
      <c r="T45" s="30"/>
      <c r="U45" s="30"/>
      <c r="V45" s="30"/>
      <c r="W45" s="30"/>
      <c r="X45" s="30"/>
      <c r="Y45" s="30"/>
      <c r="Z45" s="30"/>
    </row>
    <row r="46">
      <c r="A46" s="68"/>
      <c r="B46" s="69"/>
      <c r="D46" s="30"/>
      <c r="E46" s="30"/>
      <c r="F46" s="30"/>
      <c r="G46" s="30"/>
      <c r="H46" s="30"/>
      <c r="I46" s="30"/>
      <c r="J46" s="30"/>
      <c r="K46" s="30"/>
      <c r="L46" s="30"/>
      <c r="M46" s="30"/>
      <c r="N46" s="30"/>
      <c r="O46" s="30"/>
      <c r="P46" s="30"/>
      <c r="Q46" s="30"/>
      <c r="R46" s="30"/>
      <c r="S46" s="30"/>
      <c r="T46" s="30"/>
      <c r="U46" s="30"/>
      <c r="V46" s="30"/>
      <c r="W46" s="30"/>
      <c r="X46" s="30"/>
      <c r="Y46" s="30"/>
      <c r="Z46" s="30"/>
    </row>
    <row r="47">
      <c r="A47" s="75"/>
      <c r="B47" s="45"/>
      <c r="D47" s="30"/>
      <c r="E47" s="30"/>
      <c r="F47" s="30"/>
      <c r="G47" s="30"/>
      <c r="H47" s="30"/>
      <c r="I47" s="30"/>
      <c r="J47" s="30"/>
      <c r="K47" s="30"/>
      <c r="L47" s="30"/>
      <c r="M47" s="30"/>
      <c r="N47" s="30"/>
      <c r="O47" s="30"/>
      <c r="P47" s="30"/>
      <c r="Q47" s="30"/>
      <c r="R47" s="30"/>
      <c r="S47" s="30"/>
      <c r="T47" s="30"/>
      <c r="U47" s="30"/>
      <c r="V47" s="30"/>
      <c r="W47" s="30"/>
      <c r="X47" s="30"/>
      <c r="Y47" s="30"/>
      <c r="Z47" s="30"/>
    </row>
    <row r="48">
      <c r="A48" s="68"/>
      <c r="B48" s="69"/>
      <c r="D48" s="30"/>
      <c r="E48" s="30"/>
      <c r="F48" s="30"/>
      <c r="G48" s="30"/>
      <c r="H48" s="30"/>
      <c r="I48" s="30"/>
      <c r="J48" s="30"/>
      <c r="K48" s="30"/>
      <c r="L48" s="30"/>
      <c r="M48" s="30"/>
      <c r="N48" s="30"/>
      <c r="O48" s="30"/>
      <c r="P48" s="30"/>
      <c r="Q48" s="30"/>
      <c r="R48" s="30"/>
      <c r="S48" s="30"/>
      <c r="T48" s="30"/>
      <c r="U48" s="30"/>
      <c r="V48" s="30"/>
      <c r="W48" s="30"/>
      <c r="X48" s="30"/>
      <c r="Y48" s="30"/>
      <c r="Z48" s="30"/>
    </row>
    <row r="49">
      <c r="A49" s="75"/>
      <c r="B49" s="45"/>
      <c r="D49" s="30"/>
      <c r="E49" s="30"/>
      <c r="F49" s="30"/>
      <c r="G49" s="30"/>
      <c r="H49" s="30"/>
      <c r="I49" s="30"/>
      <c r="J49" s="30"/>
      <c r="K49" s="30"/>
      <c r="L49" s="30"/>
      <c r="M49" s="30"/>
      <c r="N49" s="30"/>
      <c r="O49" s="30"/>
      <c r="P49" s="30"/>
      <c r="Q49" s="30"/>
      <c r="R49" s="30"/>
      <c r="S49" s="30"/>
      <c r="T49" s="30"/>
      <c r="U49" s="30"/>
      <c r="V49" s="30"/>
      <c r="W49" s="30"/>
      <c r="X49" s="30"/>
      <c r="Y49" s="30"/>
      <c r="Z49" s="30"/>
    </row>
    <row r="50">
      <c r="A50" s="68"/>
      <c r="B50" s="69"/>
      <c r="D50" s="30"/>
      <c r="E50" s="30"/>
      <c r="F50" s="30"/>
      <c r="G50" s="30"/>
      <c r="H50" s="30"/>
      <c r="I50" s="30"/>
      <c r="J50" s="30"/>
      <c r="K50" s="30"/>
      <c r="L50" s="30"/>
      <c r="M50" s="30"/>
      <c r="N50" s="30"/>
      <c r="O50" s="30"/>
      <c r="P50" s="30"/>
      <c r="Q50" s="30"/>
      <c r="R50" s="30"/>
      <c r="S50" s="30"/>
      <c r="T50" s="30"/>
      <c r="U50" s="30"/>
      <c r="V50" s="30"/>
      <c r="W50" s="30"/>
      <c r="X50" s="30"/>
      <c r="Y50" s="30"/>
      <c r="Z50" s="30"/>
    </row>
    <row r="51">
      <c r="A51" s="76"/>
      <c r="B51" s="77"/>
      <c r="D51" s="30"/>
      <c r="E51" s="30"/>
      <c r="F51" s="30"/>
      <c r="G51" s="30"/>
      <c r="H51" s="30"/>
      <c r="I51" s="30"/>
      <c r="J51" s="30"/>
      <c r="K51" s="30"/>
      <c r="L51" s="30"/>
      <c r="M51" s="30"/>
      <c r="N51" s="30"/>
      <c r="O51" s="30"/>
      <c r="P51" s="30"/>
      <c r="Q51" s="30"/>
      <c r="R51" s="30"/>
      <c r="S51" s="30"/>
      <c r="T51" s="30"/>
      <c r="U51" s="30"/>
      <c r="V51" s="30"/>
      <c r="W51" s="30"/>
      <c r="X51" s="30"/>
      <c r="Y51" s="30"/>
      <c r="Z51" s="30"/>
    </row>
    <row r="52">
      <c r="A52" s="76"/>
      <c r="B52" s="77"/>
      <c r="D52" s="30"/>
      <c r="E52" s="30"/>
      <c r="F52" s="30"/>
      <c r="G52" s="30"/>
      <c r="H52" s="30"/>
      <c r="I52" s="30"/>
      <c r="J52" s="30"/>
      <c r="K52" s="30"/>
      <c r="L52" s="30"/>
      <c r="M52" s="30"/>
      <c r="N52" s="30"/>
      <c r="O52" s="30"/>
      <c r="P52" s="30"/>
      <c r="Q52" s="30"/>
      <c r="R52" s="30"/>
      <c r="S52" s="30"/>
      <c r="T52" s="30"/>
      <c r="U52" s="30"/>
      <c r="V52" s="30"/>
      <c r="W52" s="30"/>
      <c r="X52" s="30"/>
      <c r="Y52" s="30"/>
      <c r="Z52" s="30"/>
    </row>
    <row r="53">
      <c r="A53" s="79"/>
      <c r="D53" s="30"/>
      <c r="E53" s="30"/>
      <c r="F53" s="30"/>
      <c r="G53" s="30"/>
      <c r="H53" s="30"/>
      <c r="I53" s="30"/>
      <c r="J53" s="30"/>
      <c r="K53" s="30"/>
      <c r="L53" s="30"/>
      <c r="M53" s="30"/>
      <c r="N53" s="30"/>
      <c r="O53" s="30"/>
      <c r="P53" s="30"/>
      <c r="Q53" s="30"/>
      <c r="R53" s="30"/>
      <c r="S53" s="30"/>
      <c r="T53" s="30"/>
      <c r="U53" s="30"/>
      <c r="V53" s="30"/>
      <c r="W53" s="30"/>
      <c r="X53" s="30"/>
      <c r="Y53" s="30"/>
      <c r="Z53" s="30"/>
    </row>
    <row r="54">
      <c r="A54" s="75"/>
      <c r="B54" s="80"/>
      <c r="D54" s="30"/>
      <c r="E54" s="30"/>
      <c r="F54" s="30"/>
      <c r="G54" s="30"/>
      <c r="H54" s="30"/>
      <c r="I54" s="30"/>
      <c r="J54" s="30"/>
      <c r="K54" s="30"/>
      <c r="L54" s="30"/>
      <c r="M54" s="30"/>
      <c r="N54" s="30"/>
      <c r="O54" s="30"/>
      <c r="P54" s="30"/>
      <c r="Q54" s="30"/>
      <c r="R54" s="30"/>
      <c r="S54" s="30"/>
      <c r="T54" s="30"/>
      <c r="U54" s="30"/>
      <c r="V54" s="30"/>
      <c r="W54" s="30"/>
      <c r="X54" s="30"/>
      <c r="Y54" s="30"/>
      <c r="Z54" s="30"/>
    </row>
    <row r="55">
      <c r="A55" s="68"/>
      <c r="B55" s="80"/>
      <c r="D55" s="30"/>
      <c r="E55" s="30"/>
      <c r="F55" s="30"/>
      <c r="G55" s="30"/>
      <c r="H55" s="30"/>
      <c r="I55" s="30"/>
      <c r="J55" s="30"/>
      <c r="K55" s="30"/>
      <c r="L55" s="30"/>
      <c r="M55" s="30"/>
      <c r="N55" s="30"/>
      <c r="O55" s="30"/>
      <c r="P55" s="30"/>
      <c r="Q55" s="30"/>
      <c r="R55" s="30"/>
      <c r="S55" s="30"/>
      <c r="T55" s="30"/>
      <c r="U55" s="30"/>
      <c r="V55" s="30"/>
      <c r="W55" s="30"/>
      <c r="X55" s="30"/>
      <c r="Y55" s="30"/>
      <c r="Z55" s="30"/>
    </row>
    <row r="56">
      <c r="A56" s="75"/>
      <c r="B56" s="80"/>
      <c r="D56" s="30"/>
      <c r="E56" s="30"/>
      <c r="F56" s="30"/>
      <c r="G56" s="30"/>
      <c r="H56" s="30"/>
      <c r="I56" s="30"/>
      <c r="J56" s="30"/>
      <c r="K56" s="30"/>
      <c r="L56" s="30"/>
      <c r="M56" s="30"/>
      <c r="N56" s="30"/>
      <c r="O56" s="30"/>
      <c r="P56" s="30"/>
      <c r="Q56" s="30"/>
      <c r="R56" s="30"/>
      <c r="S56" s="30"/>
      <c r="T56" s="30"/>
      <c r="U56" s="30"/>
      <c r="V56" s="30"/>
      <c r="W56" s="30"/>
      <c r="X56" s="30"/>
      <c r="Y56" s="30"/>
      <c r="Z56" s="30"/>
    </row>
    <row r="57">
      <c r="A57" s="68"/>
      <c r="B57" s="80"/>
      <c r="D57" s="30"/>
      <c r="E57" s="30"/>
      <c r="F57" s="30"/>
      <c r="G57" s="30"/>
      <c r="H57" s="30"/>
      <c r="I57" s="30"/>
      <c r="J57" s="30"/>
      <c r="K57" s="30"/>
      <c r="L57" s="30"/>
      <c r="M57" s="30"/>
      <c r="N57" s="30"/>
      <c r="O57" s="30"/>
      <c r="P57" s="30"/>
      <c r="Q57" s="30"/>
      <c r="R57" s="30"/>
      <c r="S57" s="30"/>
      <c r="T57" s="30"/>
      <c r="U57" s="30"/>
      <c r="V57" s="30"/>
      <c r="W57" s="30"/>
      <c r="X57" s="30"/>
      <c r="Y57" s="30"/>
      <c r="Z57" s="30"/>
    </row>
    <row r="58">
      <c r="A58" s="75"/>
      <c r="B58" s="80"/>
      <c r="D58" s="30"/>
      <c r="E58" s="30"/>
      <c r="F58" s="30"/>
      <c r="G58" s="30"/>
      <c r="H58" s="30"/>
      <c r="I58" s="30"/>
      <c r="J58" s="30"/>
      <c r="K58" s="30"/>
      <c r="L58" s="30"/>
      <c r="M58" s="30"/>
      <c r="N58" s="30"/>
      <c r="O58" s="30"/>
      <c r="P58" s="30"/>
      <c r="Q58" s="30"/>
      <c r="R58" s="30"/>
      <c r="S58" s="30"/>
      <c r="T58" s="30"/>
      <c r="U58" s="30"/>
      <c r="V58" s="30"/>
      <c r="W58" s="30"/>
      <c r="X58" s="30"/>
      <c r="Y58" s="30"/>
      <c r="Z58" s="30"/>
    </row>
    <row r="59">
      <c r="A59" s="68"/>
      <c r="B59" s="80"/>
      <c r="D59" s="30"/>
      <c r="E59" s="30"/>
      <c r="F59" s="30"/>
      <c r="G59" s="30"/>
      <c r="H59" s="30"/>
      <c r="I59" s="30"/>
      <c r="J59" s="30"/>
      <c r="K59" s="30"/>
      <c r="L59" s="30"/>
      <c r="M59" s="30"/>
      <c r="N59" s="30"/>
      <c r="O59" s="30"/>
      <c r="P59" s="30"/>
      <c r="Q59" s="30"/>
      <c r="R59" s="30"/>
      <c r="S59" s="30"/>
      <c r="T59" s="30"/>
      <c r="U59" s="30"/>
      <c r="V59" s="30"/>
      <c r="W59" s="30"/>
      <c r="X59" s="30"/>
      <c r="Y59" s="30"/>
      <c r="Z59" s="30"/>
    </row>
    <row r="60">
      <c r="A60" s="76"/>
      <c r="B60" s="77"/>
      <c r="D60" s="30"/>
      <c r="E60" s="30"/>
      <c r="F60" s="30"/>
      <c r="G60" s="30"/>
      <c r="H60" s="30"/>
      <c r="I60" s="30"/>
      <c r="J60" s="30"/>
      <c r="K60" s="30"/>
      <c r="L60" s="30"/>
      <c r="M60" s="30"/>
      <c r="N60" s="30"/>
      <c r="O60" s="30"/>
      <c r="P60" s="30"/>
      <c r="Q60" s="30"/>
      <c r="R60" s="30"/>
      <c r="S60" s="30"/>
      <c r="T60" s="30"/>
      <c r="U60" s="30"/>
      <c r="V60" s="30"/>
      <c r="W60" s="30"/>
      <c r="X60" s="30"/>
      <c r="Y60" s="30"/>
      <c r="Z60" s="30"/>
    </row>
    <row r="61">
      <c r="A61" s="76"/>
      <c r="B61" s="77"/>
      <c r="D61" s="30"/>
      <c r="E61" s="30"/>
      <c r="F61" s="30"/>
      <c r="G61" s="30"/>
      <c r="H61" s="30"/>
      <c r="I61" s="30"/>
      <c r="J61" s="30"/>
      <c r="K61" s="30"/>
      <c r="L61" s="30"/>
      <c r="M61" s="30"/>
      <c r="N61" s="30"/>
      <c r="O61" s="30"/>
      <c r="P61" s="30"/>
      <c r="Q61" s="30"/>
      <c r="R61" s="30"/>
      <c r="S61" s="30"/>
      <c r="T61" s="30"/>
      <c r="U61" s="30"/>
      <c r="V61" s="30"/>
      <c r="W61" s="30"/>
      <c r="X61" s="30"/>
      <c r="Y61" s="30"/>
      <c r="Z61" s="30"/>
    </row>
    <row r="62">
      <c r="D62" s="30"/>
      <c r="E62" s="30"/>
      <c r="F62" s="30"/>
      <c r="G62" s="30"/>
      <c r="H62" s="30"/>
      <c r="I62" s="30"/>
      <c r="J62" s="30"/>
      <c r="K62" s="30"/>
      <c r="L62" s="30"/>
      <c r="M62" s="30"/>
      <c r="N62" s="30"/>
      <c r="O62" s="30"/>
      <c r="P62" s="30"/>
      <c r="Q62" s="30"/>
      <c r="R62" s="30"/>
      <c r="S62" s="30"/>
      <c r="T62" s="30"/>
      <c r="U62" s="30"/>
      <c r="V62" s="30"/>
      <c r="W62" s="30"/>
      <c r="X62" s="30"/>
      <c r="Y62" s="30"/>
      <c r="Z62" s="30"/>
    </row>
    <row r="63">
      <c r="D63" s="30"/>
      <c r="E63" s="30"/>
      <c r="F63" s="30"/>
      <c r="G63" s="30"/>
      <c r="H63" s="30"/>
      <c r="I63" s="30"/>
      <c r="J63" s="30"/>
      <c r="K63" s="30"/>
      <c r="L63" s="30"/>
      <c r="M63" s="30"/>
      <c r="N63" s="30"/>
      <c r="O63" s="30"/>
      <c r="P63" s="30"/>
      <c r="Q63" s="30"/>
      <c r="R63" s="30"/>
      <c r="S63" s="30"/>
      <c r="T63" s="30"/>
      <c r="U63" s="30"/>
      <c r="V63" s="30"/>
      <c r="W63" s="30"/>
      <c r="X63" s="30"/>
      <c r="Y63" s="30"/>
      <c r="Z63" s="30"/>
    </row>
    <row r="64">
      <c r="D64" s="30"/>
      <c r="E64" s="30"/>
      <c r="F64" s="30"/>
      <c r="G64" s="30"/>
      <c r="H64" s="30"/>
      <c r="I64" s="30"/>
      <c r="J64" s="30"/>
      <c r="K64" s="30"/>
      <c r="L64" s="30"/>
      <c r="M64" s="30"/>
      <c r="N64" s="30"/>
      <c r="O64" s="30"/>
      <c r="P64" s="30"/>
      <c r="Q64" s="30"/>
      <c r="R64" s="30"/>
      <c r="S64" s="30"/>
      <c r="T64" s="30"/>
      <c r="U64" s="30"/>
      <c r="V64" s="30"/>
      <c r="W64" s="30"/>
      <c r="X64" s="30"/>
      <c r="Y64" s="30"/>
      <c r="Z64" s="30"/>
    </row>
    <row r="65">
      <c r="D65" s="30"/>
      <c r="E65" s="30"/>
      <c r="F65" s="30"/>
      <c r="G65" s="30"/>
      <c r="H65" s="30"/>
      <c r="I65" s="30"/>
      <c r="J65" s="30"/>
      <c r="K65" s="30"/>
      <c r="L65" s="30"/>
      <c r="M65" s="30"/>
      <c r="N65" s="30"/>
      <c r="O65" s="30"/>
      <c r="P65" s="30"/>
      <c r="Q65" s="30"/>
      <c r="R65" s="30"/>
      <c r="S65" s="30"/>
      <c r="T65" s="30"/>
      <c r="U65" s="30"/>
      <c r="V65" s="30"/>
      <c r="W65" s="30"/>
      <c r="X65" s="30"/>
      <c r="Y65" s="30"/>
      <c r="Z65" s="30"/>
    </row>
    <row r="66">
      <c r="D66" s="30"/>
      <c r="E66" s="30"/>
      <c r="F66" s="30"/>
      <c r="G66" s="30"/>
      <c r="H66" s="30"/>
      <c r="I66" s="30"/>
      <c r="J66" s="30"/>
      <c r="K66" s="30"/>
      <c r="L66" s="30"/>
      <c r="M66" s="30"/>
      <c r="N66" s="30"/>
      <c r="O66" s="30"/>
      <c r="P66" s="30"/>
      <c r="Q66" s="30"/>
      <c r="R66" s="30"/>
      <c r="S66" s="30"/>
      <c r="T66" s="30"/>
      <c r="U66" s="30"/>
      <c r="V66" s="30"/>
      <c r="W66" s="30"/>
      <c r="X66" s="30"/>
      <c r="Y66" s="30"/>
      <c r="Z66" s="30"/>
    </row>
    <row r="67">
      <c r="D67" s="30"/>
      <c r="E67" s="30"/>
      <c r="F67" s="30"/>
      <c r="G67" s="30"/>
      <c r="H67" s="30"/>
      <c r="I67" s="30"/>
      <c r="J67" s="30"/>
      <c r="K67" s="30"/>
      <c r="L67" s="30"/>
      <c r="M67" s="30"/>
      <c r="N67" s="30"/>
      <c r="O67" s="30"/>
      <c r="P67" s="30"/>
      <c r="Q67" s="30"/>
      <c r="R67" s="30"/>
      <c r="S67" s="30"/>
      <c r="T67" s="30"/>
      <c r="U67" s="30"/>
      <c r="V67" s="30"/>
      <c r="W67" s="30"/>
      <c r="X67" s="30"/>
      <c r="Y67" s="30"/>
      <c r="Z67" s="30"/>
    </row>
    <row r="68">
      <c r="D68" s="30"/>
      <c r="E68" s="30"/>
      <c r="F68" s="30"/>
      <c r="G68" s="30"/>
      <c r="H68" s="30"/>
      <c r="I68" s="30"/>
      <c r="J68" s="30"/>
      <c r="K68" s="30"/>
      <c r="L68" s="30"/>
      <c r="M68" s="30"/>
      <c r="N68" s="30"/>
      <c r="O68" s="30"/>
      <c r="P68" s="30"/>
      <c r="Q68" s="30"/>
      <c r="R68" s="30"/>
      <c r="S68" s="30"/>
      <c r="T68" s="30"/>
      <c r="U68" s="30"/>
      <c r="V68" s="30"/>
      <c r="W68" s="30"/>
      <c r="X68" s="30"/>
      <c r="Y68" s="30"/>
      <c r="Z68" s="30"/>
    </row>
    <row r="69">
      <c r="D69" s="30"/>
      <c r="E69" s="30"/>
      <c r="F69" s="30"/>
      <c r="G69" s="30"/>
      <c r="H69" s="30"/>
      <c r="I69" s="30"/>
      <c r="J69" s="30"/>
      <c r="K69" s="30"/>
      <c r="L69" s="30"/>
      <c r="M69" s="30"/>
      <c r="N69" s="30"/>
      <c r="O69" s="30"/>
      <c r="P69" s="30"/>
      <c r="Q69" s="30"/>
      <c r="R69" s="30"/>
      <c r="S69" s="30"/>
      <c r="T69" s="30"/>
      <c r="U69" s="30"/>
      <c r="V69" s="30"/>
      <c r="W69" s="30"/>
      <c r="X69" s="30"/>
      <c r="Y69" s="30"/>
      <c r="Z69" s="30"/>
    </row>
    <row r="70">
      <c r="D70" s="30"/>
      <c r="E70" s="30"/>
      <c r="F70" s="30"/>
      <c r="G70" s="30"/>
      <c r="H70" s="30"/>
      <c r="I70" s="30"/>
      <c r="J70" s="30"/>
      <c r="K70" s="30"/>
      <c r="L70" s="30"/>
      <c r="M70" s="30"/>
      <c r="N70" s="30"/>
      <c r="O70" s="30"/>
      <c r="P70" s="30"/>
      <c r="Q70" s="30"/>
      <c r="R70" s="30"/>
      <c r="S70" s="30"/>
      <c r="T70" s="30"/>
      <c r="U70" s="30"/>
      <c r="V70" s="30"/>
      <c r="W70" s="30"/>
      <c r="X70" s="30"/>
      <c r="Y70" s="30"/>
      <c r="Z70" s="30"/>
    </row>
    <row r="71">
      <c r="D71" s="30"/>
      <c r="E71" s="30"/>
      <c r="F71" s="30"/>
      <c r="G71" s="30"/>
      <c r="H71" s="30"/>
      <c r="I71" s="30"/>
      <c r="J71" s="30"/>
      <c r="K71" s="30"/>
      <c r="L71" s="30"/>
      <c r="M71" s="30"/>
      <c r="N71" s="30"/>
      <c r="O71" s="30"/>
      <c r="P71" s="30"/>
      <c r="Q71" s="30"/>
      <c r="R71" s="30"/>
      <c r="S71" s="30"/>
      <c r="T71" s="30"/>
      <c r="U71" s="30"/>
      <c r="V71" s="30"/>
      <c r="W71" s="30"/>
      <c r="X71" s="30"/>
      <c r="Y71" s="30"/>
      <c r="Z71" s="30"/>
    </row>
    <row r="72">
      <c r="D72" s="30"/>
      <c r="E72" s="30"/>
      <c r="F72" s="30"/>
      <c r="G72" s="30"/>
      <c r="H72" s="30"/>
      <c r="I72" s="30"/>
      <c r="J72" s="30"/>
      <c r="K72" s="30"/>
      <c r="L72" s="30"/>
      <c r="M72" s="30"/>
      <c r="N72" s="30"/>
      <c r="O72" s="30"/>
      <c r="P72" s="30"/>
      <c r="Q72" s="30"/>
      <c r="R72" s="30"/>
      <c r="S72" s="30"/>
      <c r="T72" s="30"/>
      <c r="U72" s="30"/>
      <c r="V72" s="30"/>
      <c r="W72" s="30"/>
      <c r="X72" s="30"/>
      <c r="Y72" s="30"/>
      <c r="Z72" s="30"/>
    </row>
    <row r="73">
      <c r="D73" s="30"/>
      <c r="E73" s="30"/>
      <c r="F73" s="30"/>
      <c r="G73" s="30"/>
      <c r="H73" s="30"/>
      <c r="I73" s="30"/>
      <c r="J73" s="30"/>
      <c r="K73" s="30"/>
      <c r="L73" s="30"/>
      <c r="M73" s="30"/>
      <c r="N73" s="30"/>
      <c r="O73" s="30"/>
      <c r="P73" s="30"/>
      <c r="Q73" s="30"/>
      <c r="R73" s="30"/>
      <c r="S73" s="30"/>
      <c r="T73" s="30"/>
      <c r="U73" s="30"/>
      <c r="V73" s="30"/>
      <c r="W73" s="30"/>
      <c r="X73" s="30"/>
      <c r="Y73" s="30"/>
      <c r="Z73" s="30"/>
    </row>
    <row r="74">
      <c r="D74" s="30"/>
      <c r="E74" s="30"/>
      <c r="F74" s="30"/>
      <c r="G74" s="30"/>
      <c r="H74" s="30"/>
      <c r="I74" s="30"/>
      <c r="J74" s="30"/>
      <c r="K74" s="30"/>
      <c r="L74" s="30"/>
      <c r="M74" s="30"/>
      <c r="N74" s="30"/>
      <c r="O74" s="30"/>
      <c r="P74" s="30"/>
      <c r="Q74" s="30"/>
      <c r="R74" s="30"/>
      <c r="S74" s="30"/>
      <c r="T74" s="30"/>
      <c r="U74" s="30"/>
      <c r="V74" s="30"/>
      <c r="W74" s="30"/>
      <c r="X74" s="30"/>
      <c r="Y74" s="30"/>
      <c r="Z74" s="30"/>
    </row>
    <row r="75">
      <c r="D75" s="30"/>
      <c r="E75" s="30"/>
      <c r="F75" s="30"/>
      <c r="G75" s="30"/>
      <c r="H75" s="30"/>
      <c r="I75" s="30"/>
      <c r="J75" s="30"/>
      <c r="K75" s="30"/>
      <c r="L75" s="30"/>
      <c r="M75" s="30"/>
      <c r="N75" s="30"/>
      <c r="O75" s="30"/>
      <c r="P75" s="30"/>
      <c r="Q75" s="30"/>
      <c r="R75" s="30"/>
      <c r="S75" s="30"/>
      <c r="T75" s="30"/>
      <c r="U75" s="30"/>
      <c r="V75" s="30"/>
      <c r="W75" s="30"/>
      <c r="X75" s="30"/>
      <c r="Y75" s="30"/>
      <c r="Z75" s="30"/>
    </row>
    <row r="76">
      <c r="D76" s="30"/>
      <c r="E76" s="30"/>
      <c r="F76" s="30"/>
      <c r="G76" s="30"/>
      <c r="H76" s="30"/>
      <c r="I76" s="30"/>
      <c r="J76" s="30"/>
      <c r="K76" s="30"/>
      <c r="L76" s="30"/>
      <c r="M76" s="30"/>
      <c r="N76" s="30"/>
      <c r="O76" s="30"/>
      <c r="P76" s="30"/>
      <c r="Q76" s="30"/>
      <c r="R76" s="30"/>
      <c r="S76" s="30"/>
      <c r="T76" s="30"/>
      <c r="U76" s="30"/>
      <c r="V76" s="30"/>
      <c r="W76" s="30"/>
      <c r="X76" s="30"/>
      <c r="Y76" s="30"/>
      <c r="Z76" s="30"/>
    </row>
    <row r="77">
      <c r="D77" s="30"/>
      <c r="E77" s="30"/>
      <c r="F77" s="30"/>
      <c r="G77" s="30"/>
      <c r="H77" s="30"/>
      <c r="I77" s="30"/>
      <c r="J77" s="30"/>
      <c r="K77" s="30"/>
      <c r="L77" s="30"/>
      <c r="M77" s="30"/>
      <c r="N77" s="30"/>
      <c r="O77" s="30"/>
      <c r="P77" s="30"/>
      <c r="Q77" s="30"/>
      <c r="R77" s="30"/>
      <c r="S77" s="30"/>
      <c r="T77" s="30"/>
      <c r="U77" s="30"/>
      <c r="V77" s="30"/>
      <c r="W77" s="30"/>
      <c r="X77" s="30"/>
      <c r="Y77" s="30"/>
      <c r="Z77" s="30"/>
    </row>
    <row r="78">
      <c r="D78" s="30"/>
      <c r="E78" s="30"/>
      <c r="F78" s="30"/>
      <c r="G78" s="30"/>
      <c r="H78" s="30"/>
      <c r="I78" s="30"/>
      <c r="J78" s="30"/>
      <c r="K78" s="30"/>
      <c r="L78" s="30"/>
      <c r="M78" s="30"/>
      <c r="N78" s="30"/>
      <c r="O78" s="30"/>
      <c r="P78" s="30"/>
      <c r="Q78" s="30"/>
      <c r="R78" s="30"/>
      <c r="S78" s="30"/>
      <c r="T78" s="30"/>
      <c r="U78" s="30"/>
      <c r="V78" s="30"/>
      <c r="W78" s="30"/>
      <c r="X78" s="30"/>
      <c r="Y78" s="30"/>
      <c r="Z78" s="30"/>
    </row>
    <row r="79">
      <c r="D79" s="30"/>
      <c r="E79" s="30"/>
      <c r="F79" s="30"/>
      <c r="G79" s="30"/>
      <c r="H79" s="30"/>
      <c r="I79" s="30"/>
      <c r="J79" s="30"/>
      <c r="K79" s="30"/>
      <c r="L79" s="30"/>
      <c r="M79" s="30"/>
      <c r="N79" s="30"/>
      <c r="O79" s="30"/>
      <c r="P79" s="30"/>
      <c r="Q79" s="30"/>
      <c r="R79" s="30"/>
      <c r="S79" s="30"/>
      <c r="T79" s="30"/>
      <c r="U79" s="30"/>
      <c r="V79" s="30"/>
      <c r="W79" s="30"/>
      <c r="X79" s="30"/>
      <c r="Y79" s="30"/>
      <c r="Z79" s="30"/>
    </row>
    <row r="80">
      <c r="D80" s="30"/>
      <c r="E80" s="30"/>
      <c r="F80" s="30"/>
      <c r="G80" s="30"/>
      <c r="H80" s="30"/>
      <c r="I80" s="30"/>
      <c r="J80" s="30"/>
      <c r="K80" s="30"/>
      <c r="L80" s="30"/>
      <c r="M80" s="30"/>
      <c r="N80" s="30"/>
      <c r="O80" s="30"/>
      <c r="P80" s="30"/>
      <c r="Q80" s="30"/>
      <c r="R80" s="30"/>
      <c r="S80" s="30"/>
      <c r="T80" s="30"/>
      <c r="U80" s="30"/>
      <c r="V80" s="30"/>
      <c r="W80" s="30"/>
      <c r="X80" s="30"/>
      <c r="Y80" s="30"/>
      <c r="Z80" s="30"/>
    </row>
    <row r="81">
      <c r="D81" s="30"/>
      <c r="E81" s="30"/>
      <c r="F81" s="30"/>
      <c r="G81" s="30"/>
      <c r="H81" s="30"/>
      <c r="I81" s="30"/>
      <c r="J81" s="30"/>
      <c r="K81" s="30"/>
      <c r="L81" s="30"/>
      <c r="M81" s="30"/>
      <c r="N81" s="30"/>
      <c r="O81" s="30"/>
      <c r="P81" s="30"/>
      <c r="Q81" s="30"/>
      <c r="R81" s="30"/>
      <c r="S81" s="30"/>
      <c r="T81" s="30"/>
      <c r="U81" s="30"/>
      <c r="V81" s="30"/>
      <c r="W81" s="30"/>
      <c r="X81" s="30"/>
      <c r="Y81" s="30"/>
      <c r="Z81" s="30"/>
    </row>
    <row r="82">
      <c r="D82" s="30"/>
      <c r="E82" s="30"/>
      <c r="F82" s="30"/>
      <c r="G82" s="30"/>
      <c r="H82" s="30"/>
      <c r="I82" s="30"/>
      <c r="J82" s="30"/>
      <c r="K82" s="30"/>
      <c r="L82" s="30"/>
      <c r="M82" s="30"/>
      <c r="N82" s="30"/>
      <c r="O82" s="30"/>
      <c r="P82" s="30"/>
      <c r="Q82" s="30"/>
      <c r="R82" s="30"/>
      <c r="S82" s="30"/>
      <c r="T82" s="30"/>
      <c r="U82" s="30"/>
      <c r="V82" s="30"/>
      <c r="W82" s="30"/>
      <c r="X82" s="30"/>
      <c r="Y82" s="30"/>
      <c r="Z82" s="30"/>
    </row>
    <row r="83">
      <c r="D83" s="30"/>
      <c r="E83" s="30"/>
      <c r="F83" s="30"/>
      <c r="G83" s="30"/>
      <c r="H83" s="30"/>
      <c r="I83" s="30"/>
      <c r="J83" s="30"/>
      <c r="K83" s="30"/>
      <c r="L83" s="30"/>
      <c r="M83" s="30"/>
      <c r="N83" s="30"/>
      <c r="O83" s="30"/>
      <c r="P83" s="30"/>
      <c r="Q83" s="30"/>
      <c r="R83" s="30"/>
      <c r="S83" s="30"/>
      <c r="T83" s="30"/>
      <c r="U83" s="30"/>
      <c r="V83" s="30"/>
      <c r="W83" s="30"/>
      <c r="X83" s="30"/>
      <c r="Y83" s="30"/>
      <c r="Z83" s="30"/>
    </row>
    <row r="84">
      <c r="D84" s="30"/>
      <c r="E84" s="30"/>
      <c r="F84" s="30"/>
      <c r="G84" s="30"/>
      <c r="H84" s="30"/>
      <c r="I84" s="30"/>
      <c r="J84" s="30"/>
      <c r="K84" s="30"/>
      <c r="L84" s="30"/>
      <c r="M84" s="30"/>
      <c r="N84" s="30"/>
      <c r="O84" s="30"/>
      <c r="P84" s="30"/>
      <c r="Q84" s="30"/>
      <c r="R84" s="30"/>
      <c r="S84" s="30"/>
      <c r="T84" s="30"/>
      <c r="U84" s="30"/>
      <c r="V84" s="30"/>
      <c r="W84" s="30"/>
      <c r="X84" s="30"/>
      <c r="Y84" s="30"/>
      <c r="Z84" s="30"/>
    </row>
    <row r="85">
      <c r="D85" s="30"/>
      <c r="E85" s="30"/>
      <c r="F85" s="30"/>
      <c r="G85" s="30"/>
      <c r="H85" s="30"/>
      <c r="I85" s="30"/>
      <c r="J85" s="30"/>
      <c r="K85" s="30"/>
      <c r="L85" s="30"/>
      <c r="M85" s="30"/>
      <c r="N85" s="30"/>
      <c r="O85" s="30"/>
      <c r="P85" s="30"/>
      <c r="Q85" s="30"/>
      <c r="R85" s="30"/>
      <c r="S85" s="30"/>
      <c r="T85" s="30"/>
      <c r="U85" s="30"/>
      <c r="V85" s="30"/>
      <c r="W85" s="30"/>
      <c r="X85" s="30"/>
      <c r="Y85" s="30"/>
      <c r="Z85" s="30"/>
    </row>
    <row r="86">
      <c r="D86" s="30"/>
      <c r="E86" s="30"/>
      <c r="F86" s="30"/>
      <c r="G86" s="30"/>
      <c r="H86" s="30"/>
      <c r="I86" s="30"/>
      <c r="J86" s="30"/>
      <c r="K86" s="30"/>
      <c r="L86" s="30"/>
      <c r="M86" s="30"/>
      <c r="N86" s="30"/>
      <c r="O86" s="30"/>
      <c r="P86" s="30"/>
      <c r="Q86" s="30"/>
      <c r="R86" s="30"/>
      <c r="S86" s="30"/>
      <c r="T86" s="30"/>
      <c r="U86" s="30"/>
      <c r="V86" s="30"/>
      <c r="W86" s="30"/>
      <c r="X86" s="30"/>
      <c r="Y86" s="30"/>
      <c r="Z86" s="30"/>
    </row>
    <row r="87">
      <c r="D87" s="30"/>
      <c r="E87" s="30"/>
      <c r="F87" s="30"/>
      <c r="G87" s="30"/>
      <c r="H87" s="30"/>
      <c r="I87" s="30"/>
      <c r="J87" s="30"/>
      <c r="K87" s="30"/>
      <c r="L87" s="30"/>
      <c r="M87" s="30"/>
      <c r="N87" s="30"/>
      <c r="O87" s="30"/>
      <c r="P87" s="30"/>
      <c r="Q87" s="30"/>
      <c r="R87" s="30"/>
      <c r="S87" s="30"/>
      <c r="T87" s="30"/>
      <c r="U87" s="30"/>
      <c r="V87" s="30"/>
      <c r="W87" s="30"/>
      <c r="X87" s="30"/>
      <c r="Y87" s="30"/>
      <c r="Z87" s="30"/>
    </row>
    <row r="88">
      <c r="D88" s="30"/>
      <c r="E88" s="30"/>
      <c r="F88" s="30"/>
      <c r="G88" s="30"/>
      <c r="H88" s="30"/>
      <c r="I88" s="30"/>
      <c r="J88" s="30"/>
      <c r="K88" s="30"/>
      <c r="L88" s="30"/>
      <c r="M88" s="30"/>
      <c r="N88" s="30"/>
      <c r="O88" s="30"/>
      <c r="P88" s="30"/>
      <c r="Q88" s="30"/>
      <c r="R88" s="30"/>
      <c r="S88" s="30"/>
      <c r="T88" s="30"/>
      <c r="U88" s="30"/>
      <c r="V88" s="30"/>
      <c r="W88" s="30"/>
      <c r="X88" s="30"/>
      <c r="Y88" s="30"/>
      <c r="Z88" s="30"/>
    </row>
    <row r="89">
      <c r="D89" s="30"/>
      <c r="E89" s="30"/>
      <c r="F89" s="30"/>
      <c r="G89" s="30"/>
      <c r="H89" s="30"/>
      <c r="I89" s="30"/>
      <c r="J89" s="30"/>
      <c r="K89" s="30"/>
      <c r="L89" s="30"/>
      <c r="M89" s="30"/>
      <c r="N89" s="30"/>
      <c r="O89" s="30"/>
      <c r="P89" s="30"/>
      <c r="Q89" s="30"/>
      <c r="R89" s="30"/>
      <c r="S89" s="30"/>
      <c r="T89" s="30"/>
      <c r="U89" s="30"/>
      <c r="V89" s="30"/>
      <c r="W89" s="30"/>
      <c r="X89" s="30"/>
      <c r="Y89" s="30"/>
      <c r="Z89" s="30"/>
    </row>
    <row r="90">
      <c r="D90" s="30"/>
      <c r="E90" s="30"/>
      <c r="F90" s="30"/>
      <c r="G90" s="30"/>
      <c r="H90" s="30"/>
      <c r="I90" s="30"/>
      <c r="J90" s="30"/>
      <c r="K90" s="30"/>
      <c r="L90" s="30"/>
      <c r="M90" s="30"/>
      <c r="N90" s="30"/>
      <c r="O90" s="30"/>
      <c r="P90" s="30"/>
      <c r="Q90" s="30"/>
      <c r="R90" s="30"/>
      <c r="S90" s="30"/>
      <c r="T90" s="30"/>
      <c r="U90" s="30"/>
      <c r="V90" s="30"/>
      <c r="W90" s="30"/>
      <c r="X90" s="30"/>
      <c r="Y90" s="30"/>
      <c r="Z90" s="30"/>
    </row>
    <row r="91">
      <c r="D91" s="30"/>
      <c r="E91" s="30"/>
      <c r="F91" s="30"/>
      <c r="G91" s="30"/>
      <c r="H91" s="30"/>
      <c r="I91" s="30"/>
      <c r="J91" s="30"/>
      <c r="K91" s="30"/>
      <c r="L91" s="30"/>
      <c r="M91" s="30"/>
      <c r="N91" s="30"/>
      <c r="O91" s="30"/>
      <c r="P91" s="30"/>
      <c r="Q91" s="30"/>
      <c r="R91" s="30"/>
      <c r="S91" s="30"/>
      <c r="T91" s="30"/>
      <c r="U91" s="30"/>
      <c r="V91" s="30"/>
      <c r="W91" s="30"/>
      <c r="X91" s="30"/>
      <c r="Y91" s="30"/>
      <c r="Z91" s="30"/>
    </row>
    <row r="92">
      <c r="D92" s="30"/>
      <c r="E92" s="30"/>
      <c r="F92" s="30"/>
      <c r="G92" s="30"/>
      <c r="H92" s="30"/>
      <c r="I92" s="30"/>
      <c r="J92" s="30"/>
      <c r="K92" s="30"/>
      <c r="L92" s="30"/>
      <c r="M92" s="30"/>
      <c r="N92" s="30"/>
      <c r="O92" s="30"/>
      <c r="P92" s="30"/>
      <c r="Q92" s="30"/>
      <c r="R92" s="30"/>
      <c r="S92" s="30"/>
      <c r="T92" s="30"/>
      <c r="U92" s="30"/>
      <c r="V92" s="30"/>
      <c r="W92" s="30"/>
      <c r="X92" s="30"/>
      <c r="Y92" s="30"/>
      <c r="Z92" s="30"/>
    </row>
    <row r="93">
      <c r="D93" s="30"/>
      <c r="E93" s="30"/>
      <c r="F93" s="30"/>
      <c r="G93" s="30"/>
      <c r="H93" s="30"/>
      <c r="I93" s="30"/>
      <c r="J93" s="30"/>
      <c r="K93" s="30"/>
      <c r="L93" s="30"/>
      <c r="M93" s="30"/>
      <c r="N93" s="30"/>
      <c r="O93" s="30"/>
      <c r="P93" s="30"/>
      <c r="Q93" s="30"/>
      <c r="R93" s="30"/>
      <c r="S93" s="30"/>
      <c r="T93" s="30"/>
      <c r="U93" s="30"/>
      <c r="V93" s="30"/>
      <c r="W93" s="30"/>
      <c r="X93" s="30"/>
      <c r="Y93" s="30"/>
      <c r="Z93" s="30"/>
    </row>
    <row r="94">
      <c r="D94" s="30"/>
      <c r="E94" s="30"/>
      <c r="F94" s="30"/>
      <c r="G94" s="30"/>
      <c r="H94" s="30"/>
      <c r="I94" s="30"/>
      <c r="J94" s="30"/>
      <c r="K94" s="30"/>
      <c r="L94" s="30"/>
      <c r="M94" s="30"/>
      <c r="N94" s="30"/>
      <c r="O94" s="30"/>
      <c r="P94" s="30"/>
      <c r="Q94" s="30"/>
      <c r="R94" s="30"/>
      <c r="S94" s="30"/>
      <c r="T94" s="30"/>
      <c r="U94" s="30"/>
      <c r="V94" s="30"/>
      <c r="W94" s="30"/>
      <c r="X94" s="30"/>
      <c r="Y94" s="30"/>
      <c r="Z94" s="30"/>
    </row>
    <row r="95">
      <c r="D95" s="30"/>
      <c r="E95" s="30"/>
      <c r="F95" s="30"/>
      <c r="G95" s="30"/>
      <c r="H95" s="30"/>
      <c r="I95" s="30"/>
      <c r="J95" s="30"/>
      <c r="K95" s="30"/>
      <c r="L95" s="30"/>
      <c r="M95" s="30"/>
      <c r="N95" s="30"/>
      <c r="O95" s="30"/>
      <c r="P95" s="30"/>
      <c r="Q95" s="30"/>
      <c r="R95" s="30"/>
      <c r="S95" s="30"/>
      <c r="T95" s="30"/>
      <c r="U95" s="30"/>
      <c r="V95" s="30"/>
      <c r="W95" s="30"/>
      <c r="X95" s="30"/>
      <c r="Y95" s="30"/>
      <c r="Z95" s="30"/>
    </row>
    <row r="96">
      <c r="D96" s="30"/>
      <c r="E96" s="30"/>
      <c r="F96" s="30"/>
      <c r="G96" s="30"/>
      <c r="H96" s="30"/>
      <c r="I96" s="30"/>
      <c r="J96" s="30"/>
      <c r="K96" s="30"/>
      <c r="L96" s="30"/>
      <c r="M96" s="30"/>
      <c r="N96" s="30"/>
      <c r="O96" s="30"/>
      <c r="P96" s="30"/>
      <c r="Q96" s="30"/>
      <c r="R96" s="30"/>
      <c r="S96" s="30"/>
      <c r="T96" s="30"/>
      <c r="U96" s="30"/>
      <c r="V96" s="30"/>
      <c r="W96" s="30"/>
      <c r="X96" s="30"/>
      <c r="Y96" s="30"/>
      <c r="Z96" s="30"/>
    </row>
    <row r="97">
      <c r="D97" s="30"/>
      <c r="E97" s="30"/>
      <c r="F97" s="30"/>
      <c r="G97" s="30"/>
      <c r="H97" s="30"/>
      <c r="I97" s="30"/>
      <c r="J97" s="30"/>
      <c r="K97" s="30"/>
      <c r="L97" s="30"/>
      <c r="M97" s="30"/>
      <c r="N97" s="30"/>
      <c r="O97" s="30"/>
      <c r="P97" s="30"/>
      <c r="Q97" s="30"/>
      <c r="R97" s="30"/>
      <c r="S97" s="30"/>
      <c r="T97" s="30"/>
      <c r="U97" s="30"/>
      <c r="V97" s="30"/>
      <c r="W97" s="30"/>
      <c r="X97" s="30"/>
      <c r="Y97" s="30"/>
      <c r="Z97" s="30"/>
    </row>
    <row r="98">
      <c r="D98" s="30"/>
      <c r="E98" s="30"/>
      <c r="F98" s="30"/>
      <c r="G98" s="30"/>
      <c r="H98" s="30"/>
      <c r="I98" s="30"/>
      <c r="J98" s="30"/>
      <c r="K98" s="30"/>
      <c r="L98" s="30"/>
      <c r="M98" s="30"/>
      <c r="N98" s="30"/>
      <c r="O98" s="30"/>
      <c r="P98" s="30"/>
      <c r="Q98" s="30"/>
      <c r="R98" s="30"/>
      <c r="S98" s="30"/>
      <c r="T98" s="30"/>
      <c r="U98" s="30"/>
      <c r="V98" s="30"/>
      <c r="W98" s="30"/>
      <c r="X98" s="30"/>
      <c r="Y98" s="30"/>
      <c r="Z98" s="30"/>
    </row>
    <row r="99">
      <c r="D99" s="30"/>
      <c r="E99" s="30"/>
      <c r="F99" s="30"/>
      <c r="G99" s="30"/>
      <c r="H99" s="30"/>
      <c r="I99" s="30"/>
      <c r="J99" s="30"/>
      <c r="K99" s="30"/>
      <c r="L99" s="30"/>
      <c r="M99" s="30"/>
      <c r="N99" s="30"/>
      <c r="O99" s="30"/>
      <c r="P99" s="30"/>
      <c r="Q99" s="30"/>
      <c r="R99" s="30"/>
      <c r="S99" s="30"/>
      <c r="T99" s="30"/>
      <c r="U99" s="30"/>
      <c r="V99" s="30"/>
      <c r="W99" s="30"/>
      <c r="X99" s="30"/>
      <c r="Y99" s="30"/>
      <c r="Z99" s="30"/>
    </row>
    <row r="10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customSheetViews>
    <customSheetView guid="{BC94F3FE-2394-437D-9339-F9AF422D9C86}" filter="1" showAutoFilter="1">
      <autoFilter ref="$D$1:$F$6"/>
    </customSheetView>
  </customSheetViews>
  <mergeCells count="4">
    <mergeCell ref="A14:B14"/>
    <mergeCell ref="A27:B27"/>
    <mergeCell ref="A40:B40"/>
    <mergeCell ref="A53:B53"/>
  </mergeCells>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88"/>
  </cols>
  <sheetData>
    <row r="1">
      <c r="A1" s="81" t="s">
        <v>0</v>
      </c>
      <c r="B1" s="82">
        <v>426.0</v>
      </c>
      <c r="C1" s="83" t="s">
        <v>26</v>
      </c>
      <c r="D1" s="84">
        <v>41.67200000000001</v>
      </c>
      <c r="E1" s="85" t="s">
        <v>29</v>
      </c>
      <c r="F1" s="86">
        <v>550.0</v>
      </c>
      <c r="G1" s="87" t="s">
        <v>33</v>
      </c>
      <c r="H1" s="88">
        <f>550-426</f>
        <v>124</v>
      </c>
    </row>
    <row r="5">
      <c r="H5" s="89"/>
    </row>
  </sheetData>
  <drawing r:id="rId1"/>
  <tableParts count="1">
    <tablePart r:id="rId3"/>
  </tableParts>
</worksheet>
</file>