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xr:revisionPtr revIDLastSave="0" documentId="8_{FD83AA03-74D0-4759-BF6F-4429450E078B}" xr6:coauthVersionLast="47" xr6:coauthVersionMax="47" xr10:uidLastSave="{00000000-0000-0000-0000-000000000000}"/>
  <bookViews>
    <workbookView xWindow="-110" yWindow="-110" windowWidth="19420" windowHeight="10300" xr2:uid="{6F48D318-2D23-4144-A679-288E4EC4C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E51" i="1"/>
  <c r="O50" i="1"/>
  <c r="E50" i="1"/>
  <c r="O49" i="1"/>
  <c r="E49" i="1"/>
  <c r="O48" i="1"/>
  <c r="E48" i="1"/>
  <c r="Q30" i="1"/>
  <c r="R30" i="1" s="1"/>
  <c r="Q29" i="1"/>
  <c r="R29" i="1" s="1"/>
  <c r="R28" i="1"/>
  <c r="Q28" i="1"/>
  <c r="Q27" i="1"/>
  <c r="R27" i="1" s="1"/>
  <c r="Q26" i="1"/>
  <c r="R26" i="1" s="1"/>
  <c r="Q25" i="1"/>
  <c r="R25" i="1" s="1"/>
  <c r="R24" i="1"/>
  <c r="Q24" i="1"/>
  <c r="Q23" i="1"/>
  <c r="R23" i="1" s="1"/>
  <c r="Q22" i="1"/>
  <c r="R22" i="1" s="1"/>
  <c r="O21" i="1"/>
  <c r="E21" i="1"/>
  <c r="Q20" i="1"/>
  <c r="R20" i="1" s="1"/>
  <c r="O20" i="1"/>
  <c r="E20" i="1"/>
  <c r="O19" i="1"/>
  <c r="E19" i="1"/>
  <c r="Q18" i="1"/>
  <c r="R18" i="1" s="1"/>
  <c r="Q17" i="1"/>
  <c r="R17" i="1" s="1"/>
  <c r="Q16" i="1"/>
  <c r="R16" i="1" s="1"/>
  <c r="R15" i="1"/>
  <c r="Q15" i="1"/>
  <c r="Q14" i="1"/>
  <c r="R14" i="1" s="1"/>
  <c r="O14" i="1"/>
  <c r="O31" i="1" s="1"/>
  <c r="R13" i="1"/>
  <c r="Q13" i="1"/>
  <c r="Q12" i="1"/>
  <c r="R12" i="1" s="1"/>
  <c r="R11" i="1"/>
  <c r="Q11" i="1"/>
  <c r="R10" i="1"/>
  <c r="Q10" i="1"/>
  <c r="R9" i="1"/>
  <c r="Q9" i="1"/>
  <c r="Q8" i="1"/>
  <c r="R8" i="1" s="1"/>
  <c r="R7" i="1"/>
  <c r="Q7" i="1"/>
  <c r="R6" i="1"/>
  <c r="Q6" i="1"/>
  <c r="R5" i="1"/>
  <c r="Q5" i="1"/>
  <c r="Q4" i="1"/>
  <c r="R19" i="1" l="1"/>
  <c r="Q19" i="1"/>
  <c r="Q31" i="1" s="1"/>
  <c r="Q21" i="1"/>
  <c r="R21" i="1" s="1"/>
  <c r="R4" i="1"/>
  <c r="R31" i="1" l="1"/>
</calcChain>
</file>

<file path=xl/sharedStrings.xml><?xml version="1.0" encoding="utf-8"?>
<sst xmlns="http://schemas.openxmlformats.org/spreadsheetml/2006/main" count="348" uniqueCount="164">
  <si>
    <t>Vendor Details</t>
  </si>
  <si>
    <t>Bank Payment Details</t>
  </si>
  <si>
    <t>TDS Details</t>
  </si>
  <si>
    <t>S/N</t>
  </si>
  <si>
    <t>Vendor Name</t>
  </si>
  <si>
    <t>Bill no.</t>
  </si>
  <si>
    <t>Bill Date</t>
  </si>
  <si>
    <t>Amount</t>
  </si>
  <si>
    <t>Project Code</t>
  </si>
  <si>
    <t>Services/Item Name</t>
  </si>
  <si>
    <t>Bill Period</t>
  </si>
  <si>
    <t>Submission Date</t>
  </si>
  <si>
    <t>Bank Payment Number</t>
  </si>
  <si>
    <t>Payment Date</t>
  </si>
  <si>
    <t>Paid Amount</t>
  </si>
  <si>
    <t>tds %</t>
  </si>
  <si>
    <t>TDS Amount</t>
  </si>
  <si>
    <t>Net Amount</t>
  </si>
  <si>
    <t>April</t>
  </si>
  <si>
    <t>Quark city India Private Ltd</t>
  </si>
  <si>
    <t>SEZ/R/25/0017</t>
  </si>
  <si>
    <t>Admin-8AD13095</t>
  </si>
  <si>
    <t xml:space="preserve">Rent </t>
  </si>
  <si>
    <t>CHBP23-001371</t>
  </si>
  <si>
    <t>SEZ/M/25/0026</t>
  </si>
  <si>
    <t>Maintenance Charges</t>
  </si>
  <si>
    <t>SEZ/M/25/0027</t>
  </si>
  <si>
    <t>Fixed UPS Load</t>
  </si>
  <si>
    <t>SEZ/M/25/0056</t>
  </si>
  <si>
    <t>Maintenance Charges 24 Hrs Operation</t>
  </si>
  <si>
    <t>SEZ/M/25/0099</t>
  </si>
  <si>
    <t>Pest Control Service</t>
  </si>
  <si>
    <t>CHBP23-001449</t>
  </si>
  <si>
    <t>SEZ/M/25/0245</t>
  </si>
  <si>
    <t>AC Charges</t>
  </si>
  <si>
    <t>CHBP23-001424</t>
  </si>
  <si>
    <t>SEZ/M/25/0196</t>
  </si>
  <si>
    <t>Electricity Charges</t>
  </si>
  <si>
    <t>SEZ/M/25/0243</t>
  </si>
  <si>
    <t>Maintenance of power Back up Charges</t>
  </si>
  <si>
    <t>SEZ/M/25/0168</t>
  </si>
  <si>
    <t>Parking Charges</t>
  </si>
  <si>
    <t>SEZ/M/25/0071</t>
  </si>
  <si>
    <t>SEZ Office Recovery Cost Charges</t>
  </si>
  <si>
    <t>Apr-25 To Sep-25</t>
  </si>
  <si>
    <t>CHBP23-001420</t>
  </si>
  <si>
    <t>Bharti Airtel</t>
  </si>
  <si>
    <t>BM2603I000148076</t>
  </si>
  <si>
    <t>Airtel Bill</t>
  </si>
  <si>
    <t>26-Mar-25 To 25-Apr-25</t>
  </si>
  <si>
    <t>CHBP23-001440</t>
  </si>
  <si>
    <t>Ultimate Utilites PVT LTD</t>
  </si>
  <si>
    <t>UUPL/410/24-25</t>
  </si>
  <si>
    <t>Manpower Services</t>
  </si>
  <si>
    <t>Apr</t>
  </si>
  <si>
    <t>CHBP23-001451</t>
  </si>
  <si>
    <t xml:space="preserve">M R Security </t>
  </si>
  <si>
    <t>Guarding Services</t>
  </si>
  <si>
    <t>CHBP23-001442</t>
  </si>
  <si>
    <t>Tricity Corporate Solution</t>
  </si>
  <si>
    <t>TCS/69/2025-26</t>
  </si>
  <si>
    <t xml:space="preserve">Coffee Machin Rent </t>
  </si>
  <si>
    <t>CHBP23-001428</t>
  </si>
  <si>
    <t>Day Night Tour &amp; Travels</t>
  </si>
  <si>
    <t>DNTT00092</t>
  </si>
  <si>
    <t>AccentCare-SD-Support-NT24123</t>
  </si>
  <si>
    <t>Cab Service for Employee</t>
  </si>
  <si>
    <t>CHBP23-001450</t>
  </si>
  <si>
    <t>Rai Karyana Store</t>
  </si>
  <si>
    <t xml:space="preserve">Milk </t>
  </si>
  <si>
    <t>1st Apr 25 To 10th Apr 25</t>
  </si>
  <si>
    <t>CHBP23-001382</t>
  </si>
  <si>
    <t>11-Apr-25 to 21-Apr-25</t>
  </si>
  <si>
    <t>CHBP23-001402</t>
  </si>
  <si>
    <t>22-Apr-25 to 30-Apr-25</t>
  </si>
  <si>
    <t>CHBP23-001423</t>
  </si>
  <si>
    <t>Napkins</t>
  </si>
  <si>
    <t>CHBP23-001370</t>
  </si>
  <si>
    <t>Sugar &amp; Water Box</t>
  </si>
  <si>
    <t>Vimbar &amp; Garbeg Bags</t>
  </si>
  <si>
    <t>Green Tea</t>
  </si>
  <si>
    <t>CHBP23-001384</t>
  </si>
  <si>
    <t>Pluxee</t>
  </si>
  <si>
    <t>2526CIF000043234</t>
  </si>
  <si>
    <t>Sodexo</t>
  </si>
  <si>
    <t>Behl Law Consultant</t>
  </si>
  <si>
    <t>0025</t>
  </si>
  <si>
    <t>Professional Fees</t>
  </si>
  <si>
    <t>CHBP23-001385</t>
  </si>
  <si>
    <t>Divine Travels Chandigarh</t>
  </si>
  <si>
    <t>DTC-25-26-066</t>
  </si>
  <si>
    <t>Corporate-9NT20116 </t>
  </si>
  <si>
    <t>Air Ticket for MR Rajnish Mohan</t>
  </si>
  <si>
    <t>CHBP23-001401</t>
  </si>
  <si>
    <t>Techno Solutions</t>
  </si>
  <si>
    <t>Complete Maintenance Dismantling</t>
  </si>
  <si>
    <t>CHBP23-001405</t>
  </si>
  <si>
    <t>DTC-25-26-130</t>
  </si>
  <si>
    <t>CHBP23-001422</t>
  </si>
  <si>
    <t>May</t>
  </si>
  <si>
    <t>SEZ/R/25/0062</t>
  </si>
  <si>
    <t>SEZ/M/25/0133</t>
  </si>
  <si>
    <t>SEZ/M/25/0134</t>
  </si>
  <si>
    <t>SEZ/M/25/0135</t>
  </si>
  <si>
    <t>Maintenance Charges 24 Hrs.  Operation</t>
  </si>
  <si>
    <t>SEZ/M/25/0273</t>
  </si>
  <si>
    <t>SEZ/M/25/0418</t>
  </si>
  <si>
    <t>SEZ/M/25/0370</t>
  </si>
  <si>
    <t>SEZ/M/25/0395</t>
  </si>
  <si>
    <t>SEZ/M/25/0351</t>
  </si>
  <si>
    <t>Airtel</t>
  </si>
  <si>
    <t>MF2603I000759462</t>
  </si>
  <si>
    <t>26-Apr-25 To 25-May-26</t>
  </si>
  <si>
    <t>CHBP23-001466</t>
  </si>
  <si>
    <t>UUPL/0/24-25</t>
  </si>
  <si>
    <t>TCS/147/2025-26</t>
  </si>
  <si>
    <t>Apr &amp; May</t>
  </si>
  <si>
    <t>CHBP23-001455</t>
  </si>
  <si>
    <t>TCS/146/2025-26</t>
  </si>
  <si>
    <t>Tea making essentials-May,</t>
  </si>
  <si>
    <t>CHBP23-001452</t>
  </si>
  <si>
    <t>1-May-25 To 12-May-25</t>
  </si>
  <si>
    <t>CHBP23-001445</t>
  </si>
  <si>
    <t>13-May-25 To 22-May-25</t>
  </si>
  <si>
    <t>CHBP23-001463</t>
  </si>
  <si>
    <t>23-May-25 To 31-May-25</t>
  </si>
  <si>
    <t>Vimbar</t>
  </si>
  <si>
    <t>Water</t>
  </si>
  <si>
    <t>HR -8HR08001</t>
  </si>
  <si>
    <t>Snacks for Kids Day out</t>
  </si>
  <si>
    <t>30-May-25 (deepak)</t>
  </si>
  <si>
    <t>Rizvi Tour &amp; Travels</t>
  </si>
  <si>
    <t>004</t>
  </si>
  <si>
    <t xml:space="preserve"> EVRY Global ISV Administration 9AD11000B11 &amp; Corporate-9NT20116 </t>
  </si>
  <si>
    <t>Cab Service for Mr. Anil Rao &amp; Mr. Rajnish Mohan.</t>
  </si>
  <si>
    <r>
      <t xml:space="preserve">Rs 2480   EVRY Global ISV Administration (9AD11000B11) – </t>
    </r>
    <r>
      <rPr>
        <b/>
        <i/>
        <sz val="10"/>
        <color theme="1"/>
        <rFont val="Aptos Narrow"/>
        <family val="2"/>
        <scheme val="minor"/>
      </rPr>
      <t>Anil Rao</t>
    </r>
    <r>
      <rPr>
        <b/>
        <sz val="10"/>
        <color theme="1"/>
        <rFont val="Aptos Narrow"/>
        <family val="2"/>
        <scheme val="minor"/>
      </rPr>
      <t xml:space="preserve"> &amp; Rs 9230 for Corporate (9NT20116) – Rajnish Mohan</t>
    </r>
  </si>
  <si>
    <t>CHBP23-001439</t>
  </si>
  <si>
    <t>DTC-25-26-154</t>
  </si>
  <si>
    <t>B31 EVRY Global D&amp;I Administration Code: AD31000</t>
  </si>
  <si>
    <t>Air Ticket for MR Anil Rao</t>
  </si>
  <si>
    <t>Pluxee India PVT LTD</t>
  </si>
  <si>
    <t>2526CIF000076480</t>
  </si>
  <si>
    <t>Apex Interior Decorators</t>
  </si>
  <si>
    <t>Gypsum Repairing &amp; Paint work</t>
  </si>
  <si>
    <t>Gypsum Repairing</t>
  </si>
  <si>
    <t>Sterling Infoways</t>
  </si>
  <si>
    <t>GGNT26-2401635</t>
  </si>
  <si>
    <t>Sumsung Monitor</t>
  </si>
  <si>
    <t>Travel Bond</t>
  </si>
  <si>
    <t>0019</t>
  </si>
  <si>
    <t>Kids Day out event management,Photography &amp; Catering Services</t>
  </si>
  <si>
    <t>V5 Techsol India LLP</t>
  </si>
  <si>
    <t>V5/2025/-26/145</t>
  </si>
  <si>
    <t>IT-9IT13035</t>
  </si>
  <si>
    <t>Fortigate Renewal</t>
  </si>
  <si>
    <t>1-Jun-25 To 1-Jun-26</t>
  </si>
  <si>
    <t>Jun</t>
  </si>
  <si>
    <t>SEZ/R/25/0100</t>
  </si>
  <si>
    <t>SEZ/M/25/0300</t>
  </si>
  <si>
    <t>SEZ/M/25/0301</t>
  </si>
  <si>
    <t>SEZ/M/25/0329</t>
  </si>
  <si>
    <t>SEZ/M/25/0</t>
  </si>
  <si>
    <t>SEZ/M/25/</t>
  </si>
  <si>
    <t>TCS/0/2025-26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</si>
</sst>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</font>
    <font>
      <b/>
      <i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3" fontId="3" fillId="3" borderId="4" xfId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15" fontId="4" fillId="4" borderId="4" xfId="0" applyNumberFormat="1" applyFont="1" applyFill="1" applyBorder="1" applyAlignment="1">
      <alignment horizontal="center" vertical="center"/>
    </xf>
    <xf numFmtId="1" fontId="3" fillId="4" borderId="4" xfId="1" applyNumberFormat="1" applyFont="1" applyFill="1" applyBorder="1" applyAlignment="1">
      <alignment horizontal="center" vertical="center"/>
    </xf>
    <xf numFmtId="16" fontId="3" fillId="4" borderId="4" xfId="0" applyNumberFormat="1" applyFont="1" applyFill="1" applyBorder="1" applyAlignment="1">
      <alignment horizontal="center"/>
    </xf>
    <xf numFmtId="15" fontId="3" fillId="0" borderId="4" xfId="0" applyNumberFormat="1" applyFont="1" applyBorder="1" applyAlignment="1">
      <alignment horizontal="center"/>
    </xf>
    <xf numFmtId="49" fontId="3" fillId="6" borderId="4" xfId="0" applyNumberFormat="1" applyFont="1" applyFill="1" applyBorder="1" applyAlignment="1">
      <alignment horizontal="center"/>
    </xf>
    <xf numFmtId="15" fontId="3" fillId="4" borderId="4" xfId="0" applyNumberFormat="1" applyFont="1" applyFill="1" applyBorder="1" applyAlignment="1">
      <alignment horizontal="center"/>
    </xf>
    <xf numFmtId="4" fontId="3" fillId="6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1" fontId="3" fillId="0" borderId="4" xfId="0" applyNumberFormat="1" applyFont="1" applyBorder="1" applyAlignment="1">
      <alignment horizontal="center"/>
    </xf>
    <xf numFmtId="1" fontId="2" fillId="0" borderId="0" xfId="1" applyNumberFormat="1" applyFont="1" applyFill="1" applyBorder="1" applyAlignment="1">
      <alignment horizontal="center" vertical="center"/>
    </xf>
    <xf numFmtId="0" fontId="2" fillId="0" borderId="0" xfId="0" applyFont="1"/>
    <xf numFmtId="1" fontId="2" fillId="0" borderId="0" xfId="0" applyNumberFormat="1" applyFont="1"/>
    <xf numFmtId="1" fontId="3" fillId="4" borderId="4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4" xfId="1" applyNumberFormat="1" applyFont="1" applyFill="1" applyBorder="1" applyAlignment="1">
      <alignment horizontal="center" vertical="center"/>
    </xf>
    <xf numFmtId="0" fontId="3" fillId="4" borderId="4" xfId="1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3" fillId="4" borderId="4" xfId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16" fontId="7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5056-95D7-4109-8B5C-84B0EB9AB326}">
  <dimension ref="A1:V97"/>
  <sheetViews>
    <sheetView tabSelected="1" workbookViewId="0">
      <selection activeCell="F8" sqref="F8"/>
    </sheetView>
  </sheetViews>
  <sheetFormatPr defaultColWidth="3.6328125" defaultRowHeight="13" x14ac:dyDescent="0.3"/>
  <cols>
    <col min="1" max="1" width="3.6328125" style="2"/>
    <col min="2" max="2" width="21.81640625" style="2" bestFit="1" customWidth="1"/>
    <col min="3" max="3" width="15.7265625" style="2" bestFit="1" customWidth="1"/>
    <col min="4" max="4" width="8.81640625" style="2" bestFit="1" customWidth="1"/>
    <col min="5" max="5" width="8.26953125" style="2" bestFit="1" customWidth="1"/>
    <col min="6" max="6" width="41.6328125" style="2" bestFit="1" customWidth="1"/>
    <col min="7" max="7" width="32.1796875" style="2" bestFit="1" customWidth="1"/>
    <col min="8" max="8" width="20.453125" style="2" bestFit="1" customWidth="1"/>
    <col min="9" max="9" width="16.08984375" style="2" bestFit="1" customWidth="1"/>
    <col min="10" max="10" width="6.7265625" style="2" customWidth="1"/>
    <col min="11" max="11" width="18.6328125" style="2" bestFit="1" customWidth="1"/>
    <col min="12" max="12" width="17.7265625" style="2" bestFit="1" customWidth="1"/>
    <col min="13" max="13" width="13.54296875" style="2" customWidth="1"/>
    <col min="14" max="14" width="6.6328125" style="2" customWidth="1"/>
    <col min="15" max="15" width="8.26953125" style="2" bestFit="1" customWidth="1"/>
    <col min="16" max="16" width="5.36328125" style="2" bestFit="1" customWidth="1"/>
    <col min="17" max="17" width="10.36328125" style="2" bestFit="1" customWidth="1"/>
    <col min="18" max="18" width="10.1796875" style="2" bestFit="1" customWidth="1"/>
    <col min="19" max="19" width="11.26953125" style="2" bestFit="1" customWidth="1"/>
    <col min="20" max="20" width="3.81640625" style="2" bestFit="1" customWidth="1"/>
    <col min="21" max="21" width="6.81640625" style="2" bestFit="1" customWidth="1"/>
    <col min="22" max="22" width="7.81640625" style="2" bestFit="1" customWidth="1"/>
    <col min="23" max="16384" width="3.6328125" style="2"/>
  </cols>
  <sheetData>
    <row r="1" spans="1:22" ht="14.5" customHeight="1" x14ac:dyDescent="0.3">
      <c r="A1" s="1"/>
      <c r="B1" s="1"/>
      <c r="C1" s="1"/>
      <c r="D1" s="1"/>
      <c r="E1" s="1"/>
      <c r="F1" s="1" t="s">
        <v>0</v>
      </c>
      <c r="G1" s="1"/>
      <c r="H1" s="1"/>
      <c r="I1" s="1"/>
      <c r="K1" s="1"/>
      <c r="L1" s="1" t="s">
        <v>1</v>
      </c>
      <c r="M1" s="1"/>
      <c r="O1" s="3" t="s">
        <v>2</v>
      </c>
      <c r="P1" s="4"/>
      <c r="Q1" s="4"/>
      <c r="R1" s="5"/>
    </row>
    <row r="2" spans="1:22" x14ac:dyDescent="0.3">
      <c r="A2" s="6" t="s">
        <v>3</v>
      </c>
      <c r="B2" s="6" t="s">
        <v>4</v>
      </c>
      <c r="C2" s="6" t="s">
        <v>5</v>
      </c>
      <c r="D2" s="6" t="s">
        <v>6</v>
      </c>
      <c r="E2" s="7" t="s">
        <v>7</v>
      </c>
      <c r="F2" s="8" t="s">
        <v>8</v>
      </c>
      <c r="G2" s="6" t="s">
        <v>9</v>
      </c>
      <c r="H2" s="6" t="s">
        <v>10</v>
      </c>
      <c r="I2" s="9" t="s">
        <v>11</v>
      </c>
      <c r="J2" s="10"/>
      <c r="K2" s="6" t="s">
        <v>12</v>
      </c>
      <c r="L2" s="6" t="s">
        <v>13</v>
      </c>
      <c r="M2" s="9" t="s">
        <v>14</v>
      </c>
      <c r="N2" s="10"/>
      <c r="O2" s="9" t="s">
        <v>7</v>
      </c>
      <c r="P2" s="6" t="s">
        <v>15</v>
      </c>
      <c r="Q2" s="6" t="s">
        <v>16</v>
      </c>
      <c r="R2" s="6" t="s">
        <v>17</v>
      </c>
      <c r="S2" s="11"/>
    </row>
    <row r="3" spans="1:22" x14ac:dyDescent="0.3">
      <c r="A3" s="12"/>
      <c r="B3" s="12"/>
      <c r="C3" s="12"/>
      <c r="D3" s="12"/>
      <c r="E3" s="12"/>
      <c r="F3" s="12" t="s">
        <v>18</v>
      </c>
      <c r="G3" s="12"/>
      <c r="H3" s="12"/>
      <c r="I3" s="12"/>
      <c r="J3" s="13"/>
      <c r="K3" s="14"/>
      <c r="L3" s="14"/>
      <c r="M3" s="14"/>
      <c r="N3" s="13"/>
      <c r="O3" s="12"/>
      <c r="P3" s="12"/>
      <c r="Q3" s="12"/>
      <c r="R3" s="12"/>
      <c r="S3" s="11"/>
    </row>
    <row r="4" spans="1:22" ht="14.5" x14ac:dyDescent="0.35">
      <c r="A4" s="15">
        <v>1</v>
      </c>
      <c r="B4" s="16" t="s">
        <v>19</v>
      </c>
      <c r="C4" s="13" t="s">
        <v>20</v>
      </c>
      <c r="D4" s="17">
        <v>45751</v>
      </c>
      <c r="E4" s="18">
        <v>1368800</v>
      </c>
      <c r="F4" s="13" t="s">
        <v>21</v>
      </c>
      <c r="G4" s="13" t="s">
        <v>22</v>
      </c>
      <c r="H4" s="19">
        <v>45772</v>
      </c>
      <c r="I4" s="20">
        <v>45755</v>
      </c>
      <c r="J4" s="20"/>
      <c r="K4" s="21" t="s">
        <v>23</v>
      </c>
      <c r="L4" s="22">
        <v>45756</v>
      </c>
      <c r="M4" s="23">
        <v>2065530</v>
      </c>
      <c r="N4" s="23"/>
      <c r="O4" s="18">
        <v>1368800</v>
      </c>
      <c r="P4" s="24">
        <v>10</v>
      </c>
      <c r="Q4" s="15">
        <f>ROUND(O4*P4/100,0)</f>
        <v>136880</v>
      </c>
      <c r="R4" s="25">
        <f>O4-Q4</f>
        <v>1231920</v>
      </c>
      <c r="S4" s="26"/>
      <c r="T4" s="27"/>
      <c r="U4" s="28"/>
      <c r="V4" s="28"/>
    </row>
    <row r="5" spans="1:22" ht="14.5" x14ac:dyDescent="0.35">
      <c r="A5" s="15">
        <v>2</v>
      </c>
      <c r="B5" s="16" t="s">
        <v>19</v>
      </c>
      <c r="C5" s="13" t="s">
        <v>24</v>
      </c>
      <c r="D5" s="17">
        <v>45750</v>
      </c>
      <c r="E5" s="18">
        <v>305789</v>
      </c>
      <c r="F5" s="13" t="s">
        <v>21</v>
      </c>
      <c r="G5" s="13" t="s">
        <v>25</v>
      </c>
      <c r="H5" s="19">
        <v>45772</v>
      </c>
      <c r="I5" s="20">
        <v>45754</v>
      </c>
      <c r="J5" s="20"/>
      <c r="K5" s="21" t="s">
        <v>23</v>
      </c>
      <c r="L5" s="22">
        <v>45756</v>
      </c>
      <c r="M5" s="23">
        <v>2065530</v>
      </c>
      <c r="N5" s="23"/>
      <c r="O5" s="18">
        <v>305789</v>
      </c>
      <c r="P5" s="24">
        <v>10</v>
      </c>
      <c r="Q5" s="15">
        <f t="shared" ref="Q5:Q30" si="0">ROUND(O5*P5/100,0)</f>
        <v>30579</v>
      </c>
      <c r="R5" s="25">
        <f t="shared" ref="R5:R30" si="1">O5-Q5</f>
        <v>275210</v>
      </c>
      <c r="S5" s="26"/>
      <c r="T5" s="27"/>
      <c r="U5" s="28"/>
      <c r="V5" s="28"/>
    </row>
    <row r="6" spans="1:22" ht="14.5" x14ac:dyDescent="0.35">
      <c r="A6" s="15">
        <v>3</v>
      </c>
      <c r="B6" s="16" t="s">
        <v>19</v>
      </c>
      <c r="C6" s="13" t="s">
        <v>26</v>
      </c>
      <c r="D6" s="17">
        <v>45750</v>
      </c>
      <c r="E6" s="29">
        <v>38294</v>
      </c>
      <c r="F6" s="13" t="s">
        <v>21</v>
      </c>
      <c r="G6" s="13" t="s">
        <v>27</v>
      </c>
      <c r="H6" s="19">
        <v>45772</v>
      </c>
      <c r="I6" s="20">
        <v>45754</v>
      </c>
      <c r="J6" s="20"/>
      <c r="K6" s="21" t="s">
        <v>23</v>
      </c>
      <c r="L6" s="22">
        <v>45756</v>
      </c>
      <c r="M6" s="23">
        <v>2065530</v>
      </c>
      <c r="N6" s="23"/>
      <c r="O6" s="29">
        <v>38294</v>
      </c>
      <c r="P6" s="24">
        <v>2</v>
      </c>
      <c r="Q6" s="15">
        <f t="shared" si="0"/>
        <v>766</v>
      </c>
      <c r="R6" s="25">
        <f t="shared" si="1"/>
        <v>37528</v>
      </c>
      <c r="S6" s="30"/>
      <c r="T6" s="27"/>
      <c r="U6" s="28"/>
      <c r="V6" s="28"/>
    </row>
    <row r="7" spans="1:22" ht="14.5" x14ac:dyDescent="0.35">
      <c r="A7" s="15">
        <v>4</v>
      </c>
      <c r="B7" s="16" t="s">
        <v>19</v>
      </c>
      <c r="C7" s="13" t="s">
        <v>28</v>
      </c>
      <c r="D7" s="17">
        <v>45750</v>
      </c>
      <c r="E7" s="18">
        <v>173775</v>
      </c>
      <c r="F7" s="13" t="s">
        <v>21</v>
      </c>
      <c r="G7" s="13" t="s">
        <v>29</v>
      </c>
      <c r="H7" s="19">
        <v>45772</v>
      </c>
      <c r="I7" s="20">
        <v>45754</v>
      </c>
      <c r="J7" s="20"/>
      <c r="K7" s="21" t="s">
        <v>23</v>
      </c>
      <c r="L7" s="22">
        <v>45756</v>
      </c>
      <c r="M7" s="23">
        <v>2065530</v>
      </c>
      <c r="N7" s="23"/>
      <c r="O7" s="18">
        <v>173775</v>
      </c>
      <c r="P7" s="24">
        <v>10</v>
      </c>
      <c r="Q7" s="15">
        <f t="shared" si="0"/>
        <v>17378</v>
      </c>
      <c r="R7" s="25">
        <f t="shared" si="1"/>
        <v>156397</v>
      </c>
      <c r="S7" s="26"/>
      <c r="T7" s="27"/>
      <c r="U7" s="28"/>
      <c r="V7" s="28"/>
    </row>
    <row r="8" spans="1:22" ht="14.5" x14ac:dyDescent="0.35">
      <c r="A8" s="15">
        <v>5</v>
      </c>
      <c r="B8" s="13" t="s">
        <v>19</v>
      </c>
      <c r="C8" s="13" t="s">
        <v>30</v>
      </c>
      <c r="D8" s="22">
        <v>45777</v>
      </c>
      <c r="E8" s="29">
        <v>6050</v>
      </c>
      <c r="F8" s="13" t="s">
        <v>21</v>
      </c>
      <c r="G8" s="13" t="s">
        <v>31</v>
      </c>
      <c r="H8" s="19">
        <v>45772</v>
      </c>
      <c r="I8" s="20">
        <v>45791</v>
      </c>
      <c r="J8" s="20"/>
      <c r="K8" s="20" t="s">
        <v>32</v>
      </c>
      <c r="L8" s="20">
        <v>45792</v>
      </c>
      <c r="M8" s="31">
        <v>5929</v>
      </c>
      <c r="N8" s="31"/>
      <c r="O8" s="29">
        <v>6050</v>
      </c>
      <c r="P8" s="24">
        <v>2</v>
      </c>
      <c r="Q8" s="15">
        <f t="shared" si="0"/>
        <v>121</v>
      </c>
      <c r="R8" s="25">
        <f t="shared" si="1"/>
        <v>5929</v>
      </c>
      <c r="S8" s="30"/>
      <c r="T8" s="27"/>
      <c r="U8" s="28"/>
      <c r="V8" s="28"/>
    </row>
    <row r="9" spans="1:22" ht="14.5" x14ac:dyDescent="0.35">
      <c r="A9" s="15">
        <v>6</v>
      </c>
      <c r="B9" s="16" t="s">
        <v>19</v>
      </c>
      <c r="C9" s="13" t="s">
        <v>33</v>
      </c>
      <c r="D9" s="17">
        <v>45780</v>
      </c>
      <c r="E9" s="16">
        <v>191384</v>
      </c>
      <c r="F9" s="13" t="s">
        <v>21</v>
      </c>
      <c r="G9" s="16" t="s">
        <v>34</v>
      </c>
      <c r="H9" s="19">
        <v>45772</v>
      </c>
      <c r="I9" s="20">
        <v>45782</v>
      </c>
      <c r="J9" s="20"/>
      <c r="K9" s="20" t="s">
        <v>35</v>
      </c>
      <c r="L9" s="20">
        <v>45784</v>
      </c>
      <c r="M9" s="31">
        <v>2182575</v>
      </c>
      <c r="N9" s="31"/>
      <c r="O9" s="16">
        <v>191384</v>
      </c>
      <c r="P9" s="24">
        <v>2</v>
      </c>
      <c r="Q9" s="15">
        <f t="shared" si="0"/>
        <v>3828</v>
      </c>
      <c r="R9" s="25">
        <f t="shared" si="1"/>
        <v>187556</v>
      </c>
      <c r="S9" s="32"/>
      <c r="T9" s="27"/>
      <c r="U9" s="28"/>
      <c r="V9" s="28"/>
    </row>
    <row r="10" spans="1:22" ht="14.5" x14ac:dyDescent="0.35">
      <c r="A10" s="15">
        <v>7</v>
      </c>
      <c r="B10" s="16" t="s">
        <v>19</v>
      </c>
      <c r="C10" s="13" t="s">
        <v>36</v>
      </c>
      <c r="D10" s="17">
        <v>45779</v>
      </c>
      <c r="E10" s="16">
        <v>202802</v>
      </c>
      <c r="F10" s="13" t="s">
        <v>21</v>
      </c>
      <c r="G10" s="16" t="s">
        <v>37</v>
      </c>
      <c r="H10" s="19">
        <v>45772</v>
      </c>
      <c r="I10" s="20">
        <v>45782</v>
      </c>
      <c r="J10" s="20"/>
      <c r="K10" s="20" t="s">
        <v>35</v>
      </c>
      <c r="L10" s="20">
        <v>45784</v>
      </c>
      <c r="M10" s="31">
        <v>2182575</v>
      </c>
      <c r="N10" s="31"/>
      <c r="O10" s="16">
        <v>202802</v>
      </c>
      <c r="P10" s="24">
        <v>0</v>
      </c>
      <c r="Q10" s="15">
        <f t="shared" si="0"/>
        <v>0</v>
      </c>
      <c r="R10" s="25">
        <f t="shared" si="1"/>
        <v>202802</v>
      </c>
      <c r="S10" s="32"/>
      <c r="T10" s="27"/>
      <c r="U10" s="28"/>
      <c r="V10" s="28"/>
    </row>
    <row r="11" spans="1:22" ht="14.5" x14ac:dyDescent="0.35">
      <c r="A11" s="15">
        <v>8</v>
      </c>
      <c r="B11" s="16" t="s">
        <v>19</v>
      </c>
      <c r="C11" s="13" t="s">
        <v>38</v>
      </c>
      <c r="D11" s="17">
        <v>45780</v>
      </c>
      <c r="E11" s="16">
        <v>92260</v>
      </c>
      <c r="F11" s="13" t="s">
        <v>21</v>
      </c>
      <c r="G11" s="16" t="s">
        <v>39</v>
      </c>
      <c r="H11" s="19">
        <v>45772</v>
      </c>
      <c r="I11" s="20">
        <v>45782</v>
      </c>
      <c r="J11" s="20"/>
      <c r="K11" s="20" t="s">
        <v>35</v>
      </c>
      <c r="L11" s="20">
        <v>45784</v>
      </c>
      <c r="M11" s="31">
        <v>2182575</v>
      </c>
      <c r="N11" s="31"/>
      <c r="O11" s="16">
        <v>92260</v>
      </c>
      <c r="P11" s="24">
        <v>2</v>
      </c>
      <c r="Q11" s="15">
        <f t="shared" si="0"/>
        <v>1845</v>
      </c>
      <c r="R11" s="25">
        <f t="shared" si="1"/>
        <v>90415</v>
      </c>
      <c r="S11" s="32"/>
      <c r="T11" s="27"/>
      <c r="U11" s="28"/>
      <c r="V11" s="28"/>
    </row>
    <row r="12" spans="1:22" ht="14.5" x14ac:dyDescent="0.35">
      <c r="A12" s="15">
        <v>9</v>
      </c>
      <c r="B12" s="13" t="s">
        <v>19</v>
      </c>
      <c r="C12" s="13" t="s">
        <v>40</v>
      </c>
      <c r="D12" s="17">
        <v>45778</v>
      </c>
      <c r="E12" s="16">
        <v>830</v>
      </c>
      <c r="F12" s="13" t="s">
        <v>21</v>
      </c>
      <c r="G12" s="16" t="s">
        <v>41</v>
      </c>
      <c r="H12" s="19">
        <v>45772</v>
      </c>
      <c r="I12" s="20">
        <v>45782</v>
      </c>
      <c r="J12" s="20"/>
      <c r="K12" s="20" t="s">
        <v>35</v>
      </c>
      <c r="L12" s="20">
        <v>45784</v>
      </c>
      <c r="M12" s="31">
        <v>2182575</v>
      </c>
      <c r="N12" s="31"/>
      <c r="O12" s="16">
        <v>830</v>
      </c>
      <c r="P12" s="24">
        <v>10</v>
      </c>
      <c r="Q12" s="15">
        <f t="shared" si="0"/>
        <v>83</v>
      </c>
      <c r="R12" s="25">
        <f t="shared" si="1"/>
        <v>747</v>
      </c>
      <c r="S12" s="32"/>
      <c r="T12" s="27"/>
      <c r="U12" s="28"/>
      <c r="V12" s="28"/>
    </row>
    <row r="13" spans="1:22" ht="14.5" x14ac:dyDescent="0.35">
      <c r="A13" s="15">
        <v>10</v>
      </c>
      <c r="B13" s="13" t="s">
        <v>19</v>
      </c>
      <c r="C13" s="13" t="s">
        <v>42</v>
      </c>
      <c r="D13" s="17">
        <v>45770</v>
      </c>
      <c r="E13" s="16">
        <v>22960</v>
      </c>
      <c r="F13" s="13" t="s">
        <v>21</v>
      </c>
      <c r="G13" s="16" t="s">
        <v>43</v>
      </c>
      <c r="H13" s="13" t="s">
        <v>44</v>
      </c>
      <c r="I13" s="20">
        <v>45772</v>
      </c>
      <c r="J13" s="20"/>
      <c r="K13" s="20" t="s">
        <v>45</v>
      </c>
      <c r="L13" s="20">
        <v>45778</v>
      </c>
      <c r="M13" s="31">
        <v>20664</v>
      </c>
      <c r="N13" s="31"/>
      <c r="O13" s="16">
        <v>22960</v>
      </c>
      <c r="P13" s="24">
        <v>10</v>
      </c>
      <c r="Q13" s="15">
        <f t="shared" si="0"/>
        <v>2296</v>
      </c>
      <c r="R13" s="25">
        <f t="shared" si="1"/>
        <v>20664</v>
      </c>
      <c r="S13" s="32"/>
      <c r="T13" s="27"/>
      <c r="U13" s="28"/>
      <c r="V13" s="28"/>
    </row>
    <row r="14" spans="1:22" ht="14.5" x14ac:dyDescent="0.35">
      <c r="A14" s="15">
        <v>11</v>
      </c>
      <c r="B14" s="13" t="s">
        <v>46</v>
      </c>
      <c r="C14" s="13" t="s">
        <v>47</v>
      </c>
      <c r="D14" s="22">
        <v>45774</v>
      </c>
      <c r="E14" s="29">
        <v>5096</v>
      </c>
      <c r="F14" s="13" t="s">
        <v>21</v>
      </c>
      <c r="G14" s="13" t="s">
        <v>48</v>
      </c>
      <c r="H14" s="13" t="s">
        <v>49</v>
      </c>
      <c r="I14" s="20">
        <v>45784</v>
      </c>
      <c r="J14" s="20"/>
      <c r="K14" s="20" t="s">
        <v>50</v>
      </c>
      <c r="L14" s="20">
        <v>45786</v>
      </c>
      <c r="M14" s="15">
        <v>5096</v>
      </c>
      <c r="N14" s="15"/>
      <c r="O14" s="29">
        <f>5096/31*25</f>
        <v>4109.6774193548381</v>
      </c>
      <c r="P14" s="24">
        <v>0</v>
      </c>
      <c r="Q14" s="15">
        <f t="shared" si="0"/>
        <v>0</v>
      </c>
      <c r="R14" s="25">
        <f t="shared" si="1"/>
        <v>4109.6774193548381</v>
      </c>
      <c r="S14" s="30"/>
      <c r="T14" s="27"/>
      <c r="U14" s="28"/>
      <c r="V14" s="28"/>
    </row>
    <row r="15" spans="1:22" ht="14.5" x14ac:dyDescent="0.35">
      <c r="A15" s="15">
        <v>12</v>
      </c>
      <c r="B15" s="13" t="s">
        <v>51</v>
      </c>
      <c r="C15" s="13" t="s">
        <v>52</v>
      </c>
      <c r="D15" s="22">
        <v>45790</v>
      </c>
      <c r="E15" s="29">
        <v>78939</v>
      </c>
      <c r="F15" s="13" t="s">
        <v>21</v>
      </c>
      <c r="G15" s="13" t="s">
        <v>53</v>
      </c>
      <c r="H15" s="13" t="s">
        <v>54</v>
      </c>
      <c r="I15" s="20">
        <v>45796</v>
      </c>
      <c r="J15" s="20"/>
      <c r="K15" s="20" t="s">
        <v>55</v>
      </c>
      <c r="L15" s="20">
        <v>45798</v>
      </c>
      <c r="M15" s="15">
        <v>77360</v>
      </c>
      <c r="N15" s="15"/>
      <c r="O15" s="29">
        <v>78939</v>
      </c>
      <c r="P15" s="24">
        <v>2</v>
      </c>
      <c r="Q15" s="15">
        <f t="shared" si="0"/>
        <v>1579</v>
      </c>
      <c r="R15" s="25">
        <f t="shared" si="1"/>
        <v>77360</v>
      </c>
      <c r="S15" s="30"/>
      <c r="T15" s="27"/>
      <c r="U15" s="28"/>
      <c r="V15" s="28"/>
    </row>
    <row r="16" spans="1:22" ht="14.5" x14ac:dyDescent="0.35">
      <c r="A16" s="15">
        <v>13</v>
      </c>
      <c r="B16" s="16" t="s">
        <v>56</v>
      </c>
      <c r="C16" s="13">
        <v>8676</v>
      </c>
      <c r="D16" s="22">
        <v>45777</v>
      </c>
      <c r="E16" s="29">
        <v>164862</v>
      </c>
      <c r="F16" s="13" t="s">
        <v>21</v>
      </c>
      <c r="G16" s="13" t="s">
        <v>57</v>
      </c>
      <c r="H16" s="19">
        <v>45772</v>
      </c>
      <c r="I16" s="20">
        <v>45784</v>
      </c>
      <c r="J16" s="20"/>
      <c r="K16" s="20" t="s">
        <v>58</v>
      </c>
      <c r="L16" s="20">
        <v>45784</v>
      </c>
      <c r="M16" s="31">
        <v>163213</v>
      </c>
      <c r="N16" s="31"/>
      <c r="O16" s="29">
        <v>164862</v>
      </c>
      <c r="P16" s="24">
        <v>1</v>
      </c>
      <c r="Q16" s="15">
        <f t="shared" si="0"/>
        <v>1649</v>
      </c>
      <c r="R16" s="25">
        <f t="shared" si="1"/>
        <v>163213</v>
      </c>
      <c r="S16" s="30"/>
      <c r="T16" s="27"/>
      <c r="U16" s="28"/>
      <c r="V16" s="28"/>
    </row>
    <row r="17" spans="1:22" ht="14.5" x14ac:dyDescent="0.35">
      <c r="A17" s="15">
        <v>14</v>
      </c>
      <c r="B17" s="13" t="s">
        <v>59</v>
      </c>
      <c r="C17" s="13" t="s">
        <v>60</v>
      </c>
      <c r="D17" s="22">
        <v>45773</v>
      </c>
      <c r="E17" s="29">
        <v>4425</v>
      </c>
      <c r="F17" s="13" t="s">
        <v>21</v>
      </c>
      <c r="G17" s="13" t="s">
        <v>61</v>
      </c>
      <c r="H17" s="19">
        <v>45772</v>
      </c>
      <c r="I17" s="20">
        <v>45776</v>
      </c>
      <c r="J17" s="20"/>
      <c r="K17" s="20" t="s">
        <v>62</v>
      </c>
      <c r="L17" s="20">
        <v>45777</v>
      </c>
      <c r="M17" s="15">
        <v>4425</v>
      </c>
      <c r="N17" s="15"/>
      <c r="O17" s="29">
        <v>4425</v>
      </c>
      <c r="P17" s="24">
        <v>0</v>
      </c>
      <c r="Q17" s="15">
        <f t="shared" si="0"/>
        <v>0</v>
      </c>
      <c r="R17" s="25">
        <f t="shared" si="1"/>
        <v>4425</v>
      </c>
      <c r="S17" s="30"/>
      <c r="T17" s="27"/>
      <c r="U17" s="28"/>
      <c r="V17" s="28"/>
    </row>
    <row r="18" spans="1:22" ht="14.5" x14ac:dyDescent="0.35">
      <c r="A18" s="15">
        <v>15</v>
      </c>
      <c r="B18" s="13" t="s">
        <v>63</v>
      </c>
      <c r="C18" s="13" t="s">
        <v>64</v>
      </c>
      <c r="D18" s="22">
        <v>45782</v>
      </c>
      <c r="E18" s="29">
        <v>301525</v>
      </c>
      <c r="F18" s="10" t="s">
        <v>65</v>
      </c>
      <c r="G18" s="13" t="s">
        <v>66</v>
      </c>
      <c r="H18" s="19">
        <v>45772</v>
      </c>
      <c r="I18" s="20">
        <v>45796</v>
      </c>
      <c r="J18" s="20"/>
      <c r="K18" s="20" t="s">
        <v>67</v>
      </c>
      <c r="L18" s="20">
        <v>45798</v>
      </c>
      <c r="M18" s="31">
        <v>298510</v>
      </c>
      <c r="N18" s="31"/>
      <c r="O18" s="29">
        <v>301525</v>
      </c>
      <c r="P18" s="24">
        <v>1</v>
      </c>
      <c r="Q18" s="15">
        <f t="shared" si="0"/>
        <v>3015</v>
      </c>
      <c r="R18" s="25">
        <f t="shared" si="1"/>
        <v>298510</v>
      </c>
      <c r="S18" s="30"/>
      <c r="T18" s="27"/>
      <c r="U18" s="28"/>
      <c r="V18" s="28"/>
    </row>
    <row r="19" spans="1:22" ht="14.5" x14ac:dyDescent="0.35">
      <c r="A19" s="15">
        <v>16</v>
      </c>
      <c r="B19" s="33" t="s">
        <v>68</v>
      </c>
      <c r="C19" s="15">
        <v>7070</v>
      </c>
      <c r="D19" s="20">
        <v>45757</v>
      </c>
      <c r="E19" s="25">
        <f>25*151</f>
        <v>3775</v>
      </c>
      <c r="F19" s="15" t="s">
        <v>21</v>
      </c>
      <c r="G19" s="15" t="s">
        <v>69</v>
      </c>
      <c r="H19" s="15" t="s">
        <v>70</v>
      </c>
      <c r="I19" s="20">
        <v>45757</v>
      </c>
      <c r="J19" s="20"/>
      <c r="K19" s="20" t="s">
        <v>71</v>
      </c>
      <c r="L19" s="20">
        <v>45766</v>
      </c>
      <c r="M19" s="15">
        <v>3775</v>
      </c>
      <c r="N19" s="15"/>
      <c r="O19" s="25">
        <f>25*151</f>
        <v>3775</v>
      </c>
      <c r="P19" s="24">
        <v>0</v>
      </c>
      <c r="Q19" s="15">
        <f t="shared" si="0"/>
        <v>0</v>
      </c>
      <c r="R19" s="25">
        <f t="shared" si="1"/>
        <v>3775</v>
      </c>
      <c r="S19" s="34"/>
      <c r="T19" s="27"/>
      <c r="U19" s="28"/>
      <c r="V19" s="28"/>
    </row>
    <row r="20" spans="1:22" ht="14.5" x14ac:dyDescent="0.35">
      <c r="A20" s="15">
        <v>17</v>
      </c>
      <c r="B20" s="33" t="s">
        <v>68</v>
      </c>
      <c r="C20" s="15">
        <v>7122</v>
      </c>
      <c r="D20" s="20">
        <v>45768</v>
      </c>
      <c r="E20" s="25">
        <f>165*25</f>
        <v>4125</v>
      </c>
      <c r="F20" s="15" t="s">
        <v>21</v>
      </c>
      <c r="G20" s="15" t="s">
        <v>69</v>
      </c>
      <c r="H20" s="15" t="s">
        <v>72</v>
      </c>
      <c r="I20" s="20">
        <v>45768</v>
      </c>
      <c r="J20" s="20"/>
      <c r="K20" s="20" t="s">
        <v>73</v>
      </c>
      <c r="L20" s="20">
        <v>45771</v>
      </c>
      <c r="M20" s="15">
        <v>4125</v>
      </c>
      <c r="N20" s="15"/>
      <c r="O20" s="25">
        <f>165*25</f>
        <v>4125</v>
      </c>
      <c r="P20" s="24">
        <v>0</v>
      </c>
      <c r="Q20" s="15">
        <f t="shared" si="0"/>
        <v>0</v>
      </c>
      <c r="R20" s="25">
        <f t="shared" si="1"/>
        <v>4125</v>
      </c>
      <c r="S20" s="34"/>
      <c r="T20" s="27"/>
      <c r="U20" s="28"/>
      <c r="V20" s="28"/>
    </row>
    <row r="21" spans="1:22" ht="14.5" x14ac:dyDescent="0.35">
      <c r="A21" s="15">
        <v>18</v>
      </c>
      <c r="B21" s="33" t="s">
        <v>68</v>
      </c>
      <c r="C21" s="15">
        <v>7123</v>
      </c>
      <c r="D21" s="20">
        <v>45777</v>
      </c>
      <c r="E21" s="25">
        <f>156*25</f>
        <v>3900</v>
      </c>
      <c r="F21" s="15" t="s">
        <v>21</v>
      </c>
      <c r="G21" s="15" t="s">
        <v>69</v>
      </c>
      <c r="H21" s="15" t="s">
        <v>74</v>
      </c>
      <c r="I21" s="20">
        <v>45777</v>
      </c>
      <c r="J21" s="20"/>
      <c r="K21" s="20" t="s">
        <v>75</v>
      </c>
      <c r="L21" s="20">
        <v>45784</v>
      </c>
      <c r="M21" s="15">
        <v>3900</v>
      </c>
      <c r="N21" s="15"/>
      <c r="O21" s="25">
        <f>156*25</f>
        <v>3900</v>
      </c>
      <c r="P21" s="24">
        <v>0</v>
      </c>
      <c r="Q21" s="15">
        <f t="shared" si="0"/>
        <v>0</v>
      </c>
      <c r="R21" s="25">
        <f t="shared" si="1"/>
        <v>3900</v>
      </c>
      <c r="S21" s="34"/>
      <c r="T21" s="27"/>
      <c r="U21" s="28"/>
      <c r="V21" s="28"/>
    </row>
    <row r="22" spans="1:22" ht="14.5" x14ac:dyDescent="0.35">
      <c r="A22" s="15">
        <v>19</v>
      </c>
      <c r="B22" s="33" t="s">
        <v>68</v>
      </c>
      <c r="C22" s="13">
        <v>7050</v>
      </c>
      <c r="D22" s="20">
        <v>45749</v>
      </c>
      <c r="E22" s="29">
        <v>3000</v>
      </c>
      <c r="F22" s="13" t="s">
        <v>21</v>
      </c>
      <c r="G22" s="33" t="s">
        <v>76</v>
      </c>
      <c r="H22" s="13"/>
      <c r="I22" s="20">
        <v>45749</v>
      </c>
      <c r="J22" s="20"/>
      <c r="K22" s="20" t="s">
        <v>77</v>
      </c>
      <c r="L22" s="20">
        <v>45756</v>
      </c>
      <c r="M22" s="15">
        <v>5654</v>
      </c>
      <c r="N22" s="15"/>
      <c r="O22" s="29">
        <v>3000</v>
      </c>
      <c r="P22" s="24">
        <v>0</v>
      </c>
      <c r="Q22" s="15">
        <f t="shared" si="0"/>
        <v>0</v>
      </c>
      <c r="R22" s="25">
        <f t="shared" si="1"/>
        <v>3000</v>
      </c>
      <c r="S22" s="30"/>
      <c r="T22" s="27"/>
      <c r="U22" s="28"/>
      <c r="V22" s="28"/>
    </row>
    <row r="23" spans="1:22" ht="14.5" x14ac:dyDescent="0.35">
      <c r="A23" s="15">
        <v>20</v>
      </c>
      <c r="B23" s="33" t="s">
        <v>68</v>
      </c>
      <c r="C23" s="15">
        <v>7060</v>
      </c>
      <c r="D23" s="20">
        <v>45754</v>
      </c>
      <c r="E23" s="25">
        <v>2444</v>
      </c>
      <c r="F23" s="15" t="s">
        <v>21</v>
      </c>
      <c r="G23" s="15" t="s">
        <v>78</v>
      </c>
      <c r="H23" s="15"/>
      <c r="I23" s="20">
        <v>45754</v>
      </c>
      <c r="J23" s="20"/>
      <c r="K23" s="20" t="s">
        <v>77</v>
      </c>
      <c r="L23" s="20">
        <v>45756</v>
      </c>
      <c r="M23" s="15">
        <v>5654</v>
      </c>
      <c r="N23" s="15"/>
      <c r="O23" s="25">
        <v>2444</v>
      </c>
      <c r="P23" s="24">
        <v>0</v>
      </c>
      <c r="Q23" s="15">
        <f t="shared" si="0"/>
        <v>0</v>
      </c>
      <c r="R23" s="25">
        <f t="shared" si="1"/>
        <v>2444</v>
      </c>
      <c r="S23" s="34"/>
      <c r="T23" s="27"/>
      <c r="U23" s="28"/>
      <c r="V23" s="28"/>
    </row>
    <row r="24" spans="1:22" ht="14.5" x14ac:dyDescent="0.35">
      <c r="A24" s="15">
        <v>21</v>
      </c>
      <c r="B24" s="33" t="s">
        <v>68</v>
      </c>
      <c r="C24" s="15">
        <v>7068</v>
      </c>
      <c r="D24" s="20">
        <v>45753</v>
      </c>
      <c r="E24" s="25">
        <v>210</v>
      </c>
      <c r="F24" s="15" t="s">
        <v>21</v>
      </c>
      <c r="G24" s="15" t="s">
        <v>79</v>
      </c>
      <c r="H24" s="15"/>
      <c r="I24" s="20">
        <v>45754</v>
      </c>
      <c r="J24" s="20"/>
      <c r="K24" s="20" t="s">
        <v>77</v>
      </c>
      <c r="L24" s="20">
        <v>45756</v>
      </c>
      <c r="M24" s="15">
        <v>5654</v>
      </c>
      <c r="N24" s="15"/>
      <c r="O24" s="25">
        <v>210</v>
      </c>
      <c r="P24" s="24">
        <v>0</v>
      </c>
      <c r="Q24" s="15">
        <f t="shared" si="0"/>
        <v>0</v>
      </c>
      <c r="R24" s="25">
        <f t="shared" si="1"/>
        <v>210</v>
      </c>
      <c r="S24" s="34"/>
      <c r="T24" s="27"/>
      <c r="U24" s="28"/>
      <c r="V24" s="28"/>
    </row>
    <row r="25" spans="1:22" ht="14.5" x14ac:dyDescent="0.35">
      <c r="A25" s="15">
        <v>22</v>
      </c>
      <c r="B25" s="33" t="s">
        <v>68</v>
      </c>
      <c r="C25" s="15">
        <v>7095</v>
      </c>
      <c r="D25" s="20">
        <v>45761</v>
      </c>
      <c r="E25" s="25">
        <v>490</v>
      </c>
      <c r="F25" s="15" t="s">
        <v>21</v>
      </c>
      <c r="G25" s="15" t="s">
        <v>80</v>
      </c>
      <c r="H25" s="15"/>
      <c r="I25" s="20">
        <v>45761</v>
      </c>
      <c r="J25" s="20"/>
      <c r="K25" s="15" t="s">
        <v>81</v>
      </c>
      <c r="L25" s="20">
        <v>45766</v>
      </c>
      <c r="M25" s="15">
        <v>490</v>
      </c>
      <c r="N25" s="15"/>
      <c r="O25" s="25">
        <v>490</v>
      </c>
      <c r="P25" s="24">
        <v>0</v>
      </c>
      <c r="Q25" s="15">
        <f t="shared" si="0"/>
        <v>0</v>
      </c>
      <c r="R25" s="25">
        <f t="shared" si="1"/>
        <v>490</v>
      </c>
      <c r="S25" s="34"/>
      <c r="T25" s="27"/>
      <c r="U25" s="28"/>
      <c r="V25" s="28"/>
    </row>
    <row r="26" spans="1:22" ht="14.5" x14ac:dyDescent="0.35">
      <c r="A26" s="15">
        <v>23</v>
      </c>
      <c r="B26" s="33" t="s">
        <v>82</v>
      </c>
      <c r="C26" s="15" t="s">
        <v>83</v>
      </c>
      <c r="D26" s="20">
        <v>45784</v>
      </c>
      <c r="E26" s="25">
        <v>16500</v>
      </c>
      <c r="F26" s="15"/>
      <c r="G26" s="15" t="s">
        <v>84</v>
      </c>
      <c r="H26" s="35">
        <v>45772</v>
      </c>
      <c r="I26" s="20">
        <v>45790</v>
      </c>
      <c r="J26" s="20"/>
      <c r="K26" s="15"/>
      <c r="L26" s="20"/>
      <c r="M26" s="15"/>
      <c r="N26" s="15"/>
      <c r="O26" s="25">
        <v>0</v>
      </c>
      <c r="P26" s="24">
        <v>0</v>
      </c>
      <c r="Q26" s="15">
        <f t="shared" si="0"/>
        <v>0</v>
      </c>
      <c r="R26" s="25">
        <f t="shared" si="1"/>
        <v>0</v>
      </c>
      <c r="S26" s="34"/>
      <c r="T26" s="27"/>
      <c r="U26" s="28"/>
      <c r="V26" s="28"/>
    </row>
    <row r="27" spans="1:22" ht="14.5" x14ac:dyDescent="0.35">
      <c r="A27" s="15">
        <v>24</v>
      </c>
      <c r="B27" s="33" t="s">
        <v>85</v>
      </c>
      <c r="C27" s="36" t="s">
        <v>86</v>
      </c>
      <c r="D27" s="20">
        <v>45761</v>
      </c>
      <c r="E27" s="25">
        <v>34800</v>
      </c>
      <c r="F27" s="15" t="s">
        <v>21</v>
      </c>
      <c r="G27" s="15" t="s">
        <v>87</v>
      </c>
      <c r="H27" s="15"/>
      <c r="I27" s="20">
        <v>45761</v>
      </c>
      <c r="J27" s="20"/>
      <c r="K27" s="20" t="s">
        <v>88</v>
      </c>
      <c r="L27" s="20">
        <v>45766</v>
      </c>
      <c r="M27" s="31">
        <v>31320</v>
      </c>
      <c r="N27" s="31"/>
      <c r="O27" s="25">
        <v>34800</v>
      </c>
      <c r="P27" s="24">
        <v>10</v>
      </c>
      <c r="Q27" s="15">
        <f t="shared" si="0"/>
        <v>3480</v>
      </c>
      <c r="R27" s="25">
        <f t="shared" si="1"/>
        <v>31320</v>
      </c>
      <c r="S27" s="34"/>
      <c r="T27" s="27"/>
      <c r="U27" s="28"/>
      <c r="V27" s="28"/>
    </row>
    <row r="28" spans="1:22" ht="14.5" x14ac:dyDescent="0.35">
      <c r="A28" s="15">
        <v>25</v>
      </c>
      <c r="B28" s="13" t="s">
        <v>89</v>
      </c>
      <c r="C28" s="15" t="s">
        <v>90</v>
      </c>
      <c r="D28" s="20">
        <v>45761</v>
      </c>
      <c r="E28" s="15">
        <v>250000</v>
      </c>
      <c r="F28" s="15" t="s">
        <v>91</v>
      </c>
      <c r="G28" s="15" t="s">
        <v>92</v>
      </c>
      <c r="H28" s="15"/>
      <c r="I28" s="20">
        <v>45769</v>
      </c>
      <c r="J28" s="20"/>
      <c r="K28" s="20" t="s">
        <v>93</v>
      </c>
      <c r="L28" s="20">
        <v>45771</v>
      </c>
      <c r="M28" s="31">
        <v>249985</v>
      </c>
      <c r="N28" s="31"/>
      <c r="O28" s="15">
        <v>250000</v>
      </c>
      <c r="P28" s="24">
        <v>6.0000000000000001E-3</v>
      </c>
      <c r="Q28" s="15">
        <f t="shared" si="0"/>
        <v>15</v>
      </c>
      <c r="R28" s="25">
        <f t="shared" si="1"/>
        <v>249985</v>
      </c>
      <c r="S28" s="37"/>
      <c r="T28" s="27"/>
      <c r="U28" s="28"/>
      <c r="V28" s="28"/>
    </row>
    <row r="29" spans="1:22" ht="14.5" x14ac:dyDescent="0.35">
      <c r="A29" s="15">
        <v>26</v>
      </c>
      <c r="B29" s="13" t="s">
        <v>94</v>
      </c>
      <c r="C29" s="15">
        <v>5491</v>
      </c>
      <c r="D29" s="20">
        <v>45772</v>
      </c>
      <c r="E29" s="15">
        <v>55000</v>
      </c>
      <c r="F29" s="15" t="s">
        <v>21</v>
      </c>
      <c r="G29" s="15" t="s">
        <v>95</v>
      </c>
      <c r="H29" s="15"/>
      <c r="I29" s="20">
        <v>45775</v>
      </c>
      <c r="J29" s="20"/>
      <c r="K29" s="20" t="s">
        <v>96</v>
      </c>
      <c r="L29" s="20">
        <v>45766</v>
      </c>
      <c r="M29" s="15">
        <v>27225</v>
      </c>
      <c r="N29" s="15"/>
      <c r="O29" s="15">
        <v>55000</v>
      </c>
      <c r="P29" s="24">
        <v>1</v>
      </c>
      <c r="Q29" s="15">
        <f t="shared" si="0"/>
        <v>550</v>
      </c>
      <c r="R29" s="25">
        <f t="shared" si="1"/>
        <v>54450</v>
      </c>
      <c r="S29" s="37"/>
      <c r="T29" s="27"/>
      <c r="U29" s="28"/>
      <c r="V29" s="28"/>
    </row>
    <row r="30" spans="1:22" ht="14.5" x14ac:dyDescent="0.35">
      <c r="A30" s="15">
        <v>27</v>
      </c>
      <c r="B30" s="13" t="s">
        <v>89</v>
      </c>
      <c r="C30" s="15" t="s">
        <v>97</v>
      </c>
      <c r="D30" s="20">
        <v>45775</v>
      </c>
      <c r="E30" s="15">
        <v>202550</v>
      </c>
      <c r="F30" s="15" t="s">
        <v>91</v>
      </c>
      <c r="G30" s="15" t="s">
        <v>92</v>
      </c>
      <c r="H30" s="15"/>
      <c r="I30" s="20">
        <v>45776</v>
      </c>
      <c r="J30" s="20"/>
      <c r="K30" s="20" t="s">
        <v>98</v>
      </c>
      <c r="L30" s="20">
        <v>45779</v>
      </c>
      <c r="M30" s="15">
        <v>202524</v>
      </c>
      <c r="N30" s="15"/>
      <c r="O30" s="15">
        <v>202550</v>
      </c>
      <c r="P30" s="24">
        <v>1.2999999999999999E-2</v>
      </c>
      <c r="Q30" s="15">
        <f t="shared" si="0"/>
        <v>26</v>
      </c>
      <c r="R30" s="25">
        <f t="shared" si="1"/>
        <v>202524</v>
      </c>
      <c r="S30" s="37"/>
      <c r="T30" s="27"/>
      <c r="U30" s="28"/>
      <c r="V30" s="28"/>
    </row>
    <row r="31" spans="1:22" x14ac:dyDescent="0.3">
      <c r="A31" s="15"/>
      <c r="B31" s="33"/>
      <c r="C31" s="15"/>
      <c r="D31" s="20"/>
      <c r="E31" s="15"/>
      <c r="F31" s="15"/>
      <c r="G31" s="15"/>
      <c r="H31" s="15"/>
      <c r="I31" s="15"/>
      <c r="J31" s="15"/>
      <c r="K31" s="20"/>
      <c r="L31" s="15"/>
      <c r="M31" s="15"/>
      <c r="N31" s="15"/>
      <c r="O31" s="25">
        <f>SUM(O4:O30)</f>
        <v>3517098.6774193547</v>
      </c>
      <c r="P31" s="15"/>
      <c r="Q31" s="25">
        <f>SUM(Q4:Q30)</f>
        <v>204090</v>
      </c>
      <c r="R31" s="25">
        <f>SUM(R4:R30)</f>
        <v>3313008.6774193547</v>
      </c>
    </row>
    <row r="32" spans="1:22" x14ac:dyDescent="0.3">
      <c r="A32" s="12"/>
      <c r="B32" s="12"/>
      <c r="C32" s="12"/>
      <c r="D32" s="12"/>
      <c r="E32" s="12"/>
      <c r="F32" s="12" t="s">
        <v>99</v>
      </c>
      <c r="G32" s="12"/>
      <c r="H32" s="12"/>
      <c r="I32" s="12"/>
      <c r="J32" s="12"/>
      <c r="K32" s="14"/>
      <c r="L32" s="14"/>
      <c r="M32" s="14"/>
      <c r="N32" s="12"/>
      <c r="O32" s="12"/>
      <c r="P32" s="12"/>
      <c r="Q32" s="12"/>
      <c r="R32" s="12"/>
    </row>
    <row r="33" spans="1:18" x14ac:dyDescent="0.3">
      <c r="A33" s="15">
        <v>1</v>
      </c>
      <c r="B33" s="13" t="s">
        <v>19</v>
      </c>
      <c r="C33" s="13" t="s">
        <v>100</v>
      </c>
      <c r="D33" s="17">
        <v>45778</v>
      </c>
      <c r="E33" s="38">
        <v>1368800</v>
      </c>
      <c r="F33" s="13" t="s">
        <v>21</v>
      </c>
      <c r="G33" s="13" t="s">
        <v>22</v>
      </c>
      <c r="H33" s="19">
        <v>45802</v>
      </c>
      <c r="I33" s="20">
        <v>45782</v>
      </c>
      <c r="J33" s="20"/>
      <c r="K33" s="20" t="s">
        <v>35</v>
      </c>
      <c r="L33" s="20">
        <v>45784</v>
      </c>
      <c r="M33" s="31">
        <v>2182575</v>
      </c>
      <c r="N33" s="31"/>
      <c r="O33" s="38">
        <v>1368800</v>
      </c>
      <c r="P33" s="15"/>
      <c r="Q33" s="15"/>
      <c r="R33" s="15"/>
    </row>
    <row r="34" spans="1:18" x14ac:dyDescent="0.3">
      <c r="A34" s="15">
        <v>2</v>
      </c>
      <c r="B34" s="13" t="s">
        <v>19</v>
      </c>
      <c r="C34" s="13" t="s">
        <v>101</v>
      </c>
      <c r="D34" s="17">
        <v>45778</v>
      </c>
      <c r="E34" s="38">
        <v>305789</v>
      </c>
      <c r="F34" s="13" t="s">
        <v>21</v>
      </c>
      <c r="G34" s="13" t="s">
        <v>25</v>
      </c>
      <c r="H34" s="19">
        <v>45802</v>
      </c>
      <c r="I34" s="20">
        <v>45782</v>
      </c>
      <c r="J34" s="20"/>
      <c r="K34" s="20" t="s">
        <v>35</v>
      </c>
      <c r="L34" s="20">
        <v>45784</v>
      </c>
      <c r="M34" s="31">
        <v>2182575</v>
      </c>
      <c r="N34" s="31"/>
      <c r="O34" s="38">
        <v>305789</v>
      </c>
      <c r="P34" s="15"/>
      <c r="Q34" s="15"/>
      <c r="R34" s="15"/>
    </row>
    <row r="35" spans="1:18" x14ac:dyDescent="0.3">
      <c r="A35" s="15">
        <v>3</v>
      </c>
      <c r="B35" s="13" t="s">
        <v>19</v>
      </c>
      <c r="C35" s="13" t="s">
        <v>102</v>
      </c>
      <c r="D35" s="17">
        <v>45778</v>
      </c>
      <c r="E35" s="39">
        <v>38294</v>
      </c>
      <c r="F35" s="13" t="s">
        <v>21</v>
      </c>
      <c r="G35" s="13" t="s">
        <v>27</v>
      </c>
      <c r="H35" s="19">
        <v>45802</v>
      </c>
      <c r="I35" s="20">
        <v>45782</v>
      </c>
      <c r="J35" s="20"/>
      <c r="K35" s="20" t="s">
        <v>35</v>
      </c>
      <c r="L35" s="20">
        <v>45784</v>
      </c>
      <c r="M35" s="31">
        <v>2182575</v>
      </c>
      <c r="N35" s="31"/>
      <c r="O35" s="39">
        <v>38294</v>
      </c>
      <c r="P35" s="15"/>
      <c r="Q35" s="15"/>
      <c r="R35" s="15"/>
    </row>
    <row r="36" spans="1:18" x14ac:dyDescent="0.3">
      <c r="A36" s="15">
        <v>4</v>
      </c>
      <c r="B36" s="13" t="s">
        <v>19</v>
      </c>
      <c r="C36" s="13" t="s">
        <v>103</v>
      </c>
      <c r="D36" s="17">
        <v>45778</v>
      </c>
      <c r="E36" s="38">
        <v>173775</v>
      </c>
      <c r="F36" s="13" t="s">
        <v>21</v>
      </c>
      <c r="G36" s="13" t="s">
        <v>104</v>
      </c>
      <c r="H36" s="19">
        <v>45802</v>
      </c>
      <c r="I36" s="20">
        <v>45782</v>
      </c>
      <c r="J36" s="20"/>
      <c r="K36" s="20" t="s">
        <v>35</v>
      </c>
      <c r="L36" s="20">
        <v>45784</v>
      </c>
      <c r="M36" s="31">
        <v>2182575</v>
      </c>
      <c r="N36" s="31"/>
      <c r="O36" s="38">
        <v>173775</v>
      </c>
      <c r="P36" s="15"/>
      <c r="Q36" s="15"/>
      <c r="R36" s="15"/>
    </row>
    <row r="37" spans="1:18" x14ac:dyDescent="0.3">
      <c r="A37" s="15">
        <v>5</v>
      </c>
      <c r="B37" s="16" t="s">
        <v>19</v>
      </c>
      <c r="C37" s="13" t="s">
        <v>105</v>
      </c>
      <c r="D37" s="22">
        <v>45806</v>
      </c>
      <c r="E37" s="39">
        <v>6050</v>
      </c>
      <c r="F37" s="13" t="s">
        <v>21</v>
      </c>
      <c r="G37" s="13" t="s">
        <v>31</v>
      </c>
      <c r="H37" s="19">
        <v>45802</v>
      </c>
      <c r="I37" s="20">
        <v>45811</v>
      </c>
      <c r="J37" s="20"/>
      <c r="K37" s="15"/>
      <c r="L37" s="15"/>
      <c r="M37" s="15"/>
      <c r="N37" s="15"/>
      <c r="O37" s="39">
        <v>6050</v>
      </c>
      <c r="P37" s="15"/>
      <c r="Q37" s="15"/>
      <c r="R37" s="15"/>
    </row>
    <row r="38" spans="1:18" x14ac:dyDescent="0.3">
      <c r="A38" s="15">
        <v>6</v>
      </c>
      <c r="B38" s="16" t="s">
        <v>19</v>
      </c>
      <c r="C38" s="13" t="s">
        <v>106</v>
      </c>
      <c r="D38" s="17">
        <v>45812</v>
      </c>
      <c r="E38" s="39">
        <v>215417</v>
      </c>
      <c r="F38" s="13" t="s">
        <v>21</v>
      </c>
      <c r="G38" s="16" t="s">
        <v>34</v>
      </c>
      <c r="H38" s="19">
        <v>45802</v>
      </c>
      <c r="I38" s="20">
        <v>45813</v>
      </c>
      <c r="J38" s="20"/>
      <c r="K38" s="15"/>
      <c r="L38" s="15"/>
      <c r="M38" s="15"/>
      <c r="N38" s="15"/>
      <c r="O38" s="39">
        <v>215417</v>
      </c>
      <c r="P38" s="15"/>
      <c r="Q38" s="15"/>
      <c r="R38" s="15"/>
    </row>
    <row r="39" spans="1:18" x14ac:dyDescent="0.3">
      <c r="A39" s="15">
        <v>7</v>
      </c>
      <c r="B39" s="16" t="s">
        <v>19</v>
      </c>
      <c r="C39" s="13" t="s">
        <v>107</v>
      </c>
      <c r="D39" s="17">
        <v>45812</v>
      </c>
      <c r="E39" s="39">
        <v>207761</v>
      </c>
      <c r="F39" s="13" t="s">
        <v>21</v>
      </c>
      <c r="G39" s="16" t="s">
        <v>37</v>
      </c>
      <c r="H39" s="19">
        <v>45802</v>
      </c>
      <c r="I39" s="20">
        <v>45813</v>
      </c>
      <c r="J39" s="20"/>
      <c r="K39" s="15"/>
      <c r="L39" s="15"/>
      <c r="M39" s="15"/>
      <c r="N39" s="15"/>
      <c r="O39" s="39">
        <v>207761</v>
      </c>
      <c r="P39" s="15"/>
      <c r="Q39" s="15"/>
      <c r="R39" s="15"/>
    </row>
    <row r="40" spans="1:18" x14ac:dyDescent="0.3">
      <c r="A40" s="15">
        <v>8</v>
      </c>
      <c r="B40" s="16" t="s">
        <v>19</v>
      </c>
      <c r="C40" s="13" t="s">
        <v>108</v>
      </c>
      <c r="D40" s="17">
        <v>45812</v>
      </c>
      <c r="E40" s="39">
        <v>96232</v>
      </c>
      <c r="F40" s="13" t="s">
        <v>21</v>
      </c>
      <c r="G40" s="16" t="s">
        <v>39</v>
      </c>
      <c r="H40" s="19">
        <v>45802</v>
      </c>
      <c r="I40" s="20">
        <v>45813</v>
      </c>
      <c r="J40" s="20"/>
      <c r="K40" s="15"/>
      <c r="L40" s="15"/>
      <c r="M40" s="15"/>
      <c r="N40" s="15"/>
      <c r="O40" s="39">
        <v>96232</v>
      </c>
      <c r="P40" s="15"/>
      <c r="Q40" s="15"/>
      <c r="R40" s="15"/>
    </row>
    <row r="41" spans="1:18" x14ac:dyDescent="0.3">
      <c r="A41" s="15">
        <v>9</v>
      </c>
      <c r="B41" s="13" t="s">
        <v>19</v>
      </c>
      <c r="C41" s="13" t="s">
        <v>109</v>
      </c>
      <c r="D41" s="17">
        <v>45446</v>
      </c>
      <c r="E41" s="39">
        <v>3960</v>
      </c>
      <c r="F41" s="13" t="s">
        <v>21</v>
      </c>
      <c r="G41" s="16" t="s">
        <v>41</v>
      </c>
      <c r="H41" s="19">
        <v>45802</v>
      </c>
      <c r="I41" s="20">
        <v>45813</v>
      </c>
      <c r="J41" s="20"/>
      <c r="K41" s="15"/>
      <c r="L41" s="15"/>
      <c r="M41" s="15"/>
      <c r="N41" s="15"/>
      <c r="O41" s="39">
        <v>3960</v>
      </c>
      <c r="P41" s="15"/>
      <c r="Q41" s="15"/>
      <c r="R41" s="15"/>
    </row>
    <row r="42" spans="1:18" x14ac:dyDescent="0.3">
      <c r="A42" s="15">
        <v>10</v>
      </c>
      <c r="B42" s="13" t="s">
        <v>110</v>
      </c>
      <c r="C42" s="40" t="s">
        <v>111</v>
      </c>
      <c r="D42" s="22">
        <v>45804</v>
      </c>
      <c r="E42" s="41">
        <v>1122</v>
      </c>
      <c r="F42" s="13" t="s">
        <v>21</v>
      </c>
      <c r="G42" s="13" t="s">
        <v>48</v>
      </c>
      <c r="H42" s="13" t="s">
        <v>112</v>
      </c>
      <c r="I42" s="20">
        <v>45805</v>
      </c>
      <c r="J42" s="20"/>
      <c r="K42" s="15" t="s">
        <v>113</v>
      </c>
      <c r="L42" s="20">
        <v>45807</v>
      </c>
      <c r="M42" s="15">
        <v>1122</v>
      </c>
      <c r="N42" s="15"/>
      <c r="O42" s="39">
        <v>1122</v>
      </c>
      <c r="P42" s="15"/>
      <c r="Q42" s="15"/>
      <c r="R42" s="15"/>
    </row>
    <row r="43" spans="1:18" x14ac:dyDescent="0.3">
      <c r="A43" s="15">
        <v>11</v>
      </c>
      <c r="B43" s="13" t="s">
        <v>51</v>
      </c>
      <c r="C43" s="13" t="s">
        <v>114</v>
      </c>
      <c r="D43" s="22"/>
      <c r="E43" s="41"/>
      <c r="F43" s="13" t="s">
        <v>21</v>
      </c>
      <c r="G43" s="13" t="s">
        <v>53</v>
      </c>
      <c r="H43" s="13"/>
      <c r="I43" s="15"/>
      <c r="J43" s="15"/>
      <c r="K43" s="15"/>
      <c r="L43" s="15"/>
      <c r="M43" s="15"/>
      <c r="N43" s="15"/>
      <c r="O43" s="41"/>
      <c r="P43" s="15"/>
      <c r="Q43" s="15"/>
      <c r="R43" s="15"/>
    </row>
    <row r="44" spans="1:18" x14ac:dyDescent="0.3">
      <c r="A44" s="15">
        <v>12</v>
      </c>
      <c r="B44" s="16" t="s">
        <v>56</v>
      </c>
      <c r="C44" s="13">
        <v>8691</v>
      </c>
      <c r="D44" s="22">
        <v>45808</v>
      </c>
      <c r="E44" s="39">
        <v>154233</v>
      </c>
      <c r="F44" s="13" t="s">
        <v>21</v>
      </c>
      <c r="G44" s="13" t="s">
        <v>57</v>
      </c>
      <c r="H44" s="19">
        <v>45802</v>
      </c>
      <c r="I44" s="20">
        <v>45812</v>
      </c>
      <c r="J44" s="20"/>
      <c r="K44" s="15"/>
      <c r="L44" s="15"/>
      <c r="M44" s="15"/>
      <c r="N44" s="15"/>
      <c r="O44" s="39">
        <v>154233</v>
      </c>
      <c r="P44" s="15"/>
      <c r="Q44" s="15"/>
      <c r="R44" s="15"/>
    </row>
    <row r="45" spans="1:18" x14ac:dyDescent="0.3">
      <c r="A45" s="15">
        <v>13</v>
      </c>
      <c r="B45" s="13" t="s">
        <v>59</v>
      </c>
      <c r="C45" s="13" t="s">
        <v>115</v>
      </c>
      <c r="D45" s="22">
        <v>45793</v>
      </c>
      <c r="E45" s="39">
        <v>4838</v>
      </c>
      <c r="F45" s="13" t="s">
        <v>21</v>
      </c>
      <c r="G45" s="13" t="s">
        <v>61</v>
      </c>
      <c r="H45" s="13" t="s">
        <v>116</v>
      </c>
      <c r="I45" s="20">
        <v>45797</v>
      </c>
      <c r="J45" s="20"/>
      <c r="K45" s="15" t="s">
        <v>117</v>
      </c>
      <c r="L45" s="20">
        <v>45800</v>
      </c>
      <c r="M45" s="15">
        <v>4838</v>
      </c>
      <c r="N45" s="15"/>
      <c r="O45" s="39">
        <v>4838</v>
      </c>
      <c r="P45" s="15"/>
      <c r="Q45" s="15"/>
      <c r="R45" s="15"/>
    </row>
    <row r="46" spans="1:18" x14ac:dyDescent="0.3">
      <c r="A46" s="15">
        <v>14</v>
      </c>
      <c r="B46" s="15" t="s">
        <v>59</v>
      </c>
      <c r="C46" s="15" t="s">
        <v>118</v>
      </c>
      <c r="D46" s="20">
        <v>45793</v>
      </c>
      <c r="E46" s="15">
        <v>28496</v>
      </c>
      <c r="F46" s="42" t="s">
        <v>21</v>
      </c>
      <c r="G46" s="15" t="s">
        <v>119</v>
      </c>
      <c r="H46" s="15" t="s">
        <v>99</v>
      </c>
      <c r="I46" s="20">
        <v>45796</v>
      </c>
      <c r="J46" s="20"/>
      <c r="K46" s="15" t="s">
        <v>120</v>
      </c>
      <c r="L46" s="20">
        <v>45798</v>
      </c>
      <c r="M46" s="15">
        <v>28496</v>
      </c>
      <c r="N46" s="15"/>
      <c r="O46" s="15">
        <v>28496</v>
      </c>
      <c r="P46" s="15"/>
      <c r="Q46" s="15"/>
      <c r="R46" s="15"/>
    </row>
    <row r="47" spans="1:18" x14ac:dyDescent="0.3">
      <c r="A47" s="15">
        <v>15</v>
      </c>
      <c r="B47" s="13" t="s">
        <v>63</v>
      </c>
      <c r="C47" s="13"/>
      <c r="D47" s="22"/>
      <c r="E47" s="41"/>
      <c r="F47" s="10" t="s">
        <v>65</v>
      </c>
      <c r="G47" s="13" t="s">
        <v>66</v>
      </c>
      <c r="H47" s="13"/>
      <c r="I47" s="15"/>
      <c r="J47" s="15"/>
      <c r="K47" s="15"/>
      <c r="L47" s="15"/>
      <c r="M47" s="15"/>
      <c r="N47" s="15"/>
      <c r="O47" s="41"/>
      <c r="P47" s="15"/>
      <c r="Q47" s="15"/>
      <c r="R47" s="15"/>
    </row>
    <row r="48" spans="1:18" x14ac:dyDescent="0.3">
      <c r="A48" s="15">
        <v>16</v>
      </c>
      <c r="B48" s="33" t="s">
        <v>68</v>
      </c>
      <c r="C48" s="13">
        <v>7131</v>
      </c>
      <c r="D48" s="22">
        <v>45789</v>
      </c>
      <c r="E48" s="39">
        <f>148*26</f>
        <v>3848</v>
      </c>
      <c r="F48" s="13" t="s">
        <v>21</v>
      </c>
      <c r="G48" s="33" t="s">
        <v>69</v>
      </c>
      <c r="H48" s="13" t="s">
        <v>121</v>
      </c>
      <c r="I48" s="20">
        <v>45789</v>
      </c>
      <c r="J48" s="20"/>
      <c r="K48" s="15" t="s">
        <v>122</v>
      </c>
      <c r="L48" s="20">
        <v>45791</v>
      </c>
      <c r="M48" s="15">
        <v>3848</v>
      </c>
      <c r="N48" s="15"/>
      <c r="O48" s="39">
        <f>148*26</f>
        <v>3848</v>
      </c>
      <c r="P48" s="15"/>
      <c r="Q48" s="15"/>
      <c r="R48" s="15"/>
    </row>
    <row r="49" spans="1:18" x14ac:dyDescent="0.3">
      <c r="A49" s="15">
        <v>17</v>
      </c>
      <c r="B49" s="33" t="s">
        <v>68</v>
      </c>
      <c r="C49" s="13">
        <v>7191</v>
      </c>
      <c r="D49" s="22">
        <v>45799</v>
      </c>
      <c r="E49" s="39">
        <f>144*26</f>
        <v>3744</v>
      </c>
      <c r="F49" s="13" t="s">
        <v>21</v>
      </c>
      <c r="G49" s="33" t="s">
        <v>69</v>
      </c>
      <c r="H49" s="13" t="s">
        <v>123</v>
      </c>
      <c r="I49" s="20">
        <v>45799</v>
      </c>
      <c r="J49" s="20"/>
      <c r="K49" s="15" t="s">
        <v>124</v>
      </c>
      <c r="L49" s="20">
        <v>45805</v>
      </c>
      <c r="M49" s="31">
        <v>7894</v>
      </c>
      <c r="N49" s="31"/>
      <c r="O49" s="39">
        <f>144*26</f>
        <v>3744</v>
      </c>
      <c r="P49" s="15"/>
      <c r="Q49" s="15"/>
      <c r="R49" s="15"/>
    </row>
    <row r="50" spans="1:18" x14ac:dyDescent="0.3">
      <c r="A50" s="15">
        <v>18</v>
      </c>
      <c r="B50" s="33" t="s">
        <v>68</v>
      </c>
      <c r="C50" s="13">
        <v>7221</v>
      </c>
      <c r="D50" s="22">
        <v>45808</v>
      </c>
      <c r="E50" s="39">
        <f>126*26</f>
        <v>3276</v>
      </c>
      <c r="F50" s="13" t="s">
        <v>21</v>
      </c>
      <c r="G50" s="33" t="s">
        <v>69</v>
      </c>
      <c r="H50" s="13" t="s">
        <v>125</v>
      </c>
      <c r="I50" s="20">
        <v>45812</v>
      </c>
      <c r="J50" s="20"/>
      <c r="K50" s="15"/>
      <c r="L50" s="15"/>
      <c r="M50" s="15"/>
      <c r="N50" s="15"/>
      <c r="O50" s="39">
        <f>126*26</f>
        <v>3276</v>
      </c>
      <c r="P50" s="15"/>
      <c r="Q50" s="15"/>
      <c r="R50" s="15"/>
    </row>
    <row r="51" spans="1:18" x14ac:dyDescent="0.3">
      <c r="A51" s="15">
        <v>19</v>
      </c>
      <c r="B51" s="33" t="s">
        <v>68</v>
      </c>
      <c r="C51" s="13">
        <v>7192</v>
      </c>
      <c r="D51" s="22">
        <v>45800</v>
      </c>
      <c r="E51" s="42">
        <f>400*10</f>
        <v>4000</v>
      </c>
      <c r="F51" s="13" t="s">
        <v>21</v>
      </c>
      <c r="G51" s="33" t="s">
        <v>76</v>
      </c>
      <c r="H51" s="13"/>
      <c r="I51" s="20">
        <v>45801</v>
      </c>
      <c r="J51" s="20"/>
      <c r="K51" s="15" t="s">
        <v>124</v>
      </c>
      <c r="L51" s="20">
        <v>45805</v>
      </c>
      <c r="M51" s="31">
        <v>7894</v>
      </c>
      <c r="N51" s="31"/>
      <c r="O51" s="42">
        <f>400*10</f>
        <v>4000</v>
      </c>
      <c r="P51" s="15"/>
      <c r="Q51" s="15"/>
      <c r="R51" s="15"/>
    </row>
    <row r="52" spans="1:18" x14ac:dyDescent="0.3">
      <c r="A52" s="15">
        <v>20</v>
      </c>
      <c r="B52" s="33" t="s">
        <v>68</v>
      </c>
      <c r="C52" s="13">
        <v>7236</v>
      </c>
      <c r="D52" s="22">
        <v>45803</v>
      </c>
      <c r="E52" s="42">
        <v>150</v>
      </c>
      <c r="F52" s="13" t="s">
        <v>21</v>
      </c>
      <c r="G52" s="33" t="s">
        <v>126</v>
      </c>
      <c r="H52" s="13"/>
      <c r="I52" s="20">
        <v>45803</v>
      </c>
      <c r="J52" s="20"/>
      <c r="K52" s="15" t="s">
        <v>124</v>
      </c>
      <c r="L52" s="20">
        <v>45805</v>
      </c>
      <c r="M52" s="31">
        <v>7894</v>
      </c>
      <c r="N52" s="31"/>
      <c r="O52" s="42">
        <v>150</v>
      </c>
      <c r="P52" s="15"/>
      <c r="Q52" s="15"/>
      <c r="R52" s="15"/>
    </row>
    <row r="53" spans="1:18" x14ac:dyDescent="0.3">
      <c r="A53" s="15">
        <v>21</v>
      </c>
      <c r="B53" s="33" t="s">
        <v>68</v>
      </c>
      <c r="C53" s="13">
        <v>7265</v>
      </c>
      <c r="D53" s="22">
        <v>45808</v>
      </c>
      <c r="E53" s="42">
        <v>700</v>
      </c>
      <c r="F53" s="13" t="s">
        <v>21</v>
      </c>
      <c r="G53" s="33" t="s">
        <v>127</v>
      </c>
      <c r="H53" s="13"/>
      <c r="I53" s="20">
        <v>45811</v>
      </c>
      <c r="J53" s="20"/>
      <c r="K53" s="15"/>
      <c r="L53" s="15"/>
      <c r="M53" s="15"/>
      <c r="N53" s="15"/>
      <c r="O53" s="42">
        <v>700</v>
      </c>
      <c r="P53" s="15"/>
      <c r="Q53" s="15"/>
      <c r="R53" s="15"/>
    </row>
    <row r="54" spans="1:18" x14ac:dyDescent="0.3">
      <c r="A54" s="15">
        <v>22</v>
      </c>
      <c r="B54" s="33" t="s">
        <v>68</v>
      </c>
      <c r="C54" s="13">
        <v>7259</v>
      </c>
      <c r="D54" s="22">
        <v>45807</v>
      </c>
      <c r="E54" s="42">
        <v>7640</v>
      </c>
      <c r="F54" s="43" t="s">
        <v>128</v>
      </c>
      <c r="G54" s="44" t="s">
        <v>129</v>
      </c>
      <c r="H54" s="13"/>
      <c r="I54" s="20" t="s">
        <v>130</v>
      </c>
      <c r="J54" s="20"/>
      <c r="K54" s="15"/>
      <c r="L54" s="15"/>
      <c r="M54" s="15"/>
      <c r="N54" s="15"/>
      <c r="O54" s="42">
        <v>7640</v>
      </c>
      <c r="P54" s="15"/>
      <c r="Q54" s="15"/>
      <c r="R54" s="15"/>
    </row>
    <row r="55" spans="1:18" ht="78" x14ac:dyDescent="0.3">
      <c r="A55" s="15">
        <v>23</v>
      </c>
      <c r="B55" s="42" t="s">
        <v>131</v>
      </c>
      <c r="C55" s="45" t="s">
        <v>132</v>
      </c>
      <c r="D55" s="46">
        <v>45779</v>
      </c>
      <c r="E55" s="42">
        <v>11710</v>
      </c>
      <c r="F55" s="47" t="s">
        <v>133</v>
      </c>
      <c r="G55" s="48" t="s">
        <v>134</v>
      </c>
      <c r="H55" s="49" t="s">
        <v>135</v>
      </c>
      <c r="I55" s="20">
        <v>45784</v>
      </c>
      <c r="J55" s="20"/>
      <c r="K55" s="15" t="s">
        <v>136</v>
      </c>
      <c r="L55" s="20">
        <v>45786</v>
      </c>
      <c r="M55" s="31">
        <v>11593</v>
      </c>
      <c r="N55" s="31"/>
      <c r="O55" s="42">
        <v>11710</v>
      </c>
      <c r="P55" s="15"/>
      <c r="Q55" s="15"/>
      <c r="R55" s="15"/>
    </row>
    <row r="56" spans="1:18" x14ac:dyDescent="0.3">
      <c r="A56" s="15">
        <v>24</v>
      </c>
      <c r="B56" s="15" t="s">
        <v>89</v>
      </c>
      <c r="C56" s="15" t="s">
        <v>137</v>
      </c>
      <c r="D56" s="20">
        <v>45779</v>
      </c>
      <c r="E56" s="15">
        <v>27500</v>
      </c>
      <c r="F56" s="42" t="s">
        <v>138</v>
      </c>
      <c r="G56" s="15" t="s">
        <v>139</v>
      </c>
      <c r="H56" s="15"/>
      <c r="I56" s="20">
        <v>45789</v>
      </c>
      <c r="J56" s="20"/>
      <c r="K56" s="15"/>
      <c r="L56" s="15"/>
      <c r="M56" s="15"/>
      <c r="N56" s="15"/>
      <c r="O56" s="15">
        <v>27500</v>
      </c>
      <c r="P56" s="15"/>
      <c r="Q56" s="15"/>
      <c r="R56" s="15"/>
    </row>
    <row r="57" spans="1:18" x14ac:dyDescent="0.3">
      <c r="A57" s="15">
        <v>25</v>
      </c>
      <c r="B57" s="15" t="s">
        <v>140</v>
      </c>
      <c r="C57" s="15" t="s">
        <v>141</v>
      </c>
      <c r="D57" s="20">
        <v>45811</v>
      </c>
      <c r="E57" s="15">
        <v>18700</v>
      </c>
      <c r="F57" s="15"/>
      <c r="G57" s="15" t="s">
        <v>84</v>
      </c>
      <c r="H57" s="50">
        <v>45802</v>
      </c>
      <c r="I57" s="20">
        <v>45812</v>
      </c>
      <c r="J57" s="20"/>
      <c r="K57" s="15"/>
      <c r="L57" s="15"/>
      <c r="M57" s="15"/>
      <c r="N57" s="15"/>
      <c r="O57" s="15">
        <v>18700</v>
      </c>
      <c r="P57" s="15"/>
      <c r="Q57" s="15"/>
      <c r="R57" s="15"/>
    </row>
    <row r="58" spans="1:18" x14ac:dyDescent="0.3">
      <c r="A58" s="15">
        <v>26</v>
      </c>
      <c r="B58" s="15" t="s">
        <v>142</v>
      </c>
      <c r="C58" s="15">
        <v>301</v>
      </c>
      <c r="D58" s="20">
        <v>45797</v>
      </c>
      <c r="E58" s="15">
        <v>16000</v>
      </c>
      <c r="F58" s="13" t="s">
        <v>21</v>
      </c>
      <c r="G58" s="15" t="s">
        <v>143</v>
      </c>
      <c r="H58" s="15"/>
      <c r="I58" s="20">
        <v>45800</v>
      </c>
      <c r="J58" s="20"/>
      <c r="K58" s="15"/>
      <c r="L58" s="15"/>
      <c r="M58" s="15"/>
      <c r="N58" s="15"/>
      <c r="O58" s="15">
        <v>16000</v>
      </c>
      <c r="P58" s="15"/>
      <c r="Q58" s="15"/>
      <c r="R58" s="15"/>
    </row>
    <row r="59" spans="1:18" x14ac:dyDescent="0.3">
      <c r="A59" s="15">
        <v>27</v>
      </c>
      <c r="B59" s="15" t="s">
        <v>142</v>
      </c>
      <c r="C59" s="15">
        <v>302</v>
      </c>
      <c r="D59" s="20">
        <v>45797</v>
      </c>
      <c r="E59" s="15">
        <v>1500</v>
      </c>
      <c r="F59" s="13" t="s">
        <v>21</v>
      </c>
      <c r="G59" s="15" t="s">
        <v>144</v>
      </c>
      <c r="H59" s="15"/>
      <c r="I59" s="20">
        <v>45800</v>
      </c>
      <c r="J59" s="20"/>
      <c r="K59" s="15"/>
      <c r="L59" s="15"/>
      <c r="M59" s="15"/>
      <c r="N59" s="15"/>
      <c r="O59" s="15">
        <v>1500</v>
      </c>
      <c r="P59" s="15"/>
      <c r="Q59" s="15"/>
      <c r="R59" s="15"/>
    </row>
    <row r="60" spans="1:18" x14ac:dyDescent="0.3">
      <c r="A60" s="15">
        <v>28</v>
      </c>
      <c r="B60" s="15" t="s">
        <v>145</v>
      </c>
      <c r="C60" s="15" t="s">
        <v>146</v>
      </c>
      <c r="D60" s="20">
        <v>45796</v>
      </c>
      <c r="E60" s="15">
        <v>43350</v>
      </c>
      <c r="F60" s="15"/>
      <c r="G60" s="15" t="s">
        <v>147</v>
      </c>
      <c r="H60" s="15"/>
      <c r="I60" s="20">
        <v>45803</v>
      </c>
      <c r="J60" s="20"/>
      <c r="K60" s="15"/>
      <c r="L60" s="15"/>
      <c r="M60" s="15"/>
      <c r="N60" s="15"/>
      <c r="O60" s="15">
        <v>43350</v>
      </c>
      <c r="P60" s="15"/>
      <c r="Q60" s="15"/>
      <c r="R60" s="15"/>
    </row>
    <row r="61" spans="1:18" ht="39" x14ac:dyDescent="0.3">
      <c r="A61" s="15">
        <v>29</v>
      </c>
      <c r="B61" s="15" t="s">
        <v>148</v>
      </c>
      <c r="C61" s="36" t="s">
        <v>149</v>
      </c>
      <c r="D61" s="20">
        <v>45810</v>
      </c>
      <c r="E61" s="15">
        <v>151173</v>
      </c>
      <c r="F61" s="43" t="s">
        <v>128</v>
      </c>
      <c r="G61" s="48" t="s">
        <v>150</v>
      </c>
      <c r="H61" s="15"/>
      <c r="I61" s="20">
        <v>45812</v>
      </c>
      <c r="J61" s="20"/>
      <c r="K61" s="15"/>
      <c r="L61" s="15"/>
      <c r="M61" s="15"/>
      <c r="N61" s="15"/>
      <c r="O61" s="15">
        <v>151173</v>
      </c>
      <c r="P61" s="15"/>
      <c r="Q61" s="15"/>
      <c r="R61" s="15"/>
    </row>
    <row r="62" spans="1:18" x14ac:dyDescent="0.3">
      <c r="A62" s="15">
        <v>30</v>
      </c>
      <c r="B62" s="15" t="s">
        <v>151</v>
      </c>
      <c r="C62" s="15" t="s">
        <v>152</v>
      </c>
      <c r="D62" s="20">
        <v>45810</v>
      </c>
      <c r="E62" s="15">
        <v>809000</v>
      </c>
      <c r="F62" s="15" t="s">
        <v>153</v>
      </c>
      <c r="G62" s="15" t="s">
        <v>154</v>
      </c>
      <c r="H62" s="15" t="s">
        <v>155</v>
      </c>
      <c r="I62" s="20">
        <v>45812</v>
      </c>
      <c r="J62" s="20"/>
      <c r="K62" s="15"/>
      <c r="L62" s="15"/>
      <c r="M62" s="15"/>
      <c r="N62" s="15"/>
      <c r="O62" s="15">
        <v>809000</v>
      </c>
      <c r="P62" s="15"/>
      <c r="Q62" s="15"/>
      <c r="R62" s="15"/>
    </row>
    <row r="63" spans="1:18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x14ac:dyDescent="0.3">
      <c r="A65" s="12"/>
      <c r="B65" s="12"/>
      <c r="C65" s="12"/>
      <c r="D65" s="12"/>
      <c r="E65" s="12"/>
      <c r="F65" s="12" t="s">
        <v>156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5"/>
      <c r="R65" s="15"/>
    </row>
    <row r="66" spans="1:18" x14ac:dyDescent="0.3">
      <c r="A66" s="15">
        <v>1</v>
      </c>
      <c r="B66" s="13" t="s">
        <v>19</v>
      </c>
      <c r="C66" s="13" t="s">
        <v>157</v>
      </c>
      <c r="D66" s="17">
        <v>45810</v>
      </c>
      <c r="E66" s="38">
        <v>1368800</v>
      </c>
      <c r="F66" s="13" t="s">
        <v>21</v>
      </c>
      <c r="G66" s="13" t="s">
        <v>22</v>
      </c>
      <c r="H66" s="19">
        <v>45833</v>
      </c>
      <c r="I66" s="20">
        <v>45813</v>
      </c>
      <c r="J66" s="20"/>
      <c r="K66" s="15"/>
      <c r="L66" s="15"/>
      <c r="M66" s="15"/>
      <c r="N66" s="15"/>
      <c r="O66" s="15"/>
      <c r="P66" s="15"/>
      <c r="Q66" s="15"/>
      <c r="R66" s="15"/>
    </row>
    <row r="67" spans="1:18" x14ac:dyDescent="0.3">
      <c r="A67" s="15">
        <v>2</v>
      </c>
      <c r="B67" s="13" t="s">
        <v>19</v>
      </c>
      <c r="C67" s="13" t="s">
        <v>158</v>
      </c>
      <c r="D67" s="17">
        <v>45810</v>
      </c>
      <c r="E67" s="38">
        <v>305789</v>
      </c>
      <c r="F67" s="13" t="s">
        <v>21</v>
      </c>
      <c r="G67" s="13" t="s">
        <v>25</v>
      </c>
      <c r="H67" s="19">
        <v>45833</v>
      </c>
      <c r="I67" s="20">
        <v>45813</v>
      </c>
      <c r="J67" s="20"/>
      <c r="K67" s="15"/>
      <c r="L67" s="15"/>
      <c r="M67" s="15"/>
      <c r="N67" s="15"/>
      <c r="O67" s="15"/>
      <c r="P67" s="15"/>
      <c r="Q67" s="15"/>
      <c r="R67" s="15"/>
    </row>
    <row r="68" spans="1:18" x14ac:dyDescent="0.3">
      <c r="A68" s="15">
        <v>3</v>
      </c>
      <c r="B68" s="13" t="s">
        <v>19</v>
      </c>
      <c r="C68" s="13" t="s">
        <v>159</v>
      </c>
      <c r="D68" s="17">
        <v>45810</v>
      </c>
      <c r="E68" s="39">
        <v>38294</v>
      </c>
      <c r="F68" s="13" t="s">
        <v>21</v>
      </c>
      <c r="G68" s="13" t="s">
        <v>27</v>
      </c>
      <c r="H68" s="19">
        <v>45833</v>
      </c>
      <c r="I68" s="20">
        <v>45813</v>
      </c>
      <c r="J68" s="20"/>
      <c r="K68" s="15"/>
      <c r="L68" s="15"/>
      <c r="M68" s="15"/>
      <c r="N68" s="15"/>
      <c r="O68" s="15"/>
      <c r="P68" s="15"/>
      <c r="Q68" s="15"/>
      <c r="R68" s="15"/>
    </row>
    <row r="69" spans="1:18" x14ac:dyDescent="0.3">
      <c r="A69" s="15">
        <v>4</v>
      </c>
      <c r="B69" s="13" t="s">
        <v>19</v>
      </c>
      <c r="C69" s="13" t="s">
        <v>160</v>
      </c>
      <c r="D69" s="17">
        <v>45810</v>
      </c>
      <c r="E69" s="38">
        <v>173775</v>
      </c>
      <c r="F69" s="13" t="s">
        <v>21</v>
      </c>
      <c r="G69" s="13" t="s">
        <v>104</v>
      </c>
      <c r="H69" s="19">
        <v>45833</v>
      </c>
      <c r="I69" s="20">
        <v>45813</v>
      </c>
      <c r="J69" s="20"/>
      <c r="K69" s="15"/>
      <c r="L69" s="15"/>
      <c r="M69" s="15"/>
      <c r="N69" s="15"/>
      <c r="O69" s="15"/>
      <c r="P69" s="15"/>
      <c r="Q69" s="15"/>
      <c r="R69" s="15"/>
    </row>
    <row r="70" spans="1:18" x14ac:dyDescent="0.3">
      <c r="A70" s="15">
        <v>5</v>
      </c>
      <c r="B70" s="16" t="s">
        <v>19</v>
      </c>
      <c r="C70" s="13" t="s">
        <v>161</v>
      </c>
      <c r="D70" s="22"/>
      <c r="E70" s="39">
        <v>6050</v>
      </c>
      <c r="F70" s="13" t="s">
        <v>21</v>
      </c>
      <c r="G70" s="13" t="s">
        <v>31</v>
      </c>
      <c r="H70" s="19">
        <v>45833</v>
      </c>
      <c r="I70" s="20"/>
      <c r="J70" s="20"/>
      <c r="K70" s="15"/>
      <c r="L70" s="15"/>
      <c r="M70" s="15"/>
      <c r="N70" s="15"/>
      <c r="O70" s="15"/>
      <c r="P70" s="15"/>
      <c r="Q70" s="15"/>
      <c r="R70" s="15"/>
    </row>
    <row r="71" spans="1:18" x14ac:dyDescent="0.3">
      <c r="A71" s="15">
        <v>6</v>
      </c>
      <c r="B71" s="16" t="s">
        <v>19</v>
      </c>
      <c r="C71" s="13" t="s">
        <v>162</v>
      </c>
      <c r="D71" s="17"/>
      <c r="E71" s="39"/>
      <c r="F71" s="13" t="s">
        <v>21</v>
      </c>
      <c r="G71" s="16" t="s">
        <v>34</v>
      </c>
      <c r="H71" s="19">
        <v>45833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x14ac:dyDescent="0.3">
      <c r="A72" s="15">
        <v>7</v>
      </c>
      <c r="B72" s="16" t="s">
        <v>19</v>
      </c>
      <c r="C72" s="13" t="s">
        <v>162</v>
      </c>
      <c r="D72" s="17"/>
      <c r="E72" s="39"/>
      <c r="F72" s="13" t="s">
        <v>21</v>
      </c>
      <c r="G72" s="16" t="s">
        <v>37</v>
      </c>
      <c r="H72" s="19">
        <v>45833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3">
      <c r="A73" s="15">
        <v>8</v>
      </c>
      <c r="B73" s="16" t="s">
        <v>19</v>
      </c>
      <c r="C73" s="13" t="s">
        <v>162</v>
      </c>
      <c r="D73" s="17"/>
      <c r="E73" s="39"/>
      <c r="F73" s="13" t="s">
        <v>21</v>
      </c>
      <c r="G73" s="16" t="s">
        <v>39</v>
      </c>
      <c r="H73" s="19">
        <v>45833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3">
      <c r="A74" s="15">
        <v>9</v>
      </c>
      <c r="B74" s="13" t="s">
        <v>19</v>
      </c>
      <c r="C74" s="13" t="s">
        <v>162</v>
      </c>
      <c r="D74" s="17"/>
      <c r="E74" s="39"/>
      <c r="F74" s="13" t="s">
        <v>21</v>
      </c>
      <c r="G74" s="16" t="s">
        <v>41</v>
      </c>
      <c r="H74" s="19">
        <v>45833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3">
      <c r="A75" s="15">
        <v>10</v>
      </c>
      <c r="B75" s="13" t="s">
        <v>110</v>
      </c>
      <c r="C75" s="40" t="s">
        <v>111</v>
      </c>
      <c r="D75" s="22"/>
      <c r="E75" s="41"/>
      <c r="F75" s="13" t="s">
        <v>21</v>
      </c>
      <c r="G75" s="13" t="s">
        <v>48</v>
      </c>
      <c r="H75" s="13" t="s">
        <v>112</v>
      </c>
      <c r="I75" s="20"/>
      <c r="J75" s="20"/>
      <c r="K75" s="15"/>
      <c r="L75" s="15"/>
      <c r="M75" s="15"/>
      <c r="N75" s="15"/>
      <c r="O75" s="15"/>
      <c r="P75" s="15"/>
      <c r="Q75" s="15"/>
      <c r="R75" s="15"/>
    </row>
    <row r="76" spans="1:18" x14ac:dyDescent="0.3">
      <c r="A76" s="15">
        <v>11</v>
      </c>
      <c r="B76" s="13" t="s">
        <v>51</v>
      </c>
      <c r="C76" s="13" t="s">
        <v>114</v>
      </c>
      <c r="D76" s="22"/>
      <c r="E76" s="41"/>
      <c r="F76" s="13" t="s">
        <v>21</v>
      </c>
      <c r="G76" s="13" t="s">
        <v>53</v>
      </c>
      <c r="H76" s="13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3">
      <c r="A77" s="15">
        <v>12</v>
      </c>
      <c r="B77" s="16" t="s">
        <v>56</v>
      </c>
      <c r="C77" s="13"/>
      <c r="D77" s="22"/>
      <c r="E77" s="39"/>
      <c r="F77" s="13" t="s">
        <v>21</v>
      </c>
      <c r="G77" s="13" t="s">
        <v>57</v>
      </c>
      <c r="H77" s="19">
        <v>45802</v>
      </c>
      <c r="I77" s="20"/>
      <c r="J77" s="20"/>
      <c r="K77" s="15"/>
      <c r="L77" s="15"/>
      <c r="M77" s="15"/>
      <c r="N77" s="15"/>
      <c r="O77" s="15"/>
      <c r="P77" s="15"/>
      <c r="Q77" s="15"/>
      <c r="R77" s="15"/>
    </row>
    <row r="78" spans="1:18" x14ac:dyDescent="0.3">
      <c r="A78" s="15">
        <v>13</v>
      </c>
      <c r="B78" s="13" t="s">
        <v>59</v>
      </c>
      <c r="C78" s="13" t="s">
        <v>163</v>
      </c>
      <c r="D78" s="22"/>
      <c r="E78" s="39"/>
      <c r="F78" s="13" t="s">
        <v>21</v>
      </c>
      <c r="G78" s="13" t="s">
        <v>61</v>
      </c>
      <c r="H78" s="13" t="s">
        <v>116</v>
      </c>
      <c r="I78" s="20"/>
      <c r="J78" s="20"/>
      <c r="K78" s="15"/>
      <c r="L78" s="15"/>
      <c r="M78" s="15"/>
      <c r="N78" s="15"/>
      <c r="O78" s="15"/>
      <c r="P78" s="15"/>
      <c r="Q78" s="15"/>
      <c r="R78" s="15"/>
    </row>
    <row r="79" spans="1:18" x14ac:dyDescent="0.3">
      <c r="A79" s="15">
        <v>15</v>
      </c>
      <c r="B79" s="13" t="s">
        <v>63</v>
      </c>
      <c r="C79" s="13"/>
      <c r="D79" s="22"/>
      <c r="E79" s="41"/>
      <c r="F79" s="10" t="s">
        <v>65</v>
      </c>
      <c r="G79" s="13" t="s">
        <v>66</v>
      </c>
      <c r="H79" s="13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3">
      <c r="A80" s="15">
        <v>16</v>
      </c>
      <c r="B80" s="33" t="s">
        <v>68</v>
      </c>
      <c r="C80" s="13"/>
      <c r="D80" s="22"/>
      <c r="E80" s="39"/>
      <c r="F80" s="13" t="s">
        <v>21</v>
      </c>
      <c r="G80" s="33" t="s">
        <v>69</v>
      </c>
      <c r="H80" s="13" t="s">
        <v>121</v>
      </c>
      <c r="I80" s="20"/>
      <c r="J80" s="20"/>
      <c r="K80" s="15"/>
      <c r="L80" s="15"/>
      <c r="M80" s="15"/>
      <c r="N80" s="15"/>
      <c r="O80" s="15"/>
      <c r="P80" s="15"/>
      <c r="Q80" s="15"/>
      <c r="R80" s="15"/>
    </row>
    <row r="81" spans="1:18" x14ac:dyDescent="0.3">
      <c r="A81" s="15">
        <v>17</v>
      </c>
      <c r="B81" s="33" t="s">
        <v>68</v>
      </c>
      <c r="C81" s="13"/>
      <c r="D81" s="22"/>
      <c r="E81" s="39"/>
      <c r="F81" s="13" t="s">
        <v>21</v>
      </c>
      <c r="G81" s="33" t="s">
        <v>69</v>
      </c>
      <c r="H81" s="13" t="s">
        <v>123</v>
      </c>
      <c r="I81" s="20"/>
      <c r="J81" s="20"/>
      <c r="K81" s="15"/>
      <c r="L81" s="15"/>
      <c r="M81" s="15"/>
      <c r="N81" s="15"/>
      <c r="O81" s="15"/>
      <c r="P81" s="15"/>
      <c r="Q81" s="15"/>
      <c r="R81" s="15"/>
    </row>
    <row r="82" spans="1:18" x14ac:dyDescent="0.3">
      <c r="A82" s="15">
        <v>18</v>
      </c>
      <c r="B82" s="33" t="s">
        <v>68</v>
      </c>
      <c r="C82" s="13"/>
      <c r="D82" s="22"/>
      <c r="E82" s="39"/>
      <c r="F82" s="13" t="s">
        <v>21</v>
      </c>
      <c r="G82" s="33" t="s">
        <v>69</v>
      </c>
      <c r="H82" s="13" t="s">
        <v>125</v>
      </c>
      <c r="I82" s="20"/>
      <c r="J82" s="20"/>
      <c r="K82" s="15"/>
      <c r="L82" s="15"/>
      <c r="M82" s="15"/>
      <c r="N82" s="15"/>
      <c r="O82" s="15"/>
      <c r="P82" s="15"/>
      <c r="Q82" s="15"/>
      <c r="R82" s="15"/>
    </row>
    <row r="83" spans="1:18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</sheetData>
  <mergeCells count="3">
    <mergeCell ref="O1:R1"/>
    <mergeCell ref="K3:M3"/>
    <mergeCell ref="K32:M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Harbans</dc:creator>
  <cp:lastModifiedBy>Sunil Kumar Harbans</cp:lastModifiedBy>
  <dcterms:created xsi:type="dcterms:W3CDTF">2025-06-06T15:12:19Z</dcterms:created>
  <dcterms:modified xsi:type="dcterms:W3CDTF">2025-06-06T15:12:44Z</dcterms:modified>
</cp:coreProperties>
</file>