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410" windowHeight="9990" activeTab="2"/>
  </bookViews>
  <sheets>
    <sheet name="LV出发" sheetId="1" r:id="rId1"/>
    <sheet name="SFO出发" sheetId="2" r:id="rId2"/>
    <sheet name="LA出发（3）" sheetId="3" r:id="rId3"/>
    <sheet name="LA出发（2）" sheetId="4" r:id="rId4"/>
    <sheet name="黄石行程" sheetId="5" r:id="rId5"/>
  </sheets>
  <calcPr calcId="145621"/>
</workbook>
</file>

<file path=xl/calcChain.xml><?xml version="1.0" encoding="utf-8"?>
<calcChain xmlns="http://schemas.openxmlformats.org/spreadsheetml/2006/main">
  <c r="Q37" i="1" l="1"/>
  <c r="P37" i="1"/>
  <c r="P36" i="1"/>
  <c r="S27" i="1"/>
  <c r="K65" i="1"/>
  <c r="M64" i="5"/>
  <c r="L64" i="5"/>
  <c r="K64" i="5"/>
  <c r="J64" i="5"/>
  <c r="M63" i="5"/>
  <c r="L63" i="5"/>
  <c r="K63" i="5"/>
  <c r="J63" i="5"/>
  <c r="M59" i="5"/>
  <c r="L59" i="5"/>
  <c r="K59" i="5"/>
  <c r="J59" i="5"/>
  <c r="M58" i="5"/>
  <c r="L58" i="5"/>
  <c r="K58" i="5"/>
  <c r="J58" i="5"/>
  <c r="M54" i="5"/>
  <c r="L54" i="5"/>
  <c r="K54" i="5"/>
  <c r="J54" i="5"/>
  <c r="M53" i="5"/>
  <c r="L53" i="5"/>
  <c r="K53" i="5"/>
  <c r="J53" i="5"/>
  <c r="M49" i="5"/>
  <c r="L49" i="5"/>
  <c r="K49" i="5"/>
  <c r="J49" i="5"/>
  <c r="M48" i="5"/>
  <c r="L48" i="5"/>
  <c r="K48" i="5"/>
  <c r="J48" i="5"/>
  <c r="M44" i="5"/>
  <c r="L44" i="5"/>
  <c r="K44" i="5"/>
  <c r="J44" i="5"/>
  <c r="M43" i="5"/>
  <c r="L43" i="5"/>
  <c r="K43" i="5"/>
  <c r="J43" i="5"/>
  <c r="M39" i="5"/>
  <c r="L39" i="5"/>
  <c r="K39" i="5"/>
  <c r="J39" i="5"/>
  <c r="M38" i="5"/>
  <c r="L38" i="5"/>
  <c r="K38" i="5"/>
  <c r="J38" i="5"/>
  <c r="M34" i="5"/>
  <c r="L34" i="5"/>
  <c r="K34" i="5"/>
  <c r="J34" i="5"/>
  <c r="M33" i="5"/>
  <c r="L33" i="5"/>
  <c r="K33" i="5"/>
  <c r="J33" i="5"/>
  <c r="M29" i="5"/>
  <c r="L29" i="5"/>
  <c r="K29" i="5"/>
  <c r="J29" i="5"/>
  <c r="M28" i="5"/>
  <c r="L28" i="5"/>
  <c r="K28" i="5"/>
  <c r="J28" i="5"/>
  <c r="M24" i="5"/>
  <c r="L24" i="5"/>
  <c r="K24" i="5"/>
  <c r="J24" i="5"/>
  <c r="M23" i="5"/>
  <c r="L23" i="5"/>
  <c r="K23" i="5"/>
  <c r="J23" i="5"/>
  <c r="M19" i="5"/>
  <c r="L19" i="5"/>
  <c r="K19" i="5"/>
  <c r="J19" i="5"/>
  <c r="M18" i="5"/>
  <c r="L18" i="5"/>
  <c r="K18" i="5"/>
  <c r="J18" i="5"/>
  <c r="M14" i="5"/>
  <c r="L14" i="5"/>
  <c r="K14" i="5"/>
  <c r="J14" i="5"/>
  <c r="M13" i="5"/>
  <c r="L13" i="5"/>
  <c r="K13" i="5"/>
  <c r="J13" i="5"/>
  <c r="M9" i="5"/>
  <c r="L9" i="5"/>
  <c r="K9" i="5"/>
  <c r="J9" i="5"/>
  <c r="M8" i="5"/>
  <c r="L8" i="5"/>
  <c r="K8" i="5"/>
  <c r="J8" i="5"/>
  <c r="N110" i="4"/>
  <c r="M110" i="4"/>
  <c r="L110" i="4"/>
  <c r="K110" i="4"/>
  <c r="N109" i="4"/>
  <c r="M109" i="4"/>
  <c r="L109" i="4"/>
  <c r="K109" i="4"/>
  <c r="N105" i="4"/>
  <c r="M105" i="4"/>
  <c r="L105" i="4"/>
  <c r="K105" i="4"/>
  <c r="N104" i="4"/>
  <c r="M104" i="4"/>
  <c r="L104" i="4"/>
  <c r="K104" i="4"/>
  <c r="N100" i="4"/>
  <c r="M100" i="4"/>
  <c r="L100" i="4"/>
  <c r="K100" i="4"/>
  <c r="N99" i="4"/>
  <c r="M99" i="4"/>
  <c r="L99" i="4"/>
  <c r="K99" i="4"/>
  <c r="N95" i="4"/>
  <c r="M95" i="4"/>
  <c r="L95" i="4"/>
  <c r="K95" i="4"/>
  <c r="N94" i="4"/>
  <c r="M94" i="4"/>
  <c r="L94" i="4"/>
  <c r="K94" i="4"/>
  <c r="N90" i="4"/>
  <c r="M90" i="4"/>
  <c r="L90" i="4"/>
  <c r="K90" i="4"/>
  <c r="N89" i="4"/>
  <c r="M89" i="4"/>
  <c r="L89" i="4"/>
  <c r="K89" i="4"/>
  <c r="N85" i="4"/>
  <c r="M85" i="4"/>
  <c r="L85" i="4"/>
  <c r="K85" i="4"/>
  <c r="N84" i="4"/>
  <c r="M84" i="4"/>
  <c r="L84" i="4"/>
  <c r="K84" i="4"/>
  <c r="N80" i="4"/>
  <c r="M80" i="4"/>
  <c r="L80" i="4"/>
  <c r="K80" i="4"/>
  <c r="N79" i="4"/>
  <c r="M79" i="4"/>
  <c r="L79" i="4"/>
  <c r="K79" i="4"/>
  <c r="N75" i="4"/>
  <c r="M75" i="4"/>
  <c r="L75" i="4"/>
  <c r="K75" i="4"/>
  <c r="N74" i="4"/>
  <c r="M74" i="4"/>
  <c r="L74" i="4"/>
  <c r="K74" i="4"/>
  <c r="N70" i="4"/>
  <c r="M70" i="4"/>
  <c r="L70" i="4"/>
  <c r="K70" i="4"/>
  <c r="N69" i="4"/>
  <c r="M69" i="4"/>
  <c r="L69" i="4"/>
  <c r="K69" i="4"/>
  <c r="N65" i="4"/>
  <c r="M65" i="4"/>
  <c r="L65" i="4"/>
  <c r="K65" i="4"/>
  <c r="N64" i="4"/>
  <c r="M64" i="4"/>
  <c r="L64" i="4"/>
  <c r="K64" i="4"/>
  <c r="N60" i="4"/>
  <c r="M60" i="4"/>
  <c r="L60" i="4"/>
  <c r="K60" i="4"/>
  <c r="N59" i="4"/>
  <c r="M59" i="4"/>
  <c r="L59" i="4"/>
  <c r="K59" i="4"/>
  <c r="N55" i="4"/>
  <c r="M55" i="4"/>
  <c r="L55" i="4"/>
  <c r="K55" i="4"/>
  <c r="N54" i="4"/>
  <c r="M54" i="4"/>
  <c r="L54" i="4"/>
  <c r="K54" i="4"/>
  <c r="N50" i="4"/>
  <c r="M50" i="4"/>
  <c r="L50" i="4"/>
  <c r="K50" i="4"/>
  <c r="N49" i="4"/>
  <c r="M49" i="4"/>
  <c r="L49" i="4"/>
  <c r="K49" i="4"/>
  <c r="N45" i="4"/>
  <c r="M45" i="4"/>
  <c r="L45" i="4"/>
  <c r="K45" i="4"/>
  <c r="N44" i="4"/>
  <c r="M44" i="4"/>
  <c r="L44" i="4"/>
  <c r="K44" i="4"/>
  <c r="N40" i="4"/>
  <c r="M40" i="4"/>
  <c r="L40" i="4"/>
  <c r="K40" i="4"/>
  <c r="N39" i="4"/>
  <c r="M39" i="4"/>
  <c r="L39" i="4"/>
  <c r="K39" i="4"/>
  <c r="N35" i="4"/>
  <c r="M35" i="4"/>
  <c r="L35" i="4"/>
  <c r="K35" i="4"/>
  <c r="N34" i="4"/>
  <c r="M34" i="4"/>
  <c r="L34" i="4"/>
  <c r="K34" i="4"/>
  <c r="N30" i="4"/>
  <c r="M30" i="4"/>
  <c r="L30" i="4"/>
  <c r="K30" i="4"/>
  <c r="N29" i="4"/>
  <c r="M29" i="4"/>
  <c r="L29" i="4"/>
  <c r="K29" i="4"/>
  <c r="N25" i="4"/>
  <c r="M25" i="4"/>
  <c r="L25" i="4"/>
  <c r="K25" i="4"/>
  <c r="N24" i="4"/>
  <c r="M24" i="4"/>
  <c r="L24" i="4"/>
  <c r="K24" i="4"/>
  <c r="N20" i="4"/>
  <c r="M20" i="4"/>
  <c r="L20" i="4"/>
  <c r="K20" i="4"/>
  <c r="N19" i="4"/>
  <c r="M19" i="4"/>
  <c r="L19" i="4"/>
  <c r="K19" i="4"/>
  <c r="N15" i="4"/>
  <c r="M15" i="4"/>
  <c r="L15" i="4"/>
  <c r="K15" i="4"/>
  <c r="N14" i="4"/>
  <c r="M14" i="4"/>
  <c r="L14" i="4"/>
  <c r="K14" i="4"/>
  <c r="N10" i="4"/>
  <c r="M10" i="4"/>
  <c r="L10" i="4"/>
  <c r="K10" i="4"/>
  <c r="N9" i="4"/>
  <c r="M9" i="4"/>
  <c r="L9" i="4"/>
  <c r="K9" i="4"/>
  <c r="L39" i="3"/>
  <c r="N33" i="3"/>
  <c r="M29" i="3"/>
  <c r="L19" i="3"/>
  <c r="M18" i="3"/>
  <c r="N13" i="3"/>
  <c r="N64" i="2"/>
  <c r="M64" i="2"/>
  <c r="L64" i="2"/>
  <c r="K64" i="2"/>
  <c r="N63" i="2"/>
  <c r="M63" i="2"/>
  <c r="L63" i="2"/>
  <c r="K63" i="2"/>
  <c r="K58" i="2"/>
  <c r="P58" i="2"/>
  <c r="P63" i="2"/>
  <c r="N59" i="2"/>
  <c r="M59" i="2"/>
  <c r="L59" i="2"/>
  <c r="K59" i="2"/>
  <c r="N58" i="2"/>
  <c r="M58" i="2"/>
  <c r="L58" i="2"/>
  <c r="N54" i="2"/>
  <c r="M54" i="2"/>
  <c r="L54" i="2"/>
  <c r="K54" i="2"/>
  <c r="N53" i="2"/>
  <c r="M53" i="2"/>
  <c r="L53" i="2"/>
  <c r="K53" i="2"/>
  <c r="N49" i="2"/>
  <c r="M49" i="2"/>
  <c r="L49" i="2"/>
  <c r="K49" i="2"/>
  <c r="N48" i="2"/>
  <c r="M48" i="2"/>
  <c r="L48" i="2"/>
  <c r="K48" i="2"/>
  <c r="N42" i="2"/>
  <c r="M42" i="2"/>
  <c r="L42" i="2"/>
  <c r="K42" i="2"/>
  <c r="N41" i="2"/>
  <c r="M41" i="2"/>
  <c r="L41" i="2"/>
  <c r="K41" i="2"/>
  <c r="N37" i="2"/>
  <c r="M37" i="2"/>
  <c r="L37" i="2"/>
  <c r="K37" i="2"/>
  <c r="N36" i="2"/>
  <c r="M36" i="2"/>
  <c r="L36" i="2"/>
  <c r="K36" i="2"/>
  <c r="N32" i="2"/>
  <c r="M32" i="2"/>
  <c r="L32" i="2"/>
  <c r="K32" i="2"/>
  <c r="N31" i="2"/>
  <c r="M31" i="2"/>
  <c r="L31" i="2"/>
  <c r="K31" i="2"/>
  <c r="N27" i="2"/>
  <c r="M27" i="2"/>
  <c r="L27" i="2"/>
  <c r="K27" i="2"/>
  <c r="N26" i="2"/>
  <c r="M26" i="2"/>
  <c r="L26" i="2"/>
  <c r="K26" i="2"/>
  <c r="N20" i="2"/>
  <c r="M20" i="2"/>
  <c r="L20" i="2"/>
  <c r="K20" i="2"/>
  <c r="N19" i="2"/>
  <c r="M19" i="2"/>
  <c r="L19" i="2"/>
  <c r="K19" i="2"/>
  <c r="N15" i="2"/>
  <c r="M15" i="2"/>
  <c r="L15" i="2"/>
  <c r="K15" i="2"/>
  <c r="N14" i="2"/>
  <c r="M14" i="2"/>
  <c r="L14" i="2"/>
  <c r="K14" i="2"/>
  <c r="N10" i="2"/>
  <c r="M10" i="2"/>
  <c r="L10" i="2"/>
  <c r="K10" i="2"/>
  <c r="N9" i="2"/>
  <c r="M9" i="2"/>
  <c r="L9" i="2"/>
  <c r="K9" i="2"/>
  <c r="N65" i="1"/>
  <c r="M65" i="1"/>
  <c r="L65" i="1"/>
  <c r="N64" i="1"/>
  <c r="M64" i="1"/>
  <c r="L64" i="1"/>
  <c r="K64" i="1"/>
  <c r="N60" i="1"/>
  <c r="M60" i="1"/>
  <c r="L60" i="1"/>
  <c r="K60" i="1"/>
  <c r="N59" i="1"/>
  <c r="M59" i="1"/>
  <c r="L59" i="1"/>
  <c r="K59" i="1"/>
  <c r="N55" i="1"/>
  <c r="M55" i="1"/>
  <c r="L55" i="1"/>
  <c r="K55" i="1"/>
  <c r="N54" i="1"/>
  <c r="M54" i="1"/>
  <c r="L54" i="1"/>
  <c r="K54" i="1"/>
  <c r="N50" i="1"/>
  <c r="M50" i="1"/>
  <c r="L50" i="1"/>
  <c r="K50" i="1"/>
  <c r="N49" i="1"/>
  <c r="M49" i="1"/>
  <c r="L49" i="1"/>
  <c r="K49" i="1"/>
  <c r="N42" i="1"/>
  <c r="M42" i="1"/>
  <c r="L42" i="1"/>
  <c r="K42" i="1"/>
  <c r="N41" i="1"/>
  <c r="M41" i="1"/>
  <c r="L41" i="1"/>
  <c r="K41" i="1"/>
  <c r="N37" i="1"/>
  <c r="M37" i="1"/>
  <c r="L37" i="1"/>
  <c r="K37" i="1"/>
  <c r="N36" i="1"/>
  <c r="M36" i="1"/>
  <c r="L36" i="1"/>
  <c r="K36" i="1"/>
  <c r="K31" i="1"/>
  <c r="N32" i="1"/>
  <c r="M32" i="1"/>
  <c r="L32" i="1"/>
  <c r="K32" i="1"/>
  <c r="N31" i="1"/>
  <c r="M31" i="1"/>
  <c r="L31" i="1"/>
  <c r="N27" i="1"/>
  <c r="M27" i="1"/>
  <c r="L27" i="1"/>
  <c r="K27" i="1"/>
  <c r="N26" i="1"/>
  <c r="M26" i="1"/>
  <c r="L26" i="1"/>
  <c r="K26" i="1"/>
  <c r="N22" i="1"/>
  <c r="M22" i="1"/>
  <c r="L22" i="1"/>
  <c r="K22" i="1"/>
  <c r="N21" i="1"/>
  <c r="M21" i="1"/>
  <c r="L21" i="1"/>
  <c r="K21" i="1"/>
  <c r="N17" i="1"/>
  <c r="M17" i="1"/>
  <c r="L17" i="1"/>
  <c r="K17" i="1"/>
  <c r="N16" i="1"/>
  <c r="M16" i="1"/>
  <c r="L16" i="1"/>
  <c r="K16" i="1"/>
  <c r="K12" i="1"/>
  <c r="L12" i="1"/>
  <c r="M12" i="1"/>
  <c r="N12" i="1"/>
  <c r="L11" i="1"/>
  <c r="M11" i="1"/>
  <c r="N11" i="1"/>
  <c r="K11" i="1"/>
  <c r="S110" i="4"/>
  <c r="R110" i="4"/>
  <c r="Q110" i="4"/>
  <c r="P110" i="4"/>
  <c r="Q105" i="4"/>
  <c r="R105" i="4"/>
  <c r="S105" i="4"/>
  <c r="P100" i="4"/>
  <c r="R100" i="4"/>
  <c r="R95" i="4"/>
  <c r="S95" i="4"/>
  <c r="P95" i="4"/>
  <c r="S90" i="4"/>
  <c r="R90" i="4"/>
  <c r="R85" i="4"/>
  <c r="S85" i="4"/>
  <c r="S75" i="4"/>
  <c r="S70" i="4"/>
  <c r="S65" i="4"/>
  <c r="S60" i="4"/>
  <c r="S55" i="4"/>
  <c r="S50" i="4"/>
  <c r="S40" i="4"/>
  <c r="S35" i="4"/>
  <c r="R35" i="4"/>
  <c r="Q35" i="4"/>
  <c r="P35" i="4"/>
  <c r="S30" i="4"/>
  <c r="R30" i="4"/>
  <c r="P30" i="4"/>
  <c r="Q25" i="4"/>
  <c r="R59" i="5"/>
  <c r="Q59" i="5"/>
  <c r="P59" i="5"/>
  <c r="O59" i="5"/>
  <c r="O54" i="5"/>
  <c r="R54" i="5"/>
  <c r="Q54" i="5"/>
  <c r="O49" i="5"/>
  <c r="Q44" i="5"/>
  <c r="R44" i="5"/>
  <c r="P44" i="5"/>
  <c r="O44" i="5"/>
  <c r="R29" i="5"/>
  <c r="O29" i="5"/>
  <c r="R24" i="5"/>
  <c r="Q24" i="5"/>
  <c r="P24" i="5"/>
  <c r="O24" i="5"/>
  <c r="P65" i="1"/>
  <c r="S42" i="1"/>
  <c r="R42" i="1"/>
  <c r="Q42" i="1"/>
  <c r="P42" i="1"/>
  <c r="P41" i="1"/>
  <c r="S37" i="1"/>
  <c r="R37" i="1"/>
  <c r="S32" i="1"/>
  <c r="R32" i="1"/>
  <c r="P30" i="1"/>
  <c r="Q30" i="1" s="1"/>
  <c r="Q32" i="1"/>
  <c r="P32" i="1"/>
  <c r="P27" i="1"/>
  <c r="S22" i="1"/>
  <c r="R22" i="1"/>
  <c r="Q22" i="1"/>
  <c r="P22" i="1"/>
  <c r="R17" i="1"/>
  <c r="Q17" i="1"/>
  <c r="P17" i="1"/>
  <c r="S12" i="1"/>
  <c r="R12" i="1"/>
  <c r="Q12" i="1"/>
  <c r="P12" i="1"/>
  <c r="O64" i="5"/>
  <c r="R64" i="5" s="1"/>
  <c r="R49" i="5"/>
  <c r="O39" i="5"/>
  <c r="R39" i="5" s="1"/>
  <c r="O34" i="5"/>
  <c r="Q34" i="5" s="1"/>
  <c r="Q29" i="5"/>
  <c r="O19" i="5"/>
  <c r="R19" i="5" s="1"/>
  <c r="R14" i="5"/>
  <c r="O14" i="5"/>
  <c r="Q14" i="5" s="1"/>
  <c r="O9" i="5"/>
  <c r="P9" i="5" s="1"/>
  <c r="P105" i="4"/>
  <c r="S100" i="4"/>
  <c r="P90" i="4"/>
  <c r="P85" i="4"/>
  <c r="P80" i="4"/>
  <c r="S80" i="4" s="1"/>
  <c r="P75" i="4"/>
  <c r="P70" i="4"/>
  <c r="P65" i="4"/>
  <c r="P60" i="4"/>
  <c r="Q60" i="4" s="1"/>
  <c r="R55" i="4"/>
  <c r="P55" i="4"/>
  <c r="Q55" i="4" s="1"/>
  <c r="P50" i="4"/>
  <c r="P45" i="4"/>
  <c r="Q45" i="4" s="1"/>
  <c r="P40" i="4"/>
  <c r="Q40" i="4" s="1"/>
  <c r="P25" i="4"/>
  <c r="S25" i="4" s="1"/>
  <c r="P20" i="4"/>
  <c r="S20" i="4" s="1"/>
  <c r="S15" i="4"/>
  <c r="R15" i="4"/>
  <c r="Q15" i="4"/>
  <c r="P15" i="4"/>
  <c r="P10" i="4"/>
  <c r="R10" i="4" s="1"/>
  <c r="P44" i="3"/>
  <c r="R44" i="3" s="1"/>
  <c r="M44" i="3" s="1"/>
  <c r="P39" i="3"/>
  <c r="Q39" i="3" s="1"/>
  <c r="P34" i="3"/>
  <c r="S34" i="3" s="1"/>
  <c r="N34" i="3" s="1"/>
  <c r="P29" i="3"/>
  <c r="R29" i="3" s="1"/>
  <c r="P24" i="3"/>
  <c r="K24" i="3" s="1"/>
  <c r="S19" i="3"/>
  <c r="N19" i="3" s="1"/>
  <c r="Q19" i="3"/>
  <c r="P19" i="3"/>
  <c r="K19" i="3" s="1"/>
  <c r="P14" i="3"/>
  <c r="K14" i="3" s="1"/>
  <c r="P9" i="3"/>
  <c r="S9" i="3" s="1"/>
  <c r="N9" i="3" s="1"/>
  <c r="P64" i="2"/>
  <c r="S64" i="2" s="1"/>
  <c r="S59" i="2"/>
  <c r="R59" i="2"/>
  <c r="Q59" i="2"/>
  <c r="P59" i="2"/>
  <c r="P54" i="2"/>
  <c r="S54" i="2" s="1"/>
  <c r="P49" i="2"/>
  <c r="S49" i="2" s="1"/>
  <c r="P42" i="2"/>
  <c r="Q42" i="2" s="1"/>
  <c r="S37" i="2"/>
  <c r="R37" i="2"/>
  <c r="P37" i="2"/>
  <c r="Q37" i="2" s="1"/>
  <c r="P32" i="2"/>
  <c r="R32" i="2" s="1"/>
  <c r="S27" i="2"/>
  <c r="R27" i="2"/>
  <c r="Q27" i="2"/>
  <c r="P27" i="2"/>
  <c r="P20" i="2"/>
  <c r="S20" i="2" s="1"/>
  <c r="P15" i="2"/>
  <c r="R15" i="2" s="1"/>
  <c r="S10" i="2"/>
  <c r="R10" i="2"/>
  <c r="Q10" i="2"/>
  <c r="P10" i="2"/>
  <c r="R65" i="1"/>
  <c r="P60" i="1"/>
  <c r="S60" i="1" s="1"/>
  <c r="P55" i="1"/>
  <c r="Q55" i="1" s="1"/>
  <c r="P50" i="1"/>
  <c r="Q50" i="1" s="1"/>
  <c r="S11" i="1"/>
  <c r="R63" i="5"/>
  <c r="Q63" i="5"/>
  <c r="R58" i="5"/>
  <c r="Q58" i="5"/>
  <c r="Q53" i="5"/>
  <c r="R53" i="5"/>
  <c r="R48" i="5"/>
  <c r="Q48" i="5"/>
  <c r="R43" i="5"/>
  <c r="Q43" i="5"/>
  <c r="R38" i="5"/>
  <c r="Q38" i="5"/>
  <c r="R33" i="5"/>
  <c r="Q33" i="5"/>
  <c r="R28" i="5"/>
  <c r="Q28" i="5"/>
  <c r="R23" i="5"/>
  <c r="Q23" i="5"/>
  <c r="R18" i="5"/>
  <c r="Q18" i="5"/>
  <c r="Q13" i="5"/>
  <c r="R13" i="5"/>
  <c r="R8" i="5"/>
  <c r="Q8" i="5"/>
  <c r="S109" i="4"/>
  <c r="R109" i="4"/>
  <c r="S104" i="4"/>
  <c r="R104" i="4"/>
  <c r="S99" i="4"/>
  <c r="R99" i="4"/>
  <c r="S94" i="4"/>
  <c r="R94" i="4"/>
  <c r="S89" i="4"/>
  <c r="R89" i="4"/>
  <c r="S84" i="4"/>
  <c r="R84" i="4"/>
  <c r="S79" i="4"/>
  <c r="S74" i="4"/>
  <c r="R79" i="4"/>
  <c r="R74" i="4"/>
  <c r="S69" i="4"/>
  <c r="R69" i="4"/>
  <c r="S64" i="4"/>
  <c r="R64" i="4"/>
  <c r="S59" i="4"/>
  <c r="R59" i="4"/>
  <c r="S54" i="4"/>
  <c r="R54" i="4"/>
  <c r="S49" i="4"/>
  <c r="R49" i="4"/>
  <c r="S44" i="4"/>
  <c r="R44" i="4"/>
  <c r="S39" i="4"/>
  <c r="R39" i="4"/>
  <c r="R34" i="4"/>
  <c r="S34" i="4"/>
  <c r="S29" i="4"/>
  <c r="R29" i="4"/>
  <c r="S24" i="4"/>
  <c r="R24" i="4"/>
  <c r="S19" i="4"/>
  <c r="R19" i="4"/>
  <c r="S14" i="4"/>
  <c r="R14" i="4"/>
  <c r="S9" i="4"/>
  <c r="R9" i="4"/>
  <c r="S43" i="3"/>
  <c r="N43" i="3" s="1"/>
  <c r="R43" i="3"/>
  <c r="M43" i="3" s="1"/>
  <c r="R38" i="3"/>
  <c r="M38" i="3" s="1"/>
  <c r="R8" i="3"/>
  <c r="M8" i="3" s="1"/>
  <c r="R41" i="2"/>
  <c r="S38" i="3"/>
  <c r="N38" i="3" s="1"/>
  <c r="S33" i="3"/>
  <c r="R33" i="3"/>
  <c r="M33" i="3" s="1"/>
  <c r="P33" i="3"/>
  <c r="K33" i="3" s="1"/>
  <c r="S28" i="3"/>
  <c r="N28" i="3" s="1"/>
  <c r="R28" i="3"/>
  <c r="M28" i="3" s="1"/>
  <c r="S23" i="3"/>
  <c r="N23" i="3" s="1"/>
  <c r="R23" i="3"/>
  <c r="M23" i="3" s="1"/>
  <c r="S18" i="3"/>
  <c r="N18" i="3" s="1"/>
  <c r="R18" i="3"/>
  <c r="S13" i="3"/>
  <c r="R13" i="3"/>
  <c r="M13" i="3" s="1"/>
  <c r="S8" i="3"/>
  <c r="N8" i="3" s="1"/>
  <c r="S63" i="2"/>
  <c r="R63" i="2"/>
  <c r="S58" i="2"/>
  <c r="R58" i="2"/>
  <c r="S53" i="2"/>
  <c r="R53" i="2"/>
  <c r="S48" i="2"/>
  <c r="R48" i="2"/>
  <c r="S41" i="2"/>
  <c r="S36" i="2"/>
  <c r="R36" i="2"/>
  <c r="S31" i="2"/>
  <c r="R31" i="2"/>
  <c r="S26" i="2"/>
  <c r="R26" i="2"/>
  <c r="S19" i="2"/>
  <c r="R19" i="2"/>
  <c r="S14" i="2"/>
  <c r="R14" i="2"/>
  <c r="S9" i="2"/>
  <c r="R9" i="2"/>
  <c r="S64" i="1"/>
  <c r="R64" i="1"/>
  <c r="S36" i="1"/>
  <c r="R36" i="1"/>
  <c r="S41" i="1"/>
  <c r="R41" i="1"/>
  <c r="R49" i="1"/>
  <c r="R54" i="1"/>
  <c r="S59" i="1"/>
  <c r="R59" i="1"/>
  <c r="S54" i="1"/>
  <c r="S49" i="1"/>
  <c r="S31" i="1"/>
  <c r="R31" i="1"/>
  <c r="S26" i="1"/>
  <c r="R26" i="1"/>
  <c r="S21" i="1"/>
  <c r="R21" i="1"/>
  <c r="R16" i="1"/>
  <c r="S16" i="1"/>
  <c r="R11" i="1"/>
  <c r="P11" i="1"/>
  <c r="P16" i="1"/>
  <c r="Q14" i="3" l="1"/>
  <c r="L14" i="3" s="1"/>
  <c r="Q24" i="3"/>
  <c r="L24" i="3" s="1"/>
  <c r="R14" i="3"/>
  <c r="M14" i="3" s="1"/>
  <c r="R24" i="3"/>
  <c r="M24" i="3" s="1"/>
  <c r="S14" i="3"/>
  <c r="N14" i="3" s="1"/>
  <c r="S24" i="3"/>
  <c r="N24" i="3" s="1"/>
  <c r="R19" i="3"/>
  <c r="M19" i="3" s="1"/>
  <c r="K9" i="3"/>
  <c r="K29" i="3"/>
  <c r="K34" i="3"/>
  <c r="K39" i="3"/>
  <c r="K44" i="3"/>
  <c r="S30" i="1"/>
  <c r="R30" i="1"/>
  <c r="Q64" i="5"/>
  <c r="P64" i="5"/>
  <c r="P54" i="5"/>
  <c r="P49" i="5"/>
  <c r="Q49" i="5"/>
  <c r="P39" i="5"/>
  <c r="Q39" i="5"/>
  <c r="R34" i="5"/>
  <c r="P34" i="5"/>
  <c r="P29" i="5"/>
  <c r="P19" i="5"/>
  <c r="Q19" i="5"/>
  <c r="P14" i="5"/>
  <c r="Q9" i="5"/>
  <c r="R9" i="5"/>
  <c r="Q100" i="4"/>
  <c r="Q95" i="4"/>
  <c r="Q90" i="4"/>
  <c r="Q85" i="4"/>
  <c r="Q80" i="4"/>
  <c r="R80" i="4"/>
  <c r="Q75" i="4"/>
  <c r="R75" i="4"/>
  <c r="Q70" i="4"/>
  <c r="R70" i="4"/>
  <c r="Q65" i="4"/>
  <c r="R65" i="4"/>
  <c r="R60" i="4"/>
  <c r="Q50" i="4"/>
  <c r="R50" i="4"/>
  <c r="R45" i="4"/>
  <c r="S45" i="4"/>
  <c r="R40" i="4"/>
  <c r="Q30" i="4"/>
  <c r="R25" i="4"/>
  <c r="Q20" i="4"/>
  <c r="R20" i="4"/>
  <c r="S10" i="4"/>
  <c r="Q10" i="4"/>
  <c r="Q44" i="3"/>
  <c r="L44" i="3" s="1"/>
  <c r="S44" i="3"/>
  <c r="N44" i="3" s="1"/>
  <c r="R39" i="3"/>
  <c r="M39" i="3" s="1"/>
  <c r="S39" i="3"/>
  <c r="N39" i="3" s="1"/>
  <c r="Q34" i="3"/>
  <c r="L34" i="3" s="1"/>
  <c r="R34" i="3"/>
  <c r="M34" i="3" s="1"/>
  <c r="S29" i="3"/>
  <c r="N29" i="3" s="1"/>
  <c r="Q29" i="3"/>
  <c r="L29" i="3" s="1"/>
  <c r="Q9" i="3"/>
  <c r="L9" i="3" s="1"/>
  <c r="R9" i="3"/>
  <c r="M9" i="3" s="1"/>
  <c r="Q64" i="2"/>
  <c r="R64" i="2"/>
  <c r="Q54" i="2"/>
  <c r="R54" i="2"/>
  <c r="Q49" i="2"/>
  <c r="R49" i="2"/>
  <c r="R42" i="2"/>
  <c r="S42" i="2"/>
  <c r="Q32" i="2"/>
  <c r="S32" i="2"/>
  <c r="Q20" i="2"/>
  <c r="R20" i="2"/>
  <c r="Q15" i="2"/>
  <c r="S15" i="2"/>
  <c r="Q65" i="1"/>
  <c r="S65" i="1"/>
  <c r="Q60" i="1"/>
  <c r="R60" i="1"/>
  <c r="R55" i="1"/>
  <c r="S55" i="1"/>
  <c r="R50" i="1"/>
  <c r="S50" i="1"/>
  <c r="R27" i="1"/>
  <c r="Q27" i="1"/>
  <c r="S17" i="1"/>
  <c r="P109" i="4" l="1"/>
  <c r="Q109" i="4" s="1"/>
  <c r="R108" i="4"/>
  <c r="P108" i="4"/>
  <c r="Q108" i="4" s="1"/>
  <c r="N108" i="4"/>
  <c r="M108" i="4"/>
  <c r="L108" i="4"/>
  <c r="D108" i="4"/>
  <c r="K108" i="4" s="1"/>
  <c r="S107" i="4"/>
  <c r="Q107" i="4"/>
  <c r="P107" i="4"/>
  <c r="R107" i="4" s="1"/>
  <c r="N107" i="4"/>
  <c r="M107" i="4"/>
  <c r="L107" i="4"/>
  <c r="D107" i="4"/>
  <c r="K107" i="4" s="1"/>
  <c r="P106" i="4"/>
  <c r="S106" i="4" s="1"/>
  <c r="N106" i="4"/>
  <c r="M106" i="4"/>
  <c r="L106" i="4"/>
  <c r="K106" i="4"/>
  <c r="D106" i="4"/>
  <c r="P104" i="4"/>
  <c r="R103" i="4"/>
  <c r="P103" i="4"/>
  <c r="Q103" i="4" s="1"/>
  <c r="N103" i="4"/>
  <c r="M103" i="4"/>
  <c r="L103" i="4"/>
  <c r="D103" i="4"/>
  <c r="K103" i="4" s="1"/>
  <c r="S102" i="4"/>
  <c r="Q102" i="4"/>
  <c r="P102" i="4"/>
  <c r="R102" i="4" s="1"/>
  <c r="N102" i="4"/>
  <c r="M102" i="4"/>
  <c r="L102" i="4"/>
  <c r="D102" i="4"/>
  <c r="K102" i="4" s="1"/>
  <c r="P101" i="4"/>
  <c r="S101" i="4" s="1"/>
  <c r="N101" i="4"/>
  <c r="M101" i="4"/>
  <c r="L101" i="4"/>
  <c r="K101" i="4"/>
  <c r="D101" i="4"/>
  <c r="P99" i="4"/>
  <c r="Q99" i="4" s="1"/>
  <c r="P98" i="4"/>
  <c r="R98" i="4" s="1"/>
  <c r="N98" i="4"/>
  <c r="M98" i="4"/>
  <c r="L98" i="4"/>
  <c r="D98" i="4"/>
  <c r="K98" i="4" s="1"/>
  <c r="P97" i="4"/>
  <c r="Q97" i="4" s="1"/>
  <c r="N97" i="4"/>
  <c r="M97" i="4"/>
  <c r="L97" i="4"/>
  <c r="D97" i="4"/>
  <c r="K97" i="4" s="1"/>
  <c r="P96" i="4"/>
  <c r="R96" i="4" s="1"/>
  <c r="N96" i="4"/>
  <c r="M96" i="4"/>
  <c r="L96" i="4"/>
  <c r="D96" i="4"/>
  <c r="K96" i="4" s="1"/>
  <c r="P94" i="4"/>
  <c r="P93" i="4"/>
  <c r="Q93" i="4" s="1"/>
  <c r="N93" i="4"/>
  <c r="M93" i="4"/>
  <c r="L93" i="4"/>
  <c r="D93" i="4"/>
  <c r="K93" i="4" s="1"/>
  <c r="P92" i="4"/>
  <c r="Q92" i="4" s="1"/>
  <c r="N92" i="4"/>
  <c r="M92" i="4"/>
  <c r="L92" i="4"/>
  <c r="D92" i="4"/>
  <c r="K92" i="4" s="1"/>
  <c r="P91" i="4"/>
  <c r="Q91" i="4" s="1"/>
  <c r="N91" i="4"/>
  <c r="M91" i="4"/>
  <c r="L91" i="4"/>
  <c r="D91" i="4"/>
  <c r="K91" i="4" s="1"/>
  <c r="P89" i="4"/>
  <c r="Q89" i="4" s="1"/>
  <c r="P88" i="4"/>
  <c r="S88" i="4" s="1"/>
  <c r="N88" i="4"/>
  <c r="M88" i="4"/>
  <c r="L88" i="4"/>
  <c r="D88" i="4"/>
  <c r="K88" i="4" s="1"/>
  <c r="P87" i="4"/>
  <c r="R87" i="4" s="1"/>
  <c r="N87" i="4"/>
  <c r="M87" i="4"/>
  <c r="L87" i="4"/>
  <c r="D87" i="4"/>
  <c r="K87" i="4" s="1"/>
  <c r="P86" i="4"/>
  <c r="Q86" i="4" s="1"/>
  <c r="N86" i="4"/>
  <c r="M86" i="4"/>
  <c r="L86" i="4"/>
  <c r="D86" i="4"/>
  <c r="K86" i="4" s="1"/>
  <c r="P84" i="4"/>
  <c r="P83" i="4"/>
  <c r="Q83" i="4" s="1"/>
  <c r="N83" i="4"/>
  <c r="M83" i="4"/>
  <c r="L83" i="4"/>
  <c r="D83" i="4"/>
  <c r="K83" i="4" s="1"/>
  <c r="P82" i="4"/>
  <c r="Q82" i="4" s="1"/>
  <c r="N82" i="4"/>
  <c r="M82" i="4"/>
  <c r="L82" i="4"/>
  <c r="D82" i="4"/>
  <c r="K82" i="4" s="1"/>
  <c r="P81" i="4"/>
  <c r="Q81" i="4" s="1"/>
  <c r="N81" i="4"/>
  <c r="M81" i="4"/>
  <c r="L81" i="4"/>
  <c r="D81" i="4"/>
  <c r="K81" i="4" s="1"/>
  <c r="O63" i="5"/>
  <c r="P63" i="5" s="1"/>
  <c r="O62" i="5"/>
  <c r="P62" i="5" s="1"/>
  <c r="M62" i="5"/>
  <c r="L62" i="5"/>
  <c r="K62" i="5"/>
  <c r="O61" i="5"/>
  <c r="P61" i="5" s="1"/>
  <c r="M61" i="5"/>
  <c r="L61" i="5"/>
  <c r="K61" i="5"/>
  <c r="O60" i="5"/>
  <c r="P60" i="5" s="1"/>
  <c r="M60" i="5"/>
  <c r="L60" i="5"/>
  <c r="K60" i="5"/>
  <c r="O58" i="5"/>
  <c r="P58" i="5" s="1"/>
  <c r="O57" i="5"/>
  <c r="P57" i="5" s="1"/>
  <c r="M57" i="5"/>
  <c r="L57" i="5"/>
  <c r="K57" i="5"/>
  <c r="O56" i="5"/>
  <c r="P56" i="5" s="1"/>
  <c r="M56" i="5"/>
  <c r="L56" i="5"/>
  <c r="K56" i="5"/>
  <c r="O55" i="5"/>
  <c r="P55" i="5" s="1"/>
  <c r="M55" i="5"/>
  <c r="L55" i="5"/>
  <c r="K55" i="5"/>
  <c r="O43" i="5"/>
  <c r="P43" i="5" s="1"/>
  <c r="O42" i="5"/>
  <c r="P42" i="5" s="1"/>
  <c r="M42" i="5"/>
  <c r="L42" i="5"/>
  <c r="K42" i="5"/>
  <c r="O41" i="5"/>
  <c r="P41" i="5" s="1"/>
  <c r="M41" i="5"/>
  <c r="L41" i="5"/>
  <c r="K41" i="5"/>
  <c r="O40" i="5"/>
  <c r="P40" i="5" s="1"/>
  <c r="M40" i="5"/>
  <c r="L40" i="5"/>
  <c r="K40" i="5"/>
  <c r="O38" i="5"/>
  <c r="O37" i="5"/>
  <c r="R37" i="5" s="1"/>
  <c r="M37" i="5"/>
  <c r="L37" i="5"/>
  <c r="K37" i="5"/>
  <c r="O36" i="5"/>
  <c r="R36" i="5" s="1"/>
  <c r="M36" i="5"/>
  <c r="L36" i="5"/>
  <c r="K36" i="5"/>
  <c r="O35" i="5"/>
  <c r="R35" i="5" s="1"/>
  <c r="M35" i="5"/>
  <c r="L35" i="5"/>
  <c r="K35" i="5"/>
  <c r="O23" i="5"/>
  <c r="P23" i="5" s="1"/>
  <c r="O22" i="5"/>
  <c r="P22" i="5" s="1"/>
  <c r="M22" i="5"/>
  <c r="L22" i="5"/>
  <c r="K22" i="5"/>
  <c r="O21" i="5"/>
  <c r="P21" i="5" s="1"/>
  <c r="M21" i="5"/>
  <c r="L21" i="5"/>
  <c r="K21" i="5"/>
  <c r="O20" i="5"/>
  <c r="P20" i="5" s="1"/>
  <c r="M20" i="5"/>
  <c r="L20" i="5"/>
  <c r="K20" i="5"/>
  <c r="O53" i="5"/>
  <c r="P53" i="5" s="1"/>
  <c r="O52" i="5"/>
  <c r="P52" i="5" s="1"/>
  <c r="M52" i="5"/>
  <c r="L52" i="5"/>
  <c r="K52" i="5"/>
  <c r="O51" i="5"/>
  <c r="P51" i="5" s="1"/>
  <c r="M51" i="5"/>
  <c r="L51" i="5"/>
  <c r="K51" i="5"/>
  <c r="O50" i="5"/>
  <c r="P50" i="5" s="1"/>
  <c r="M50" i="5"/>
  <c r="L50" i="5"/>
  <c r="K50" i="5"/>
  <c r="O48" i="5"/>
  <c r="P48" i="5" s="1"/>
  <c r="O47" i="5"/>
  <c r="P47" i="5" s="1"/>
  <c r="M47" i="5"/>
  <c r="L47" i="5"/>
  <c r="K47" i="5"/>
  <c r="O46" i="5"/>
  <c r="P46" i="5" s="1"/>
  <c r="M46" i="5"/>
  <c r="L46" i="5"/>
  <c r="K46" i="5"/>
  <c r="O45" i="5"/>
  <c r="P45" i="5" s="1"/>
  <c r="M45" i="5"/>
  <c r="L45" i="5"/>
  <c r="K45" i="5"/>
  <c r="O33" i="5"/>
  <c r="P33" i="5" s="1"/>
  <c r="O32" i="5"/>
  <c r="P32" i="5" s="1"/>
  <c r="M32" i="5"/>
  <c r="L32" i="5"/>
  <c r="K32" i="5"/>
  <c r="O31" i="5"/>
  <c r="P31" i="5" s="1"/>
  <c r="M31" i="5"/>
  <c r="L31" i="5"/>
  <c r="K31" i="5"/>
  <c r="O30" i="5"/>
  <c r="P30" i="5" s="1"/>
  <c r="M30" i="5"/>
  <c r="L30" i="5"/>
  <c r="K30" i="5"/>
  <c r="O28" i="5"/>
  <c r="P28" i="5" s="1"/>
  <c r="O27" i="5"/>
  <c r="P27" i="5" s="1"/>
  <c r="M27" i="5"/>
  <c r="L27" i="5"/>
  <c r="K27" i="5"/>
  <c r="O26" i="5"/>
  <c r="P26" i="5" s="1"/>
  <c r="M26" i="5"/>
  <c r="L26" i="5"/>
  <c r="K26" i="5"/>
  <c r="O25" i="5"/>
  <c r="P25" i="5" s="1"/>
  <c r="M25" i="5"/>
  <c r="L25" i="5"/>
  <c r="K25" i="5"/>
  <c r="O18" i="5"/>
  <c r="P18" i="5" s="1"/>
  <c r="O17" i="5"/>
  <c r="P17" i="5" s="1"/>
  <c r="M17" i="5"/>
  <c r="L17" i="5"/>
  <c r="K17" i="5"/>
  <c r="O16" i="5"/>
  <c r="P16" i="5" s="1"/>
  <c r="M16" i="5"/>
  <c r="L16" i="5"/>
  <c r="K16" i="5"/>
  <c r="O15" i="5"/>
  <c r="P15" i="5" s="1"/>
  <c r="M15" i="5"/>
  <c r="L15" i="5"/>
  <c r="K15" i="5"/>
  <c r="O13" i="5"/>
  <c r="P13" i="5" s="1"/>
  <c r="O12" i="5"/>
  <c r="P12" i="5" s="1"/>
  <c r="M12" i="5"/>
  <c r="L12" i="5"/>
  <c r="K12" i="5"/>
  <c r="O11" i="5"/>
  <c r="P11" i="5" s="1"/>
  <c r="M11" i="5"/>
  <c r="L11" i="5"/>
  <c r="K11" i="5"/>
  <c r="O10" i="5"/>
  <c r="P10" i="5" s="1"/>
  <c r="M10" i="5"/>
  <c r="L10" i="5"/>
  <c r="K10" i="5"/>
  <c r="O8" i="5"/>
  <c r="P8" i="5" s="1"/>
  <c r="O7" i="5"/>
  <c r="P7" i="5" s="1"/>
  <c r="M7" i="5"/>
  <c r="L7" i="5"/>
  <c r="K7" i="5"/>
  <c r="O6" i="5"/>
  <c r="P6" i="5" s="1"/>
  <c r="M6" i="5"/>
  <c r="L6" i="5"/>
  <c r="K6" i="5"/>
  <c r="O5" i="5"/>
  <c r="P5" i="5" s="1"/>
  <c r="M5" i="5"/>
  <c r="L5" i="5"/>
  <c r="K5" i="5"/>
  <c r="D62" i="5"/>
  <c r="J62" i="5" s="1"/>
  <c r="D61" i="5"/>
  <c r="J61" i="5" s="1"/>
  <c r="D60" i="5"/>
  <c r="J60" i="5" s="1"/>
  <c r="D57" i="5"/>
  <c r="J57" i="5" s="1"/>
  <c r="D56" i="5"/>
  <c r="J56" i="5" s="1"/>
  <c r="D55" i="5"/>
  <c r="J55" i="5" s="1"/>
  <c r="D52" i="5"/>
  <c r="J52" i="5" s="1"/>
  <c r="D51" i="5"/>
  <c r="J51" i="5" s="1"/>
  <c r="D50" i="5"/>
  <c r="J50" i="5" s="1"/>
  <c r="D47" i="5"/>
  <c r="J47" i="5" s="1"/>
  <c r="D46" i="5"/>
  <c r="J46" i="5" s="1"/>
  <c r="D45" i="5"/>
  <c r="J45" i="5" s="1"/>
  <c r="D32" i="5"/>
  <c r="J32" i="5" s="1"/>
  <c r="D31" i="5"/>
  <c r="J31" i="5" s="1"/>
  <c r="D30" i="5"/>
  <c r="J30" i="5" s="1"/>
  <c r="D27" i="5"/>
  <c r="J27" i="5" s="1"/>
  <c r="D26" i="5"/>
  <c r="J26" i="5" s="1"/>
  <c r="D25" i="5"/>
  <c r="J25" i="5" s="1"/>
  <c r="D37" i="5"/>
  <c r="J37" i="5" s="1"/>
  <c r="D36" i="5"/>
  <c r="J36" i="5" s="1"/>
  <c r="D35" i="5"/>
  <c r="J35" i="5" s="1"/>
  <c r="D42" i="5"/>
  <c r="J42" i="5" s="1"/>
  <c r="D41" i="5"/>
  <c r="J41" i="5" s="1"/>
  <c r="D40" i="5"/>
  <c r="J40" i="5" s="1"/>
  <c r="D22" i="5"/>
  <c r="J22" i="5" s="1"/>
  <c r="D21" i="5"/>
  <c r="J21" i="5" s="1"/>
  <c r="D20" i="5"/>
  <c r="J20" i="5" s="1"/>
  <c r="D17" i="5"/>
  <c r="J17" i="5" s="1"/>
  <c r="D16" i="5"/>
  <c r="J16" i="5" s="1"/>
  <c r="D15" i="5"/>
  <c r="J15" i="5" s="1"/>
  <c r="D12" i="5"/>
  <c r="J12" i="5" s="1"/>
  <c r="D11" i="5"/>
  <c r="J11" i="5" s="1"/>
  <c r="D10" i="5"/>
  <c r="J10" i="5" s="1"/>
  <c r="D7" i="5"/>
  <c r="J7" i="5" s="1"/>
  <c r="D6" i="5"/>
  <c r="J6" i="5" s="1"/>
  <c r="D5" i="5"/>
  <c r="J5" i="5" s="1"/>
  <c r="P79" i="4"/>
  <c r="P74" i="4"/>
  <c r="Q74" i="4" s="1"/>
  <c r="P69" i="4"/>
  <c r="P64" i="4"/>
  <c r="Q64" i="4" s="1"/>
  <c r="P59" i="4"/>
  <c r="Q59" i="4" s="1"/>
  <c r="P54" i="4"/>
  <c r="Q54" i="4" s="1"/>
  <c r="P49" i="4"/>
  <c r="Q49" i="4" s="1"/>
  <c r="P44" i="4"/>
  <c r="Q44" i="4" s="1"/>
  <c r="P39" i="4"/>
  <c r="Q39" i="4" s="1"/>
  <c r="P34" i="4"/>
  <c r="Q34" i="4" s="1"/>
  <c r="P29" i="4"/>
  <c r="Q29" i="4" s="1"/>
  <c r="P24" i="4"/>
  <c r="P19" i="4"/>
  <c r="Q19" i="4" s="1"/>
  <c r="P14" i="4"/>
  <c r="Q14" i="4" s="1"/>
  <c r="P9" i="4"/>
  <c r="P43" i="3"/>
  <c r="P38" i="3"/>
  <c r="Q33" i="3"/>
  <c r="L33" i="3" s="1"/>
  <c r="P28" i="3"/>
  <c r="K28" i="3" s="1"/>
  <c r="P23" i="3"/>
  <c r="P18" i="3"/>
  <c r="K18" i="3" s="1"/>
  <c r="P13" i="3"/>
  <c r="P8" i="3"/>
  <c r="Q63" i="2"/>
  <c r="Q58" i="2"/>
  <c r="P53" i="2"/>
  <c r="Q53" i="2" s="1"/>
  <c r="P48" i="2"/>
  <c r="Q48" i="2" s="1"/>
  <c r="P41" i="2"/>
  <c r="Q41" i="2" s="1"/>
  <c r="P36" i="2"/>
  <c r="P31" i="2"/>
  <c r="P26" i="2"/>
  <c r="P19" i="2"/>
  <c r="Q19" i="2" s="1"/>
  <c r="P14" i="2"/>
  <c r="Q14" i="2" s="1"/>
  <c r="P9" i="2"/>
  <c r="Q9" i="2" s="1"/>
  <c r="P64" i="1"/>
  <c r="Q64" i="1" s="1"/>
  <c r="P59" i="1"/>
  <c r="Q59" i="1" s="1"/>
  <c r="P54" i="1"/>
  <c r="Q54" i="1" s="1"/>
  <c r="P49" i="1"/>
  <c r="Q41" i="1"/>
  <c r="Q36" i="1"/>
  <c r="P31" i="1"/>
  <c r="Q31" i="1" s="1"/>
  <c r="P26" i="1"/>
  <c r="P21" i="1"/>
  <c r="Q21" i="1" s="1"/>
  <c r="D19" i="1"/>
  <c r="D20" i="1"/>
  <c r="D24" i="1"/>
  <c r="D25" i="1"/>
  <c r="D29" i="1"/>
  <c r="D30" i="1"/>
  <c r="Q38" i="3" l="1"/>
  <c r="L38" i="3" s="1"/>
  <c r="K38" i="3"/>
  <c r="Q43" i="3"/>
  <c r="L43" i="3" s="1"/>
  <c r="K43" i="3"/>
  <c r="Q8" i="3"/>
  <c r="L8" i="3" s="1"/>
  <c r="K8" i="3"/>
  <c r="Q13" i="3"/>
  <c r="L13" i="3" s="1"/>
  <c r="K13" i="3"/>
  <c r="Q23" i="3"/>
  <c r="L23" i="3" s="1"/>
  <c r="K23" i="3"/>
  <c r="S103" i="4"/>
  <c r="S108" i="4"/>
  <c r="R62" i="5"/>
  <c r="Q104" i="4"/>
  <c r="Q101" i="4"/>
  <c r="Q106" i="4"/>
  <c r="R101" i="4"/>
  <c r="R106" i="4"/>
  <c r="Q21" i="5"/>
  <c r="R12" i="5"/>
  <c r="Q12" i="5"/>
  <c r="R42" i="5"/>
  <c r="R50" i="5"/>
  <c r="P37" i="5"/>
  <c r="R30" i="5"/>
  <c r="Q30" i="5"/>
  <c r="R56" i="5"/>
  <c r="R22" i="5"/>
  <c r="R6" i="5"/>
  <c r="Q22" i="5"/>
  <c r="R41" i="5"/>
  <c r="R60" i="5"/>
  <c r="Q18" i="3"/>
  <c r="L18" i="3" s="1"/>
  <c r="Q26" i="2"/>
  <c r="S98" i="4"/>
  <c r="Q87" i="4"/>
  <c r="R93" i="4"/>
  <c r="Q24" i="4"/>
  <c r="Q96" i="4"/>
  <c r="Q79" i="4"/>
  <c r="Q98" i="4"/>
  <c r="R92" i="4"/>
  <c r="S87" i="4"/>
  <c r="S86" i="4"/>
  <c r="Q69" i="4"/>
  <c r="R86" i="4"/>
  <c r="Q88" i="4"/>
  <c r="Q94" i="4"/>
  <c r="S92" i="4"/>
  <c r="S93" i="4"/>
  <c r="Q9" i="4"/>
  <c r="S81" i="4"/>
  <c r="S82" i="4"/>
  <c r="S83" i="4"/>
  <c r="R81" i="4"/>
  <c r="R82" i="4"/>
  <c r="R83" i="4"/>
  <c r="Q84" i="4"/>
  <c r="R88" i="4"/>
  <c r="S97" i="4"/>
  <c r="S96" i="4"/>
  <c r="R97" i="4"/>
  <c r="S91" i="4"/>
  <c r="R91" i="4"/>
  <c r="R7" i="5"/>
  <c r="R51" i="5"/>
  <c r="Q26" i="1"/>
  <c r="Q28" i="3"/>
  <c r="L28" i="3" s="1"/>
  <c r="R5" i="5"/>
  <c r="P36" i="5"/>
  <c r="P38" i="5"/>
  <c r="Q36" i="2"/>
  <c r="Q32" i="5"/>
  <c r="R52" i="5"/>
  <c r="R55" i="5"/>
  <c r="Q11" i="5"/>
  <c r="Q37" i="5"/>
  <c r="R40" i="5"/>
  <c r="Q5" i="5"/>
  <c r="Q6" i="5"/>
  <c r="Q7" i="5"/>
  <c r="R10" i="5"/>
  <c r="Q50" i="5"/>
  <c r="Q51" i="5"/>
  <c r="Q52" i="5"/>
  <c r="R20" i="5"/>
  <c r="Q10" i="5"/>
  <c r="R11" i="5"/>
  <c r="Q20" i="5"/>
  <c r="R21" i="5"/>
  <c r="R57" i="5"/>
  <c r="R61" i="5"/>
  <c r="R16" i="5"/>
  <c r="Q15" i="5"/>
  <c r="Q16" i="5"/>
  <c r="Q17" i="5"/>
  <c r="R31" i="5"/>
  <c r="Q35" i="5"/>
  <c r="R15" i="5"/>
  <c r="R17" i="5"/>
  <c r="Q31" i="5"/>
  <c r="R32" i="5"/>
  <c r="P35" i="5"/>
  <c r="Q36" i="5"/>
  <c r="Q60" i="5"/>
  <c r="Q61" i="5"/>
  <c r="Q62" i="5"/>
  <c r="Q55" i="5"/>
  <c r="Q56" i="5"/>
  <c r="Q57" i="5"/>
  <c r="Q40" i="5"/>
  <c r="Q41" i="5"/>
  <c r="Q42" i="5"/>
  <c r="R45" i="5"/>
  <c r="R46" i="5"/>
  <c r="R47" i="5"/>
  <c r="Q45" i="5"/>
  <c r="Q46" i="5"/>
  <c r="Q47" i="5"/>
  <c r="R25" i="5"/>
  <c r="R26" i="5"/>
  <c r="R27" i="5"/>
  <c r="Q25" i="5"/>
  <c r="Q26" i="5"/>
  <c r="Q27" i="5"/>
  <c r="Q16" i="1"/>
  <c r="Q49" i="1"/>
  <c r="Q31" i="2"/>
  <c r="Q11" i="1"/>
  <c r="P78" i="4" l="1"/>
  <c r="S78" i="4" s="1"/>
  <c r="N78" i="4"/>
  <c r="M78" i="4"/>
  <c r="L78" i="4"/>
  <c r="P77" i="4"/>
  <c r="S77" i="4" s="1"/>
  <c r="N77" i="4"/>
  <c r="M77" i="4"/>
  <c r="L77" i="4"/>
  <c r="P76" i="4"/>
  <c r="S76" i="4" s="1"/>
  <c r="N76" i="4"/>
  <c r="M76" i="4"/>
  <c r="L76" i="4"/>
  <c r="P73" i="4"/>
  <c r="S73" i="4" s="1"/>
  <c r="N73" i="4"/>
  <c r="M73" i="4"/>
  <c r="L73" i="4"/>
  <c r="P72" i="4"/>
  <c r="S72" i="4" s="1"/>
  <c r="N72" i="4"/>
  <c r="M72" i="4"/>
  <c r="L72" i="4"/>
  <c r="P71" i="4"/>
  <c r="S71" i="4" s="1"/>
  <c r="N71" i="4"/>
  <c r="M71" i="4"/>
  <c r="L71" i="4"/>
  <c r="P68" i="4"/>
  <c r="S68" i="4" s="1"/>
  <c r="N68" i="4"/>
  <c r="M68" i="4"/>
  <c r="L68" i="4"/>
  <c r="P67" i="4"/>
  <c r="S67" i="4" s="1"/>
  <c r="N67" i="4"/>
  <c r="M67" i="4"/>
  <c r="L67" i="4"/>
  <c r="P66" i="4"/>
  <c r="S66" i="4" s="1"/>
  <c r="N66" i="4"/>
  <c r="M66" i="4"/>
  <c r="L66" i="4"/>
  <c r="P63" i="4"/>
  <c r="S63" i="4" s="1"/>
  <c r="N63" i="4"/>
  <c r="M63" i="4"/>
  <c r="L63" i="4"/>
  <c r="P62" i="4"/>
  <c r="S62" i="4" s="1"/>
  <c r="N62" i="4"/>
  <c r="M62" i="4"/>
  <c r="L62" i="4"/>
  <c r="P61" i="4"/>
  <c r="S61" i="4" s="1"/>
  <c r="N61" i="4"/>
  <c r="M61" i="4"/>
  <c r="L61" i="4"/>
  <c r="P58" i="4"/>
  <c r="S58" i="4" s="1"/>
  <c r="N58" i="4"/>
  <c r="M58" i="4"/>
  <c r="L58" i="4"/>
  <c r="P57" i="4"/>
  <c r="S57" i="4" s="1"/>
  <c r="N57" i="4"/>
  <c r="M57" i="4"/>
  <c r="L57" i="4"/>
  <c r="P56" i="4"/>
  <c r="S56" i="4" s="1"/>
  <c r="N56" i="4"/>
  <c r="M56" i="4"/>
  <c r="L56" i="4"/>
  <c r="P53" i="4"/>
  <c r="S53" i="4" s="1"/>
  <c r="N53" i="4"/>
  <c r="M53" i="4"/>
  <c r="L53" i="4"/>
  <c r="P52" i="4"/>
  <c r="S52" i="4" s="1"/>
  <c r="N52" i="4"/>
  <c r="M52" i="4"/>
  <c r="L52" i="4"/>
  <c r="P51" i="4"/>
  <c r="S51" i="4" s="1"/>
  <c r="N51" i="4"/>
  <c r="M51" i="4"/>
  <c r="L51" i="4"/>
  <c r="P48" i="4"/>
  <c r="S48" i="4" s="1"/>
  <c r="N48" i="4"/>
  <c r="M48" i="4"/>
  <c r="L48" i="4"/>
  <c r="P47" i="4"/>
  <c r="S47" i="4" s="1"/>
  <c r="N47" i="4"/>
  <c r="M47" i="4"/>
  <c r="L47" i="4"/>
  <c r="P46" i="4"/>
  <c r="S46" i="4" s="1"/>
  <c r="N46" i="4"/>
  <c r="M46" i="4"/>
  <c r="L46" i="4"/>
  <c r="P43" i="4"/>
  <c r="R43" i="4" s="1"/>
  <c r="N43" i="4"/>
  <c r="M43" i="4"/>
  <c r="L43" i="4"/>
  <c r="P42" i="4"/>
  <c r="Q42" i="4" s="1"/>
  <c r="N42" i="4"/>
  <c r="M42" i="4"/>
  <c r="L42" i="4"/>
  <c r="P41" i="4"/>
  <c r="Q41" i="4" s="1"/>
  <c r="N41" i="4"/>
  <c r="M41" i="4"/>
  <c r="L41" i="4"/>
  <c r="P38" i="4"/>
  <c r="Q38" i="4" s="1"/>
  <c r="N38" i="4"/>
  <c r="M38" i="4"/>
  <c r="L38" i="4"/>
  <c r="P37" i="4"/>
  <c r="Q37" i="4" s="1"/>
  <c r="N37" i="4"/>
  <c r="M37" i="4"/>
  <c r="L37" i="4"/>
  <c r="P36" i="4"/>
  <c r="Q36" i="4" s="1"/>
  <c r="N36" i="4"/>
  <c r="M36" i="4"/>
  <c r="L36" i="4"/>
  <c r="Q33" i="4"/>
  <c r="P33" i="4"/>
  <c r="R33" i="4" s="1"/>
  <c r="N33" i="4"/>
  <c r="M33" i="4"/>
  <c r="L33" i="4"/>
  <c r="P32" i="4"/>
  <c r="Q32" i="4" s="1"/>
  <c r="N32" i="4"/>
  <c r="M32" i="4"/>
  <c r="L32" i="4"/>
  <c r="P31" i="4"/>
  <c r="Q31" i="4" s="1"/>
  <c r="N31" i="4"/>
  <c r="M31" i="4"/>
  <c r="L31" i="4"/>
  <c r="P28" i="4"/>
  <c r="Q28" i="4" s="1"/>
  <c r="N28" i="4"/>
  <c r="M28" i="4"/>
  <c r="L28" i="4"/>
  <c r="P27" i="4"/>
  <c r="Q27" i="4" s="1"/>
  <c r="N27" i="4"/>
  <c r="M27" i="4"/>
  <c r="L27" i="4"/>
  <c r="P26" i="4"/>
  <c r="Q26" i="4" s="1"/>
  <c r="N26" i="4"/>
  <c r="M26" i="4"/>
  <c r="L26" i="4"/>
  <c r="P23" i="4"/>
  <c r="Q23" i="4" s="1"/>
  <c r="N23" i="4"/>
  <c r="M23" i="4"/>
  <c r="L23" i="4"/>
  <c r="P22" i="4"/>
  <c r="S22" i="4" s="1"/>
  <c r="N22" i="4"/>
  <c r="M22" i="4"/>
  <c r="L22" i="4"/>
  <c r="P21" i="4"/>
  <c r="R21" i="4" s="1"/>
  <c r="N21" i="4"/>
  <c r="M21" i="4"/>
  <c r="L21" i="4"/>
  <c r="P18" i="4"/>
  <c r="Q18" i="4" s="1"/>
  <c r="N18" i="4"/>
  <c r="M18" i="4"/>
  <c r="L18" i="4"/>
  <c r="P17" i="4"/>
  <c r="R17" i="4" s="1"/>
  <c r="N17" i="4"/>
  <c r="M17" i="4"/>
  <c r="L17" i="4"/>
  <c r="P16" i="4"/>
  <c r="R16" i="4" s="1"/>
  <c r="N16" i="4"/>
  <c r="M16" i="4"/>
  <c r="L16" i="4"/>
  <c r="P13" i="4"/>
  <c r="R13" i="4" s="1"/>
  <c r="N13" i="4"/>
  <c r="M13" i="4"/>
  <c r="L13" i="4"/>
  <c r="P12" i="4"/>
  <c r="Q12" i="4" s="1"/>
  <c r="N12" i="4"/>
  <c r="M12" i="4"/>
  <c r="L12" i="4"/>
  <c r="P11" i="4"/>
  <c r="Q11" i="4" s="1"/>
  <c r="N11" i="4"/>
  <c r="M11" i="4"/>
  <c r="L11" i="4"/>
  <c r="P8" i="4"/>
  <c r="Q8" i="4" s="1"/>
  <c r="N8" i="4"/>
  <c r="M8" i="4"/>
  <c r="L8" i="4"/>
  <c r="P7" i="4"/>
  <c r="Q7" i="4" s="1"/>
  <c r="N7" i="4"/>
  <c r="M7" i="4"/>
  <c r="L7" i="4"/>
  <c r="P6" i="4"/>
  <c r="S6" i="4" s="1"/>
  <c r="N6" i="4"/>
  <c r="M6" i="4"/>
  <c r="L6" i="4"/>
  <c r="P42" i="3"/>
  <c r="S42" i="3" s="1"/>
  <c r="N42" i="3"/>
  <c r="M42" i="3"/>
  <c r="L42" i="3"/>
  <c r="P41" i="3"/>
  <c r="S41" i="3" s="1"/>
  <c r="N41" i="3"/>
  <c r="M41" i="3"/>
  <c r="L41" i="3"/>
  <c r="P40" i="3"/>
  <c r="R40" i="3" s="1"/>
  <c r="N40" i="3"/>
  <c r="M40" i="3"/>
  <c r="L40" i="3"/>
  <c r="P37" i="3"/>
  <c r="R37" i="3" s="1"/>
  <c r="N37" i="3"/>
  <c r="M37" i="3"/>
  <c r="L37" i="3"/>
  <c r="P36" i="3"/>
  <c r="R36" i="3" s="1"/>
  <c r="N36" i="3"/>
  <c r="M36" i="3"/>
  <c r="L36" i="3"/>
  <c r="P35" i="3"/>
  <c r="R35" i="3" s="1"/>
  <c r="N35" i="3"/>
  <c r="M35" i="3"/>
  <c r="L35" i="3"/>
  <c r="P32" i="3"/>
  <c r="R32" i="3" s="1"/>
  <c r="N32" i="3"/>
  <c r="M32" i="3"/>
  <c r="L32" i="3"/>
  <c r="P31" i="3"/>
  <c r="R31" i="3" s="1"/>
  <c r="N31" i="3"/>
  <c r="M31" i="3"/>
  <c r="L31" i="3"/>
  <c r="P30" i="3"/>
  <c r="R30" i="3" s="1"/>
  <c r="N30" i="3"/>
  <c r="M30" i="3"/>
  <c r="L30" i="3"/>
  <c r="P27" i="3"/>
  <c r="R27" i="3" s="1"/>
  <c r="N27" i="3"/>
  <c r="M27" i="3"/>
  <c r="L27" i="3"/>
  <c r="P26" i="3"/>
  <c r="R26" i="3" s="1"/>
  <c r="N26" i="3"/>
  <c r="M26" i="3"/>
  <c r="L26" i="3"/>
  <c r="P25" i="3"/>
  <c r="Q25" i="3" s="1"/>
  <c r="N25" i="3"/>
  <c r="M25" i="3"/>
  <c r="L25" i="3"/>
  <c r="P22" i="3"/>
  <c r="Q22" i="3" s="1"/>
  <c r="P21" i="3"/>
  <c r="S21" i="3" s="1"/>
  <c r="P20" i="3"/>
  <c r="Q20" i="3" s="1"/>
  <c r="N22" i="3"/>
  <c r="M22" i="3"/>
  <c r="L22" i="3"/>
  <c r="N21" i="3"/>
  <c r="M21" i="3"/>
  <c r="L21" i="3"/>
  <c r="N20" i="3"/>
  <c r="M20" i="3"/>
  <c r="L20" i="3"/>
  <c r="P17" i="3"/>
  <c r="Q17" i="3" s="1"/>
  <c r="N17" i="3"/>
  <c r="M17" i="3"/>
  <c r="L17" i="3"/>
  <c r="P16" i="3"/>
  <c r="Q16" i="3" s="1"/>
  <c r="N16" i="3"/>
  <c r="M16" i="3"/>
  <c r="L16" i="3"/>
  <c r="P15" i="3"/>
  <c r="Q15" i="3" s="1"/>
  <c r="N15" i="3"/>
  <c r="M15" i="3"/>
  <c r="L15" i="3"/>
  <c r="P12" i="3"/>
  <c r="Q12" i="3" s="1"/>
  <c r="N12" i="3"/>
  <c r="M12" i="3"/>
  <c r="L12" i="3"/>
  <c r="P11" i="3"/>
  <c r="Q11" i="3" s="1"/>
  <c r="N11" i="3"/>
  <c r="M11" i="3"/>
  <c r="L11" i="3"/>
  <c r="P10" i="3"/>
  <c r="Q10" i="3" s="1"/>
  <c r="N10" i="3"/>
  <c r="M10" i="3"/>
  <c r="L10" i="3"/>
  <c r="P7" i="3"/>
  <c r="Q7" i="3" s="1"/>
  <c r="N7" i="3"/>
  <c r="M7" i="3"/>
  <c r="L7" i="3"/>
  <c r="P6" i="3"/>
  <c r="Q6" i="3" s="1"/>
  <c r="N6" i="3"/>
  <c r="M6" i="3"/>
  <c r="L6" i="3"/>
  <c r="P5" i="3"/>
  <c r="Q5" i="3" s="1"/>
  <c r="N5" i="3"/>
  <c r="M5" i="3"/>
  <c r="L5" i="3"/>
  <c r="P62" i="2"/>
  <c r="R62" i="2" s="1"/>
  <c r="P61" i="2"/>
  <c r="S61" i="2" s="1"/>
  <c r="P60" i="2"/>
  <c r="S60" i="2" s="1"/>
  <c r="P57" i="2"/>
  <c r="S57" i="2" s="1"/>
  <c r="P56" i="2"/>
  <c r="R56" i="2" s="1"/>
  <c r="P55" i="2"/>
  <c r="S55" i="2" s="1"/>
  <c r="P52" i="2"/>
  <c r="Q52" i="2" s="1"/>
  <c r="P51" i="2"/>
  <c r="S51" i="2" s="1"/>
  <c r="Q50" i="2"/>
  <c r="P50" i="2"/>
  <c r="R50" i="2" s="1"/>
  <c r="P47" i="2"/>
  <c r="S47" i="2" s="1"/>
  <c r="P46" i="2"/>
  <c r="Q46" i="2" s="1"/>
  <c r="P45" i="2"/>
  <c r="S45" i="2" s="1"/>
  <c r="P40" i="2"/>
  <c r="Q40" i="2" s="1"/>
  <c r="R39" i="2"/>
  <c r="P39" i="2"/>
  <c r="Q39" i="2" s="1"/>
  <c r="P38" i="2"/>
  <c r="Q38" i="2" s="1"/>
  <c r="P35" i="2"/>
  <c r="Q35" i="2" s="1"/>
  <c r="P34" i="2"/>
  <c r="R34" i="2" s="1"/>
  <c r="P33" i="2"/>
  <c r="S33" i="2" s="1"/>
  <c r="P30" i="2"/>
  <c r="R30" i="2" s="1"/>
  <c r="P29" i="2"/>
  <c r="R29" i="2" s="1"/>
  <c r="P28" i="2"/>
  <c r="R28" i="2" s="1"/>
  <c r="P25" i="2"/>
  <c r="Q25" i="2" s="1"/>
  <c r="P24" i="2"/>
  <c r="R24" i="2" s="1"/>
  <c r="P23" i="2"/>
  <c r="R23" i="2" s="1"/>
  <c r="P18" i="2"/>
  <c r="R18" i="2" s="1"/>
  <c r="P17" i="2"/>
  <c r="S17" i="2" s="1"/>
  <c r="P16" i="2"/>
  <c r="Q16" i="2" s="1"/>
  <c r="P13" i="2"/>
  <c r="S13" i="2" s="1"/>
  <c r="P12" i="2"/>
  <c r="Q12" i="2" s="1"/>
  <c r="P11" i="2"/>
  <c r="S11" i="2" s="1"/>
  <c r="P8" i="2"/>
  <c r="Q8" i="2" s="1"/>
  <c r="P7" i="2"/>
  <c r="S7" i="2" s="1"/>
  <c r="P6" i="2"/>
  <c r="R6" i="2" s="1"/>
  <c r="N62" i="2"/>
  <c r="M62" i="2"/>
  <c r="L62" i="2"/>
  <c r="N61" i="2"/>
  <c r="M61" i="2"/>
  <c r="L61" i="2"/>
  <c r="N60" i="2"/>
  <c r="M60" i="2"/>
  <c r="L60" i="2"/>
  <c r="N57" i="2"/>
  <c r="M57" i="2"/>
  <c r="L57" i="2"/>
  <c r="N56" i="2"/>
  <c r="M56" i="2"/>
  <c r="L56" i="2"/>
  <c r="N55" i="2"/>
  <c r="M55" i="2"/>
  <c r="L55" i="2"/>
  <c r="N52" i="2"/>
  <c r="M52" i="2"/>
  <c r="L52" i="2"/>
  <c r="N51" i="2"/>
  <c r="M51" i="2"/>
  <c r="L51" i="2"/>
  <c r="N50" i="2"/>
  <c r="M50" i="2"/>
  <c r="L50" i="2"/>
  <c r="N47" i="2"/>
  <c r="M47" i="2"/>
  <c r="L47" i="2"/>
  <c r="N46" i="2"/>
  <c r="M46" i="2"/>
  <c r="L46" i="2"/>
  <c r="N45" i="2"/>
  <c r="M45" i="2"/>
  <c r="L45" i="2"/>
  <c r="N40" i="2"/>
  <c r="M40" i="2"/>
  <c r="L40" i="2"/>
  <c r="N39" i="2"/>
  <c r="M39" i="2"/>
  <c r="L39" i="2"/>
  <c r="N38" i="2"/>
  <c r="M38" i="2"/>
  <c r="L38" i="2"/>
  <c r="N35" i="2"/>
  <c r="M35" i="2"/>
  <c r="L35" i="2"/>
  <c r="N34" i="2"/>
  <c r="M34" i="2"/>
  <c r="L34" i="2"/>
  <c r="N33" i="2"/>
  <c r="M33" i="2"/>
  <c r="L33" i="2"/>
  <c r="N30" i="2"/>
  <c r="M30" i="2"/>
  <c r="L30" i="2"/>
  <c r="N29" i="2"/>
  <c r="M29" i="2"/>
  <c r="L29" i="2"/>
  <c r="N28" i="2"/>
  <c r="M28" i="2"/>
  <c r="L28" i="2"/>
  <c r="N25" i="2"/>
  <c r="M25" i="2"/>
  <c r="L25" i="2"/>
  <c r="N24" i="2"/>
  <c r="M24" i="2"/>
  <c r="L24" i="2"/>
  <c r="N23" i="2"/>
  <c r="M23" i="2"/>
  <c r="L23" i="2"/>
  <c r="N18" i="2"/>
  <c r="M18" i="2"/>
  <c r="L18" i="2"/>
  <c r="N17" i="2"/>
  <c r="M17" i="2"/>
  <c r="L17" i="2"/>
  <c r="N16" i="2"/>
  <c r="M16" i="2"/>
  <c r="L16" i="2"/>
  <c r="N13" i="2"/>
  <c r="M13" i="2"/>
  <c r="L13" i="2"/>
  <c r="N12" i="2"/>
  <c r="M12" i="2"/>
  <c r="L12" i="2"/>
  <c r="N11" i="2"/>
  <c r="M11" i="2"/>
  <c r="L11" i="2"/>
  <c r="N8" i="2"/>
  <c r="M8" i="2"/>
  <c r="L8" i="2"/>
  <c r="N7" i="2"/>
  <c r="M7" i="2"/>
  <c r="L7" i="2"/>
  <c r="N6" i="2"/>
  <c r="M6" i="2"/>
  <c r="L6" i="2"/>
  <c r="P63" i="1"/>
  <c r="Q63" i="1" s="1"/>
  <c r="P62" i="1"/>
  <c r="Q62" i="1" s="1"/>
  <c r="P61" i="1"/>
  <c r="Q61" i="1" s="1"/>
  <c r="P58" i="1"/>
  <c r="Q58" i="1" s="1"/>
  <c r="P57" i="1"/>
  <c r="Q57" i="1" s="1"/>
  <c r="P56" i="1"/>
  <c r="Q56" i="1" s="1"/>
  <c r="P53" i="1"/>
  <c r="Q53" i="1" s="1"/>
  <c r="P52" i="1"/>
  <c r="Q52" i="1" s="1"/>
  <c r="P51" i="1"/>
  <c r="Q51" i="1" s="1"/>
  <c r="P48" i="1"/>
  <c r="Q48" i="1" s="1"/>
  <c r="P47" i="1"/>
  <c r="Q47" i="1" s="1"/>
  <c r="P46" i="1"/>
  <c r="Q46" i="1" s="1"/>
  <c r="P9" i="1"/>
  <c r="Q9" i="1" s="1"/>
  <c r="P10" i="1"/>
  <c r="Q10" i="1" s="1"/>
  <c r="P13" i="1"/>
  <c r="S13" i="1" s="1"/>
  <c r="P14" i="1"/>
  <c r="S14" i="1" s="1"/>
  <c r="P15" i="1"/>
  <c r="R15" i="1" s="1"/>
  <c r="P18" i="1"/>
  <c r="R18" i="1" s="1"/>
  <c r="P19" i="1"/>
  <c r="R19" i="1" s="1"/>
  <c r="P20" i="1"/>
  <c r="Q20" i="1" s="1"/>
  <c r="P23" i="1"/>
  <c r="Q23" i="1" s="1"/>
  <c r="P24" i="1"/>
  <c r="Q24" i="1" s="1"/>
  <c r="P25" i="1"/>
  <c r="S25" i="1" s="1"/>
  <c r="P28" i="1"/>
  <c r="S28" i="1" s="1"/>
  <c r="P29" i="1"/>
  <c r="R29" i="1" s="1"/>
  <c r="P33" i="1"/>
  <c r="R33" i="1" s="1"/>
  <c r="P34" i="1"/>
  <c r="S34" i="1" s="1"/>
  <c r="P35" i="1"/>
  <c r="Q35" i="1" s="1"/>
  <c r="P38" i="1"/>
  <c r="Q38" i="1" s="1"/>
  <c r="P39" i="1"/>
  <c r="S39" i="1" s="1"/>
  <c r="P40" i="1"/>
  <c r="S40" i="1" s="1"/>
  <c r="P8" i="1"/>
  <c r="R8" i="1" s="1"/>
  <c r="N63" i="1"/>
  <c r="M63" i="1"/>
  <c r="L63" i="1"/>
  <c r="N62" i="1"/>
  <c r="M62" i="1"/>
  <c r="L62" i="1"/>
  <c r="N61" i="1"/>
  <c r="M61" i="1"/>
  <c r="L61" i="1"/>
  <c r="N58" i="1"/>
  <c r="M58" i="1"/>
  <c r="L58" i="1"/>
  <c r="N57" i="1"/>
  <c r="M57" i="1"/>
  <c r="L57" i="1"/>
  <c r="N56" i="1"/>
  <c r="M56" i="1"/>
  <c r="L56" i="1"/>
  <c r="N53" i="1"/>
  <c r="M53" i="1"/>
  <c r="L53" i="1"/>
  <c r="N52" i="1"/>
  <c r="M52" i="1"/>
  <c r="L52" i="1"/>
  <c r="N51" i="1"/>
  <c r="M51" i="1"/>
  <c r="L51" i="1"/>
  <c r="N48" i="1"/>
  <c r="M48" i="1"/>
  <c r="L48" i="1"/>
  <c r="N47" i="1"/>
  <c r="M47" i="1"/>
  <c r="L47" i="1"/>
  <c r="N46" i="1"/>
  <c r="M46" i="1"/>
  <c r="L46" i="1"/>
  <c r="N9" i="1"/>
  <c r="N10" i="1"/>
  <c r="N13" i="1"/>
  <c r="N14" i="1"/>
  <c r="N15" i="1"/>
  <c r="N18" i="1"/>
  <c r="N19" i="1"/>
  <c r="N20" i="1"/>
  <c r="N23" i="1"/>
  <c r="N24" i="1"/>
  <c r="N25" i="1"/>
  <c r="N28" i="1"/>
  <c r="N29" i="1"/>
  <c r="N30" i="1"/>
  <c r="N33" i="1"/>
  <c r="N34" i="1"/>
  <c r="N35" i="1"/>
  <c r="N38" i="1"/>
  <c r="N39" i="1"/>
  <c r="N40" i="1"/>
  <c r="N8" i="1"/>
  <c r="M40" i="1"/>
  <c r="M9" i="1"/>
  <c r="M10" i="1"/>
  <c r="M13" i="1"/>
  <c r="M14" i="1"/>
  <c r="M15" i="1"/>
  <c r="M18" i="1"/>
  <c r="M19" i="1"/>
  <c r="M20" i="1"/>
  <c r="M23" i="1"/>
  <c r="M24" i="1"/>
  <c r="M25" i="1"/>
  <c r="M28" i="1"/>
  <c r="M29" i="1"/>
  <c r="M30" i="1"/>
  <c r="M33" i="1"/>
  <c r="M34" i="1"/>
  <c r="M35" i="1"/>
  <c r="M38" i="1"/>
  <c r="M39" i="1"/>
  <c r="M8" i="1"/>
  <c r="L9" i="1"/>
  <c r="L10" i="1"/>
  <c r="L13" i="1"/>
  <c r="L14" i="1"/>
  <c r="L15" i="1"/>
  <c r="L18" i="1"/>
  <c r="L19" i="1"/>
  <c r="L20" i="1"/>
  <c r="L23" i="1"/>
  <c r="L24" i="1"/>
  <c r="L25" i="1"/>
  <c r="L28" i="1"/>
  <c r="L29" i="1"/>
  <c r="L30" i="1"/>
  <c r="L33" i="1"/>
  <c r="L34" i="1"/>
  <c r="L35" i="1"/>
  <c r="L38" i="1"/>
  <c r="L39" i="1"/>
  <c r="L40" i="1"/>
  <c r="L8" i="1"/>
  <c r="D7" i="4"/>
  <c r="K7" i="4" s="1"/>
  <c r="D8" i="4"/>
  <c r="K8" i="4" s="1"/>
  <c r="D11" i="4"/>
  <c r="K11" i="4" s="1"/>
  <c r="D12" i="4"/>
  <c r="K12" i="4" s="1"/>
  <c r="D13" i="4"/>
  <c r="K13" i="4" s="1"/>
  <c r="D16" i="4"/>
  <c r="K16" i="4" s="1"/>
  <c r="D17" i="4"/>
  <c r="K17" i="4" s="1"/>
  <c r="D18" i="4"/>
  <c r="K18" i="4" s="1"/>
  <c r="D21" i="4"/>
  <c r="K21" i="4" s="1"/>
  <c r="D22" i="4"/>
  <c r="K22" i="4" s="1"/>
  <c r="D23" i="4"/>
  <c r="K23" i="4" s="1"/>
  <c r="D26" i="4"/>
  <c r="K26" i="4" s="1"/>
  <c r="D27" i="4"/>
  <c r="K27" i="4" s="1"/>
  <c r="D28" i="4"/>
  <c r="K28" i="4" s="1"/>
  <c r="D31" i="4"/>
  <c r="K31" i="4" s="1"/>
  <c r="D32" i="4"/>
  <c r="K32" i="4" s="1"/>
  <c r="D33" i="4"/>
  <c r="K33" i="4" s="1"/>
  <c r="D36" i="4"/>
  <c r="K36" i="4" s="1"/>
  <c r="D37" i="4"/>
  <c r="K37" i="4" s="1"/>
  <c r="D38" i="4"/>
  <c r="K38" i="4" s="1"/>
  <c r="D41" i="4"/>
  <c r="K41" i="4" s="1"/>
  <c r="D42" i="4"/>
  <c r="K42" i="4" s="1"/>
  <c r="D43" i="4"/>
  <c r="K43" i="4" s="1"/>
  <c r="D46" i="4"/>
  <c r="K46" i="4" s="1"/>
  <c r="D47" i="4"/>
  <c r="K47" i="4" s="1"/>
  <c r="D48" i="4"/>
  <c r="K48" i="4" s="1"/>
  <c r="D51" i="4"/>
  <c r="K51" i="4" s="1"/>
  <c r="D52" i="4"/>
  <c r="K52" i="4" s="1"/>
  <c r="D53" i="4"/>
  <c r="K53" i="4" s="1"/>
  <c r="D56" i="4"/>
  <c r="K56" i="4" s="1"/>
  <c r="D57" i="4"/>
  <c r="K57" i="4" s="1"/>
  <c r="D58" i="4"/>
  <c r="K58" i="4" s="1"/>
  <c r="D61" i="4"/>
  <c r="K61" i="4" s="1"/>
  <c r="D62" i="4"/>
  <c r="K62" i="4" s="1"/>
  <c r="D63" i="4"/>
  <c r="K63" i="4" s="1"/>
  <c r="D66" i="4"/>
  <c r="K66" i="4" s="1"/>
  <c r="D67" i="4"/>
  <c r="K67" i="4" s="1"/>
  <c r="D68" i="4"/>
  <c r="K68" i="4" s="1"/>
  <c r="D71" i="4"/>
  <c r="K71" i="4" s="1"/>
  <c r="D72" i="4"/>
  <c r="K72" i="4" s="1"/>
  <c r="D73" i="4"/>
  <c r="K73" i="4" s="1"/>
  <c r="D76" i="4"/>
  <c r="K76" i="4" s="1"/>
  <c r="D77" i="4"/>
  <c r="K77" i="4" s="1"/>
  <c r="D78" i="4"/>
  <c r="K78" i="4" s="1"/>
  <c r="D6" i="4"/>
  <c r="K6" i="4" s="1"/>
  <c r="D46" i="2"/>
  <c r="K46" i="2" s="1"/>
  <c r="D47" i="2"/>
  <c r="K47" i="2" s="1"/>
  <c r="D50" i="2"/>
  <c r="K50" i="2" s="1"/>
  <c r="D51" i="2"/>
  <c r="K51" i="2" s="1"/>
  <c r="D52" i="2"/>
  <c r="K52" i="2" s="1"/>
  <c r="D55" i="2"/>
  <c r="K55" i="2" s="1"/>
  <c r="D56" i="2"/>
  <c r="K56" i="2" s="1"/>
  <c r="D57" i="2"/>
  <c r="K57" i="2" s="1"/>
  <c r="D60" i="2"/>
  <c r="K60" i="2" s="1"/>
  <c r="D61" i="2"/>
  <c r="K61" i="2" s="1"/>
  <c r="D62" i="2"/>
  <c r="K62" i="2" s="1"/>
  <c r="D45" i="2"/>
  <c r="K45" i="2" s="1"/>
  <c r="D24" i="2"/>
  <c r="K24" i="2" s="1"/>
  <c r="D25" i="2"/>
  <c r="K25" i="2" s="1"/>
  <c r="D28" i="2"/>
  <c r="K28" i="2" s="1"/>
  <c r="D29" i="2"/>
  <c r="K29" i="2" s="1"/>
  <c r="D30" i="2"/>
  <c r="K30" i="2" s="1"/>
  <c r="D33" i="2"/>
  <c r="K33" i="2" s="1"/>
  <c r="D34" i="2"/>
  <c r="K34" i="2" s="1"/>
  <c r="D35" i="2"/>
  <c r="K35" i="2" s="1"/>
  <c r="D38" i="2"/>
  <c r="K38" i="2" s="1"/>
  <c r="D39" i="2"/>
  <c r="K39" i="2" s="1"/>
  <c r="D40" i="2"/>
  <c r="K40" i="2" s="1"/>
  <c r="D23" i="2"/>
  <c r="K23" i="2" s="1"/>
  <c r="D7" i="2"/>
  <c r="K7" i="2" s="1"/>
  <c r="D8" i="2"/>
  <c r="K8" i="2" s="1"/>
  <c r="D11" i="2"/>
  <c r="K11" i="2" s="1"/>
  <c r="D12" i="2"/>
  <c r="K12" i="2" s="1"/>
  <c r="D13" i="2"/>
  <c r="K13" i="2" s="1"/>
  <c r="D16" i="2"/>
  <c r="K16" i="2" s="1"/>
  <c r="D17" i="2"/>
  <c r="K17" i="2" s="1"/>
  <c r="D18" i="2"/>
  <c r="K18" i="2" s="1"/>
  <c r="D6" i="2"/>
  <c r="K6" i="2" s="1"/>
  <c r="D47" i="1"/>
  <c r="K47" i="1" s="1"/>
  <c r="D48" i="1"/>
  <c r="K48" i="1" s="1"/>
  <c r="D51" i="1"/>
  <c r="K51" i="1" s="1"/>
  <c r="D52" i="1"/>
  <c r="K52" i="1" s="1"/>
  <c r="D53" i="1"/>
  <c r="K53" i="1" s="1"/>
  <c r="D56" i="1"/>
  <c r="K56" i="1" s="1"/>
  <c r="D57" i="1"/>
  <c r="K57" i="1" s="1"/>
  <c r="D58" i="1"/>
  <c r="K58" i="1" s="1"/>
  <c r="D61" i="1"/>
  <c r="K61" i="1" s="1"/>
  <c r="D62" i="1"/>
  <c r="K62" i="1" s="1"/>
  <c r="D63" i="1"/>
  <c r="K63" i="1" s="1"/>
  <c r="D46" i="1"/>
  <c r="K46" i="1" s="1"/>
  <c r="K9" i="1"/>
  <c r="K10" i="1"/>
  <c r="D13" i="1"/>
  <c r="K13" i="1" s="1"/>
  <c r="D14" i="1"/>
  <c r="K14" i="1" s="1"/>
  <c r="D15" i="1"/>
  <c r="K15" i="1" s="1"/>
  <c r="D18" i="1"/>
  <c r="K18" i="1" s="1"/>
  <c r="K19" i="1"/>
  <c r="K20" i="1"/>
  <c r="D23" i="1"/>
  <c r="K23" i="1" s="1"/>
  <c r="K24" i="1"/>
  <c r="K25" i="1"/>
  <c r="D28" i="1"/>
  <c r="K28" i="1" s="1"/>
  <c r="K29" i="1"/>
  <c r="K30" i="1"/>
  <c r="D33" i="1"/>
  <c r="K33" i="1" s="1"/>
  <c r="D34" i="1"/>
  <c r="K34" i="1" s="1"/>
  <c r="D35" i="1"/>
  <c r="K35" i="1" s="1"/>
  <c r="D38" i="1"/>
  <c r="K38" i="1" s="1"/>
  <c r="D39" i="1"/>
  <c r="K39" i="1" s="1"/>
  <c r="D40" i="1"/>
  <c r="K40" i="1" s="1"/>
  <c r="D8" i="1"/>
  <c r="K8" i="1" s="1"/>
  <c r="D6" i="3"/>
  <c r="K6" i="3" s="1"/>
  <c r="D7" i="3"/>
  <c r="K7" i="3" s="1"/>
  <c r="D10" i="3"/>
  <c r="K10" i="3" s="1"/>
  <c r="D11" i="3"/>
  <c r="K11" i="3" s="1"/>
  <c r="D12" i="3"/>
  <c r="K12" i="3" s="1"/>
  <c r="D15" i="3"/>
  <c r="K15" i="3" s="1"/>
  <c r="D16" i="3"/>
  <c r="K16" i="3" s="1"/>
  <c r="D17" i="3"/>
  <c r="K17" i="3" s="1"/>
  <c r="D20" i="3"/>
  <c r="K20" i="3" s="1"/>
  <c r="D21" i="3"/>
  <c r="K21" i="3" s="1"/>
  <c r="D22" i="3"/>
  <c r="K22" i="3" s="1"/>
  <c r="D25" i="3"/>
  <c r="K25" i="3" s="1"/>
  <c r="D26" i="3"/>
  <c r="K26" i="3" s="1"/>
  <c r="D27" i="3"/>
  <c r="K27" i="3" s="1"/>
  <c r="D30" i="3"/>
  <c r="K30" i="3" s="1"/>
  <c r="D31" i="3"/>
  <c r="K31" i="3" s="1"/>
  <c r="D32" i="3"/>
  <c r="K32" i="3" s="1"/>
  <c r="D35" i="3"/>
  <c r="K35" i="3" s="1"/>
  <c r="D36" i="3"/>
  <c r="K36" i="3" s="1"/>
  <c r="D37" i="3"/>
  <c r="K37" i="3" s="1"/>
  <c r="D40" i="3"/>
  <c r="K40" i="3" s="1"/>
  <c r="D41" i="3"/>
  <c r="K41" i="3" s="1"/>
  <c r="D42" i="3"/>
  <c r="K42" i="3" s="1"/>
  <c r="D5" i="3"/>
  <c r="K5" i="3" s="1"/>
  <c r="R35" i="2" l="1"/>
  <c r="Q18" i="2"/>
  <c r="Q45" i="2"/>
  <c r="Q47" i="2"/>
  <c r="Q37" i="3"/>
  <c r="R28" i="4"/>
  <c r="Q57" i="2"/>
  <c r="Q56" i="4"/>
  <c r="Q40" i="3"/>
  <c r="Q26" i="3"/>
  <c r="S20" i="3"/>
  <c r="Q31" i="3"/>
  <c r="Q42" i="3"/>
  <c r="Q35" i="3"/>
  <c r="R42" i="3"/>
  <c r="Q13" i="2"/>
  <c r="Q17" i="2"/>
  <c r="Q28" i="2"/>
  <c r="R8" i="2"/>
  <c r="S8" i="2"/>
  <c r="R51" i="2"/>
  <c r="Q23" i="2"/>
  <c r="Q33" i="2"/>
  <c r="Q51" i="2"/>
  <c r="R60" i="2"/>
  <c r="S24" i="2"/>
  <c r="R33" i="2"/>
  <c r="R57" i="2"/>
  <c r="S18" i="2"/>
  <c r="S35" i="2"/>
  <c r="Q7" i="2"/>
  <c r="S23" i="2"/>
  <c r="R47" i="2"/>
  <c r="Q62" i="2"/>
  <c r="Q21" i="4"/>
  <c r="S42" i="4"/>
  <c r="R31" i="4"/>
  <c r="Q6" i="4"/>
  <c r="R36" i="4"/>
  <c r="R23" i="4"/>
  <c r="Q43" i="4"/>
  <c r="Q17" i="4"/>
  <c r="S28" i="4"/>
  <c r="S41" i="4"/>
  <c r="S34" i="2"/>
  <c r="R78" i="4"/>
  <c r="Q29" i="2"/>
  <c r="Q34" i="2"/>
  <c r="S39" i="2"/>
  <c r="R55" i="2"/>
  <c r="Q32" i="3"/>
  <c r="R7" i="4"/>
  <c r="S18" i="4"/>
  <c r="S23" i="4"/>
  <c r="Q78" i="4"/>
  <c r="S12" i="2"/>
  <c r="R12" i="2"/>
  <c r="S30" i="2"/>
  <c r="S62" i="2"/>
  <c r="S17" i="4"/>
  <c r="Q6" i="2"/>
  <c r="R17" i="2"/>
  <c r="Q30" i="2"/>
  <c r="S50" i="2"/>
  <c r="Q36" i="3"/>
  <c r="Q22" i="4"/>
  <c r="S36" i="4"/>
  <c r="Q51" i="4"/>
  <c r="Q24" i="2"/>
  <c r="S28" i="2"/>
  <c r="Q55" i="2"/>
  <c r="Q60" i="2"/>
  <c r="Q30" i="3"/>
  <c r="R6" i="4"/>
  <c r="R22" i="4"/>
  <c r="Q68" i="4"/>
  <c r="S25" i="2"/>
  <c r="S6" i="2"/>
  <c r="S16" i="2"/>
  <c r="R25" i="2"/>
  <c r="S29" i="2"/>
  <c r="S46" i="2"/>
  <c r="R21" i="3"/>
  <c r="R41" i="3"/>
  <c r="R9" i="1"/>
  <c r="R16" i="2"/>
  <c r="R46" i="2"/>
  <c r="Q56" i="2"/>
  <c r="R61" i="2"/>
  <c r="Q21" i="3"/>
  <c r="Q27" i="3"/>
  <c r="Q41" i="3"/>
  <c r="S26" i="4"/>
  <c r="S31" i="4"/>
  <c r="R39" i="1"/>
  <c r="Q13" i="1"/>
  <c r="Q14" i="1"/>
  <c r="R38" i="1"/>
  <c r="Q40" i="1"/>
  <c r="R10" i="1"/>
  <c r="R7" i="2"/>
  <c r="S52" i="2"/>
  <c r="Q61" i="2"/>
  <c r="S22" i="3"/>
  <c r="S25" i="3"/>
  <c r="R26" i="4"/>
  <c r="Q8" i="1"/>
  <c r="R13" i="1"/>
  <c r="R11" i="2"/>
  <c r="R52" i="2"/>
  <c r="S56" i="2"/>
  <c r="R25" i="3"/>
  <c r="S26" i="3"/>
  <c r="S27" i="3"/>
  <c r="S30" i="3"/>
  <c r="S31" i="3"/>
  <c r="S32" i="3"/>
  <c r="S35" i="3"/>
  <c r="S36" i="3"/>
  <c r="S37" i="3"/>
  <c r="S40" i="3"/>
  <c r="R46" i="4"/>
  <c r="Q39" i="1"/>
  <c r="R35" i="1"/>
  <c r="Q11" i="2"/>
  <c r="R13" i="2"/>
  <c r="R45" i="2"/>
  <c r="S8" i="4"/>
  <c r="Q46" i="4"/>
  <c r="Q63" i="4"/>
  <c r="R66" i="4"/>
  <c r="Q13" i="4"/>
  <c r="S37" i="4"/>
  <c r="Q66" i="4"/>
  <c r="S27" i="4"/>
  <c r="R58" i="4"/>
  <c r="S7" i="4"/>
  <c r="Q16" i="4"/>
  <c r="R27" i="4"/>
  <c r="S38" i="4"/>
  <c r="Q58" i="4"/>
  <c r="R71" i="4"/>
  <c r="Q71" i="4"/>
  <c r="R18" i="4"/>
  <c r="S21" i="4"/>
  <c r="R37" i="4"/>
  <c r="R38" i="4"/>
  <c r="R41" i="4"/>
  <c r="R42" i="4"/>
  <c r="S43" i="4"/>
  <c r="R61" i="4"/>
  <c r="R8" i="4"/>
  <c r="S11" i="4"/>
  <c r="S32" i="4"/>
  <c r="R47" i="4"/>
  <c r="R72" i="4"/>
  <c r="R11" i="4"/>
  <c r="S12" i="4"/>
  <c r="S13" i="4"/>
  <c r="S16" i="4"/>
  <c r="R32" i="4"/>
  <c r="S33" i="4"/>
  <c r="R52" i="4"/>
  <c r="R57" i="4"/>
  <c r="Q72" i="4"/>
  <c r="Q77" i="4"/>
  <c r="R12" i="4"/>
  <c r="Q52" i="4"/>
  <c r="Q57" i="4"/>
  <c r="R73" i="4"/>
  <c r="R20" i="1"/>
  <c r="R23" i="1"/>
  <c r="Q15" i="1"/>
  <c r="R24" i="1"/>
  <c r="S15" i="1"/>
  <c r="Q25" i="1"/>
  <c r="R25" i="1"/>
  <c r="S29" i="1"/>
  <c r="Q28" i="1"/>
  <c r="R34" i="1"/>
  <c r="S8" i="1"/>
  <c r="Q29" i="1"/>
  <c r="R53" i="4"/>
  <c r="R67" i="4"/>
  <c r="Q53" i="4"/>
  <c r="R56" i="4"/>
  <c r="Q67" i="4"/>
  <c r="R68" i="4"/>
  <c r="Q47" i="4"/>
  <c r="R48" i="4"/>
  <c r="Q61" i="4"/>
  <c r="R62" i="4"/>
  <c r="Q73" i="4"/>
  <c r="R76" i="4"/>
  <c r="Q48" i="4"/>
  <c r="R51" i="4"/>
  <c r="Q62" i="4"/>
  <c r="R63" i="4"/>
  <c r="Q76" i="4"/>
  <c r="R77" i="4"/>
  <c r="R20" i="3"/>
  <c r="R22" i="3"/>
  <c r="S5" i="3"/>
  <c r="S6" i="3"/>
  <c r="S7" i="3"/>
  <c r="S10" i="3"/>
  <c r="S11" i="3"/>
  <c r="S12" i="3"/>
  <c r="S15" i="3"/>
  <c r="S16" i="3"/>
  <c r="S17" i="3"/>
  <c r="R5" i="3"/>
  <c r="R6" i="3"/>
  <c r="R7" i="3"/>
  <c r="R10" i="3"/>
  <c r="R11" i="3"/>
  <c r="R12" i="3"/>
  <c r="R15" i="3"/>
  <c r="R16" i="3"/>
  <c r="R17" i="3"/>
  <c r="S38" i="2"/>
  <c r="S40" i="2"/>
  <c r="R38" i="2"/>
  <c r="R40" i="2"/>
  <c r="Q18" i="1"/>
  <c r="Q33" i="1"/>
  <c r="Q19" i="1"/>
  <c r="R40" i="1"/>
  <c r="R28" i="1"/>
  <c r="R14" i="1"/>
  <c r="S35" i="1"/>
  <c r="S23" i="1"/>
  <c r="S9" i="1"/>
  <c r="S18" i="1"/>
  <c r="S20" i="1"/>
  <c r="Q34" i="1"/>
  <c r="S38" i="1"/>
  <c r="S24" i="1"/>
  <c r="S10" i="1"/>
  <c r="S33" i="1"/>
  <c r="S19" i="1"/>
  <c r="S46" i="1"/>
  <c r="S48" i="1"/>
  <c r="S52" i="1"/>
  <c r="S56" i="1"/>
  <c r="S58" i="1"/>
  <c r="S62" i="1"/>
  <c r="R46" i="1"/>
  <c r="R48" i="1"/>
  <c r="R52" i="1"/>
  <c r="R56" i="1"/>
  <c r="R58" i="1"/>
  <c r="R62" i="1"/>
  <c r="S47" i="1"/>
  <c r="S51" i="1"/>
  <c r="S53" i="1"/>
  <c r="S57" i="1"/>
  <c r="S61" i="1"/>
  <c r="S63" i="1"/>
  <c r="R47" i="1"/>
  <c r="R51" i="1"/>
  <c r="R53" i="1"/>
  <c r="R57" i="1"/>
  <c r="R61" i="1"/>
  <c r="R63" i="1"/>
</calcChain>
</file>

<file path=xl/sharedStrings.xml><?xml version="1.0" encoding="utf-8"?>
<sst xmlns="http://schemas.openxmlformats.org/spreadsheetml/2006/main" count="642" uniqueCount="171">
  <si>
    <t>海鸥行程中酒店升级价格</t>
  </si>
  <si>
    <t>团号</t>
  </si>
  <si>
    <t>酒店</t>
  </si>
  <si>
    <t>单人间</t>
  </si>
  <si>
    <t>双人间</t>
  </si>
  <si>
    <t>第三人/儿童</t>
  </si>
  <si>
    <t>第四人/儿童</t>
  </si>
  <si>
    <t>备注</t>
  </si>
  <si>
    <t>USSVB2</t>
  </si>
  <si>
    <t>三晚拉斯维加斯-大峡谷西峡谷-1大主题公园5日欢乐游</t>
  </si>
  <si>
    <t>USSVB3</t>
  </si>
  <si>
    <t>三晚拉斯维加斯-大峡谷西峡谷-迪斯尼乐园6日欢乐游</t>
  </si>
  <si>
    <t>USSVB4</t>
  </si>
  <si>
    <t>三晚拉斯维加斯-大峡谷西峡谷-洛杉矶7日欢乐游</t>
  </si>
  <si>
    <t>USSVSB1</t>
  </si>
  <si>
    <t>三晚拉斯维加斯-大峡谷或西峡谷-旧金山-优胜美地7日游</t>
  </si>
  <si>
    <t>USSVSB2</t>
  </si>
  <si>
    <t>三晚拉斯维加斯-大峡谷西峡谷-旧金山-优胜美地-洛杉矶8日超值游</t>
  </si>
  <si>
    <t>USSVSB3</t>
  </si>
  <si>
    <t>三晚拉斯维加斯-大峡谷西峡谷-旧金山-洛杉矶9日精华游</t>
  </si>
  <si>
    <t>USSVSB4</t>
  </si>
  <si>
    <t>三晚拉斯维加斯-大峡谷西峡谷-旧金山-洛杉矶10日深度游</t>
  </si>
  <si>
    <t>（洛杉矶1晚）</t>
  </si>
  <si>
    <t>（洛杉矶2晚）</t>
  </si>
  <si>
    <t>（洛杉矶3晚）</t>
  </si>
  <si>
    <t>（洛杉矶4晚）</t>
  </si>
  <si>
    <t>USSFS2</t>
  </si>
  <si>
    <t>旧金山-优胜美地-洛杉矶4日精华游</t>
  </si>
  <si>
    <t>USSFS3</t>
  </si>
  <si>
    <t>优胜美地-洛杉矶5日经典游</t>
  </si>
  <si>
    <t>USSFS4</t>
  </si>
  <si>
    <t>优胜美地-洛杉矶6日逍遥游</t>
  </si>
  <si>
    <t>USSFSB1</t>
  </si>
  <si>
    <t>旧金山-优胜美地-拉斯维加斯-大峡谷7日潇洒游</t>
  </si>
  <si>
    <t>USSFSB2</t>
  </si>
  <si>
    <t>旧金山-优胜美地-3晚拉斯维加斯-大峡谷-主题公园8日精华游</t>
  </si>
  <si>
    <t>USSFSB3</t>
  </si>
  <si>
    <t>旧金山-优胜美地-拉斯维加斯-大峡谷9日游</t>
  </si>
  <si>
    <t>USSFSB4</t>
  </si>
  <si>
    <t>USSFSG1</t>
  </si>
  <si>
    <t>USSFSG2</t>
  </si>
  <si>
    <t>USSFSG3</t>
  </si>
  <si>
    <t>USSFSG4</t>
  </si>
  <si>
    <t>旧金山-优胜美地-拉斯维加斯-大峡谷6日潇洒游</t>
  </si>
  <si>
    <t>旧金山-优胜美地-拉斯维加斯-大峡谷8日经典游</t>
  </si>
  <si>
    <t>旧金山-优胜美地-拉斯维加斯-大峡谷9日深度游</t>
  </si>
  <si>
    <t>USSB1</t>
  </si>
  <si>
    <t>USSB2</t>
  </si>
  <si>
    <t>USSB3</t>
  </si>
  <si>
    <t>USSB4</t>
  </si>
  <si>
    <t>洛杉矶-拉斯维加斯-大峡谷国家公园5日游</t>
  </si>
  <si>
    <t>洛杉矶-拉斯维加斯-大峡谷国家公园6日游</t>
  </si>
  <si>
    <t>洛杉矶-拉斯维加斯-大峡谷国家公园7日游</t>
  </si>
  <si>
    <t>洛杉矶-拉斯维加斯-大峡谷国家公园8日游</t>
  </si>
  <si>
    <t>USSSB1</t>
  </si>
  <si>
    <t>USSSB2</t>
  </si>
  <si>
    <t>USSSB3</t>
  </si>
  <si>
    <t>USSSB4</t>
  </si>
  <si>
    <t>（洛杉矶5晚）</t>
  </si>
  <si>
    <t>美西8天精华游</t>
  </si>
  <si>
    <t>旧金山-拉斯维加斯-洛杉矶9日游</t>
  </si>
  <si>
    <t>旧金山-拉斯维加斯-洛杉矶-主题公园10日游</t>
  </si>
  <si>
    <t>旧金山-拉斯维加斯-洛杉矶-主题公园11日深度游</t>
  </si>
  <si>
    <t>海鸥行程中酒店升级价格---(LA出发，住拉斯维加斯3晚）</t>
  </si>
  <si>
    <t>USSG1W</t>
  </si>
  <si>
    <t>拉斯维加斯-大峡谷西缘玻璃桥4日游</t>
  </si>
  <si>
    <t>USSG1</t>
  </si>
  <si>
    <t>洛杉矶-拉斯维加斯-大峡谷国家公园4日经济游</t>
  </si>
  <si>
    <t>USSG2W</t>
  </si>
  <si>
    <t>拉斯维加斯-西峡谷玻璃桥-环球影城5日游</t>
  </si>
  <si>
    <t>USSG2</t>
  </si>
  <si>
    <t>洛杉矶-拉斯维加斯-大峡谷国家公园5日精华游</t>
  </si>
  <si>
    <t>USSG3</t>
  </si>
  <si>
    <t>USSG3W</t>
  </si>
  <si>
    <t>洛杉矶-拉斯维加斯-西峡谷玻璃桥6日游</t>
  </si>
  <si>
    <t>洛杉矶-拉斯维加斯-大峡谷国家公园6日经典游</t>
  </si>
  <si>
    <t>USSG4W</t>
  </si>
  <si>
    <t>USSG4</t>
  </si>
  <si>
    <t>洛杉矶-拉斯维加斯-西峡谷玻璃桥7日游</t>
  </si>
  <si>
    <t>洛杉矶-拉斯维加斯-大峡谷国家公园7日深度游</t>
  </si>
  <si>
    <t>USSL1</t>
  </si>
  <si>
    <t>南加州三大主题公园畅怀4日游</t>
  </si>
  <si>
    <t>USSSG2W</t>
  </si>
  <si>
    <t>USSSG2</t>
  </si>
  <si>
    <t>美西8天精华游(西峡)</t>
  </si>
  <si>
    <t>美西8天精华游(南峡)</t>
  </si>
  <si>
    <t>USSSG3W</t>
  </si>
  <si>
    <t>USSSG3</t>
  </si>
  <si>
    <t>USSSG4W</t>
  </si>
  <si>
    <t>USSSG4</t>
  </si>
  <si>
    <t>美西9天经典游(西峡)</t>
  </si>
  <si>
    <t>美西9天经典游(南峡)</t>
  </si>
  <si>
    <t>美西10天深度游(西峡)</t>
  </si>
  <si>
    <t>美西10天深度游(南峡)</t>
  </si>
  <si>
    <t>海鸥行程中酒店升级价格-(LA出发，住拉斯维加斯2晚）</t>
  </si>
  <si>
    <t>第一，二人价格=底价*1.2。 例如</t>
  </si>
  <si>
    <t>双人间价格：30*1.2*1 night/2=18</t>
  </si>
  <si>
    <t>第三四人价格 =5</t>
  </si>
  <si>
    <t>旧金山-优胜美地-拉斯维加斯-大峡谷7日精华游</t>
  </si>
  <si>
    <t>旧金山-优胜美地-3晚拉斯维加斯-大峡谷-洛杉矶10日深度游</t>
  </si>
  <si>
    <t>拉斯维加斯两晚</t>
  </si>
  <si>
    <t>拉斯维加斯3晚</t>
  </si>
  <si>
    <t>USSVG3</t>
  </si>
  <si>
    <t>USSVSG1</t>
  </si>
  <si>
    <t>USSVSG2</t>
  </si>
  <si>
    <t>USSVSG3</t>
  </si>
  <si>
    <t>拉斯维加斯-大峡谷西峡谷-2大主题公园5日欢乐游(拉斯维加斯出发)</t>
  </si>
  <si>
    <t>拉斯维加斯-大峡谷或西峡谷-旧金山-优胜美地6日游(LV)</t>
  </si>
  <si>
    <t>拉斯维加斯-大峡谷或西峡谷-旧金山-1大主题公园7日精品游（LV）</t>
  </si>
  <si>
    <t>拉斯维加斯-大峡谷或玻璃桥-旧金山-优胜美地-2大主题公园8日深度游</t>
  </si>
  <si>
    <t>不住拉斯维加斯</t>
  </si>
  <si>
    <t>拉斯维加斯2晚</t>
  </si>
  <si>
    <t>升级天数</t>
  </si>
  <si>
    <t>卖价</t>
  </si>
  <si>
    <t>单人房</t>
  </si>
  <si>
    <t>双人房/人</t>
  </si>
  <si>
    <t>三人房/人</t>
  </si>
  <si>
    <t>四人房/人</t>
  </si>
  <si>
    <t>底价</t>
  </si>
  <si>
    <t>Hilton San Gabriel</t>
  </si>
  <si>
    <t>USSYSGLA</t>
  </si>
  <si>
    <t>USSYSGLV</t>
  </si>
  <si>
    <t>USSFYS1</t>
  </si>
  <si>
    <t>USSMSFLA</t>
  </si>
  <si>
    <t>USSMSFLV</t>
  </si>
  <si>
    <t>USSMSF1LA</t>
  </si>
  <si>
    <t>USSMSF1LV</t>
  </si>
  <si>
    <t>USSFMB</t>
  </si>
  <si>
    <t>USSFMB1</t>
  </si>
  <si>
    <t>USSFMB2</t>
  </si>
  <si>
    <t>USSFMB3</t>
  </si>
  <si>
    <t>USSFYS</t>
  </si>
  <si>
    <t>海鸥行程中酒店升级价格-(黄石）</t>
  </si>
  <si>
    <t>10日游</t>
  </si>
  <si>
    <t>11日游</t>
  </si>
  <si>
    <t>12日游</t>
  </si>
  <si>
    <t>ID=608</t>
  </si>
  <si>
    <t>ID=628</t>
  </si>
  <si>
    <t>ID=1593</t>
  </si>
  <si>
    <t>ID=1639</t>
  </si>
  <si>
    <t>ID=607</t>
  </si>
  <si>
    <t>ID=606</t>
  </si>
  <si>
    <t>ID=1587</t>
  </si>
  <si>
    <t>ID=1588</t>
  </si>
  <si>
    <t>ID=1589</t>
  </si>
  <si>
    <t>ID=1592</t>
  </si>
  <si>
    <t>ID=1590</t>
  </si>
  <si>
    <t>ID=1591</t>
  </si>
  <si>
    <t>212日游</t>
  </si>
  <si>
    <t>升级 天数</t>
  </si>
  <si>
    <t>Crowne Plaza Hotel Fullerton</t>
  </si>
  <si>
    <t>Best Western Executive Inn(3星级)</t>
  </si>
  <si>
    <t>Comfort Suites Rosmead（包早餐）</t>
  </si>
  <si>
    <t>Best Western Executive Inn (3星级)</t>
  </si>
  <si>
    <t>Comfort Suites Rosemead（包早餐）</t>
  </si>
  <si>
    <t>For example</t>
  </si>
  <si>
    <t>USSS1</t>
  </si>
  <si>
    <t>USSS2</t>
  </si>
  <si>
    <t>USSS3</t>
  </si>
  <si>
    <t>USSS4</t>
  </si>
  <si>
    <t>洛杉矶-旧金山-优胜美地7日深度游</t>
  </si>
  <si>
    <t>洛杉矶-旧金山-优胜美地6日欢乐游</t>
  </si>
  <si>
    <t>洛杉矶-旧金山-优胜美地5日经典游</t>
  </si>
  <si>
    <t>旧金山-优胜美地4日知性之旅</t>
  </si>
  <si>
    <t>L2</t>
  </si>
  <si>
    <t>L3</t>
  </si>
  <si>
    <t>5-15-13年之前要改价格</t>
  </si>
  <si>
    <t>Hilton San Gabriel 一人或兩人一房每晚加$90 / 三人一房加每晚$110 / 四人一房每晚加$130每晚</t>
  </si>
  <si>
    <t>Pacific Palm-La Puente 每房每晚加$80</t>
  </si>
  <si>
    <t>Pacific Palm</t>
  </si>
  <si>
    <t>根据SOFIA 的决定，这两酒店的卖价为底价*1.25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</si>
</sst>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6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2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3" fillId="0" borderId="0" xfId="2">
      <alignment vertical="center"/>
    </xf>
    <xf numFmtId="0" fontId="3" fillId="0" borderId="0" xfId="2">
      <alignment vertical="center"/>
    </xf>
    <xf numFmtId="0" fontId="3" fillId="0" borderId="0" xfId="2">
      <alignment vertical="center"/>
    </xf>
    <xf numFmtId="0" fontId="3" fillId="0" borderId="0" xfId="2">
      <alignment vertical="center"/>
    </xf>
    <xf numFmtId="0" fontId="4" fillId="0" borderId="0" xfId="0" applyFont="1"/>
    <xf numFmtId="0" fontId="0" fillId="0" borderId="0" xfId="0" applyBorder="1"/>
    <xf numFmtId="0" fontId="0" fillId="2" borderId="3" xfId="0" applyFill="1" applyBorder="1"/>
    <xf numFmtId="0" fontId="5" fillId="0" borderId="0" xfId="0" applyFont="1" applyBorder="1"/>
    <xf numFmtId="0" fontId="0" fillId="2" borderId="6" xfId="0" applyFill="1" applyBorder="1"/>
    <xf numFmtId="0" fontId="6" fillId="0" borderId="0" xfId="0" applyFont="1"/>
    <xf numFmtId="0" fontId="0" fillId="4" borderId="1" xfId="0" applyFill="1" applyBorder="1"/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0" fillId="0" borderId="1" xfId="0" applyFill="1" applyBorder="1"/>
    <xf numFmtId="1" fontId="7" fillId="0" borderId="0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0" fillId="0" borderId="6" xfId="0" applyBorder="1"/>
    <xf numFmtId="0" fontId="0" fillId="0" borderId="8" xfId="0" applyBorder="1"/>
    <xf numFmtId="0" fontId="0" fillId="3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2" borderId="5" xfId="0" applyFill="1" applyBorder="1"/>
    <xf numFmtId="0" fontId="4" fillId="2" borderId="9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9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0" applyFill="1"/>
    <xf numFmtId="0" fontId="0" fillId="0" borderId="6" xfId="0" applyFill="1" applyBorder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0" fillId="6" borderId="0" xfId="0" applyFill="1"/>
    <xf numFmtId="0" fontId="4" fillId="6" borderId="2" xfId="0" applyFont="1" applyFill="1" applyBorder="1"/>
    <xf numFmtId="0" fontId="0" fillId="6" borderId="1" xfId="0" applyFill="1" applyBorder="1"/>
    <xf numFmtId="0" fontId="8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0" xfId="0" applyFill="1" applyBorder="1"/>
    <xf numFmtId="0" fontId="4" fillId="6" borderId="7" xfId="0" applyFont="1" applyFill="1" applyBorder="1"/>
    <xf numFmtId="0" fontId="4" fillId="6" borderId="0" xfId="0" applyFont="1" applyFill="1" applyBorder="1"/>
    <xf numFmtId="0" fontId="4" fillId="0" borderId="0" xfId="0" applyFont="1" applyAlignment="1">
      <alignment horizontal="center" wrapText="1"/>
    </xf>
    <xf numFmtId="0" fontId="0" fillId="0" borderId="10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2"/>
  <sheetViews>
    <sheetView topLeftCell="B1" workbookViewId="0">
      <selection activeCell="H5" sqref="H5"/>
    </sheetView>
  </sheetViews>
  <sheetFormatPr defaultRowHeight="22.15" customHeight="1"/>
  <cols>
    <col min="1" max="1" width="5.28515625" customWidth="1"/>
    <col min="2" max="2" width="9.28515625" customWidth="1"/>
    <col min="3" max="3" width="42.28515625" customWidth="1"/>
    <col min="6" max="6" width="9.140625" customWidth="1"/>
    <col min="7" max="7" width="9.42578125" customWidth="1"/>
    <col min="8" max="8" width="48.7109375" customWidth="1"/>
    <col min="9" max="9" width="11" bestFit="1" customWidth="1"/>
    <col min="10" max="10" width="5.42578125" customWidth="1"/>
    <col min="12" max="12" width="9.85546875" customWidth="1"/>
    <col min="13" max="13" width="10.140625" customWidth="1"/>
    <col min="14" max="14" width="32.42578125" customWidth="1"/>
    <col min="15" max="15" width="6.140625" customWidth="1"/>
    <col min="19" max="19" width="10.42578125" customWidth="1"/>
  </cols>
  <sheetData>
    <row r="2" spans="2:19" ht="22.15" customHeight="1">
      <c r="B2" s="4" t="s">
        <v>0</v>
      </c>
      <c r="G2" s="51"/>
      <c r="H2" t="s">
        <v>166</v>
      </c>
    </row>
    <row r="3" spans="2:19" ht="22.15" customHeight="1">
      <c r="B3" s="4"/>
      <c r="H3" s="14" t="s">
        <v>167</v>
      </c>
      <c r="N3" s="64" t="s">
        <v>170</v>
      </c>
    </row>
    <row r="4" spans="2:19" ht="22.15" customHeight="1">
      <c r="B4" s="4"/>
      <c r="H4" s="14" t="s">
        <v>168</v>
      </c>
      <c r="N4" s="64"/>
    </row>
    <row r="5" spans="2:19" ht="22.15" customHeight="1">
      <c r="B5" s="4"/>
      <c r="H5" s="14"/>
    </row>
    <row r="6" spans="2:19" ht="22.15" customHeight="1">
      <c r="B6" s="4" t="s">
        <v>101</v>
      </c>
      <c r="K6" s="19" t="s">
        <v>113</v>
      </c>
      <c r="P6" s="19" t="s">
        <v>118</v>
      </c>
    </row>
    <row r="7" spans="2:19" ht="28.15" customHeight="1"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112</v>
      </c>
      <c r="K7" s="20" t="s">
        <v>114</v>
      </c>
      <c r="L7" s="20" t="s">
        <v>115</v>
      </c>
      <c r="M7" s="20" t="s">
        <v>116</v>
      </c>
      <c r="N7" s="20" t="s">
        <v>117</v>
      </c>
      <c r="P7" s="20" t="s">
        <v>114</v>
      </c>
      <c r="Q7" s="20" t="s">
        <v>115</v>
      </c>
      <c r="R7" s="20" t="s">
        <v>116</v>
      </c>
      <c r="S7" s="20" t="s">
        <v>117</v>
      </c>
    </row>
    <row r="8" spans="2:19" ht="22.15" customHeight="1">
      <c r="B8" s="30" t="s">
        <v>8</v>
      </c>
      <c r="C8" s="29" t="s">
        <v>151</v>
      </c>
      <c r="D8" s="3">
        <f>E8*2</f>
        <v>36</v>
      </c>
      <c r="E8" s="3">
        <v>18</v>
      </c>
      <c r="F8" s="3">
        <v>5</v>
      </c>
      <c r="G8" s="3">
        <v>5</v>
      </c>
      <c r="H8" s="3" t="s">
        <v>9</v>
      </c>
      <c r="I8" s="3">
        <v>1</v>
      </c>
      <c r="K8" s="21">
        <f>D8</f>
        <v>36</v>
      </c>
      <c r="L8" s="21">
        <f>E8</f>
        <v>18</v>
      </c>
      <c r="M8" s="21">
        <f>(E8*2+F8)/3</f>
        <v>13.666666666666666</v>
      </c>
      <c r="N8" s="21">
        <f>(E8*2+F8+G8)/4</f>
        <v>11.5</v>
      </c>
      <c r="P8" s="22">
        <f>20*I8</f>
        <v>20</v>
      </c>
      <c r="Q8" s="22">
        <f>P8/2</f>
        <v>10</v>
      </c>
      <c r="R8" s="22">
        <f>P8/3</f>
        <v>6.666666666666667</v>
      </c>
      <c r="S8" s="22">
        <f>P8/4</f>
        <v>5</v>
      </c>
    </row>
    <row r="9" spans="2:19" ht="22.15" customHeight="1">
      <c r="B9" s="27"/>
      <c r="C9" s="29" t="s">
        <v>152</v>
      </c>
      <c r="D9" s="3">
        <v>36</v>
      </c>
      <c r="E9" s="3">
        <v>18</v>
      </c>
      <c r="F9" s="3">
        <v>5</v>
      </c>
      <c r="G9" s="3">
        <v>5</v>
      </c>
      <c r="H9" s="3" t="s">
        <v>22</v>
      </c>
      <c r="I9" s="3">
        <v>1</v>
      </c>
      <c r="K9" s="21">
        <f t="shared" ref="K9:K40" si="0">D9</f>
        <v>36</v>
      </c>
      <c r="L9" s="21">
        <f t="shared" ref="L9:L40" si="1">E9</f>
        <v>18</v>
      </c>
      <c r="M9" s="21">
        <f t="shared" ref="M9:M40" si="2">(E9*2+F9)/3</f>
        <v>13.666666666666666</v>
      </c>
      <c r="N9" s="21">
        <f t="shared" ref="N9:N40" si="3">(E9*2+F9+G9)/4</f>
        <v>11.5</v>
      </c>
      <c r="P9" s="22">
        <f t="shared" ref="P9:P40" si="4">20*I9</f>
        <v>20</v>
      </c>
      <c r="Q9" s="22">
        <f t="shared" ref="Q9:Q40" si="5">P9/2</f>
        <v>10</v>
      </c>
      <c r="R9" s="22">
        <f t="shared" ref="R9:R40" si="6">P9/3</f>
        <v>6.666666666666667</v>
      </c>
      <c r="S9" s="22">
        <f t="shared" ref="S9:S40" si="7">P9/4</f>
        <v>5</v>
      </c>
    </row>
    <row r="10" spans="2:19" ht="22.15" customHeight="1">
      <c r="B10" s="27"/>
      <c r="C10" s="29" t="s">
        <v>150</v>
      </c>
      <c r="D10" s="3">
        <v>36</v>
      </c>
      <c r="E10" s="3">
        <v>18</v>
      </c>
      <c r="F10" s="3">
        <v>5</v>
      </c>
      <c r="G10" s="3">
        <v>5</v>
      </c>
      <c r="H10" s="3"/>
      <c r="I10" s="3">
        <v>1</v>
      </c>
      <c r="K10" s="21">
        <f t="shared" si="0"/>
        <v>36</v>
      </c>
      <c r="L10" s="21">
        <f t="shared" si="1"/>
        <v>18</v>
      </c>
      <c r="M10" s="21">
        <f t="shared" si="2"/>
        <v>13.666666666666666</v>
      </c>
      <c r="N10" s="21">
        <f t="shared" si="3"/>
        <v>11.5</v>
      </c>
      <c r="P10" s="22">
        <f t="shared" si="4"/>
        <v>20</v>
      </c>
      <c r="Q10" s="22">
        <f t="shared" si="5"/>
        <v>10</v>
      </c>
      <c r="R10" s="22">
        <f t="shared" si="6"/>
        <v>6.666666666666667</v>
      </c>
      <c r="S10" s="22">
        <f t="shared" si="7"/>
        <v>5</v>
      </c>
    </row>
    <row r="11" spans="2:19" s="51" customFormat="1" ht="22.15" customHeight="1">
      <c r="B11" s="58"/>
      <c r="C11" s="53" t="s">
        <v>119</v>
      </c>
      <c r="D11" s="53"/>
      <c r="E11" s="53"/>
      <c r="F11" s="53"/>
      <c r="G11" s="53"/>
      <c r="H11" s="53"/>
      <c r="I11" s="53">
        <v>1</v>
      </c>
      <c r="K11" s="55">
        <f>P11*1.25</f>
        <v>112.5</v>
      </c>
      <c r="L11" s="55">
        <f t="shared" ref="L11:N11" si="8">Q11*1.25</f>
        <v>56.25</v>
      </c>
      <c r="M11" s="55">
        <f t="shared" si="8"/>
        <v>45.833333333333329</v>
      </c>
      <c r="N11" s="55">
        <f t="shared" si="8"/>
        <v>40.625</v>
      </c>
      <c r="P11" s="56">
        <f>90*I11</f>
        <v>90</v>
      </c>
      <c r="Q11" s="56">
        <f t="shared" ref="Q11" si="9">P11/2</f>
        <v>45</v>
      </c>
      <c r="R11" s="56">
        <f>110/3</f>
        <v>36.666666666666664</v>
      </c>
      <c r="S11" s="56">
        <f>130/4</f>
        <v>32.5</v>
      </c>
    </row>
    <row r="12" spans="2:19" s="51" customFormat="1" ht="22.15" customHeight="1">
      <c r="B12" s="58"/>
      <c r="C12" s="60" t="s">
        <v>169</v>
      </c>
      <c r="D12" s="53"/>
      <c r="E12" s="57"/>
      <c r="F12" s="57"/>
      <c r="G12" s="57"/>
      <c r="H12" s="53"/>
      <c r="I12" s="53">
        <v>1</v>
      </c>
      <c r="K12" s="55">
        <f>P12*1.25</f>
        <v>100</v>
      </c>
      <c r="L12" s="55">
        <f t="shared" ref="L12" si="10">Q12*1.25</f>
        <v>50</v>
      </c>
      <c r="M12" s="55">
        <f t="shared" ref="M12" si="11">R12*1.25</f>
        <v>33.333333333333336</v>
      </c>
      <c r="N12" s="55">
        <f t="shared" ref="N12" si="12">S12*1.25</f>
        <v>25</v>
      </c>
      <c r="P12" s="56">
        <f>80*I12</f>
        <v>80</v>
      </c>
      <c r="Q12" s="56">
        <f>P12/2</f>
        <v>40</v>
      </c>
      <c r="R12" s="56">
        <f>P12/3</f>
        <v>26.666666666666668</v>
      </c>
      <c r="S12" s="56">
        <f>P12/4</f>
        <v>20</v>
      </c>
    </row>
    <row r="13" spans="2:19" ht="22.15" customHeight="1">
      <c r="B13" s="32" t="s">
        <v>10</v>
      </c>
      <c r="C13" s="34" t="s">
        <v>151</v>
      </c>
      <c r="D13" s="7">
        <f t="shared" ref="D13:D40" si="13">E13*2</f>
        <v>72</v>
      </c>
      <c r="E13" s="5">
        <v>36</v>
      </c>
      <c r="F13" s="5">
        <v>5</v>
      </c>
      <c r="G13" s="5">
        <v>5</v>
      </c>
      <c r="H13" s="7" t="s">
        <v>11</v>
      </c>
      <c r="I13" s="7">
        <v>2</v>
      </c>
      <c r="K13" s="25">
        <f t="shared" si="0"/>
        <v>72</v>
      </c>
      <c r="L13" s="25">
        <f t="shared" si="1"/>
        <v>36</v>
      </c>
      <c r="M13" s="25">
        <f t="shared" si="2"/>
        <v>25.666666666666668</v>
      </c>
      <c r="N13" s="25">
        <f t="shared" si="3"/>
        <v>20.5</v>
      </c>
      <c r="P13" s="26">
        <f t="shared" si="4"/>
        <v>40</v>
      </c>
      <c r="Q13" s="26">
        <f t="shared" si="5"/>
        <v>20</v>
      </c>
      <c r="R13" s="26">
        <f t="shared" si="6"/>
        <v>13.333333333333334</v>
      </c>
      <c r="S13" s="26">
        <f t="shared" si="7"/>
        <v>10</v>
      </c>
    </row>
    <row r="14" spans="2:19" ht="22.15" customHeight="1">
      <c r="B14" s="28"/>
      <c r="C14" s="18" t="s">
        <v>152</v>
      </c>
      <c r="D14" s="7">
        <f t="shared" si="13"/>
        <v>72</v>
      </c>
      <c r="E14" s="7">
        <v>36</v>
      </c>
      <c r="F14" s="7">
        <v>5</v>
      </c>
      <c r="G14" s="7">
        <v>5</v>
      </c>
      <c r="H14" s="7" t="s">
        <v>23</v>
      </c>
      <c r="I14" s="7">
        <v>2</v>
      </c>
      <c r="K14" s="25">
        <f t="shared" si="0"/>
        <v>72</v>
      </c>
      <c r="L14" s="25">
        <f t="shared" si="1"/>
        <v>36</v>
      </c>
      <c r="M14" s="25">
        <f t="shared" si="2"/>
        <v>25.666666666666668</v>
      </c>
      <c r="N14" s="25">
        <f t="shared" si="3"/>
        <v>20.5</v>
      </c>
      <c r="P14" s="26">
        <f t="shared" si="4"/>
        <v>40</v>
      </c>
      <c r="Q14" s="26">
        <f t="shared" si="5"/>
        <v>20</v>
      </c>
      <c r="R14" s="26">
        <f t="shared" si="6"/>
        <v>13.333333333333334</v>
      </c>
      <c r="S14" s="26">
        <f t="shared" si="7"/>
        <v>10</v>
      </c>
    </row>
    <row r="15" spans="2:19" ht="22.15" customHeight="1">
      <c r="B15" s="28"/>
      <c r="C15" s="18" t="s">
        <v>150</v>
      </c>
      <c r="D15" s="7">
        <f t="shared" si="13"/>
        <v>72</v>
      </c>
      <c r="E15" s="7">
        <v>36</v>
      </c>
      <c r="F15" s="7">
        <v>5</v>
      </c>
      <c r="G15" s="7">
        <v>5</v>
      </c>
      <c r="H15" s="7"/>
      <c r="I15" s="7">
        <v>2</v>
      </c>
      <c r="K15" s="25">
        <f t="shared" si="0"/>
        <v>72</v>
      </c>
      <c r="L15" s="25">
        <f t="shared" si="1"/>
        <v>36</v>
      </c>
      <c r="M15" s="25">
        <f t="shared" si="2"/>
        <v>25.666666666666668</v>
      </c>
      <c r="N15" s="25">
        <f t="shared" si="3"/>
        <v>20.5</v>
      </c>
      <c r="P15" s="26">
        <f t="shared" si="4"/>
        <v>40</v>
      </c>
      <c r="Q15" s="26">
        <f t="shared" si="5"/>
        <v>20</v>
      </c>
      <c r="R15" s="26">
        <f t="shared" si="6"/>
        <v>13.333333333333334</v>
      </c>
      <c r="S15" s="26">
        <f t="shared" si="7"/>
        <v>10</v>
      </c>
    </row>
    <row r="16" spans="2:19" s="51" customFormat="1" ht="22.15" customHeight="1">
      <c r="B16" s="58"/>
      <c r="C16" s="53" t="s">
        <v>119</v>
      </c>
      <c r="D16" s="53"/>
      <c r="E16" s="53"/>
      <c r="F16" s="53"/>
      <c r="G16" s="53"/>
      <c r="H16" s="53"/>
      <c r="I16" s="53">
        <v>2</v>
      </c>
      <c r="K16" s="55">
        <f>P16*1.25</f>
        <v>225</v>
      </c>
      <c r="L16" s="55">
        <f t="shared" ref="L16:L17" si="14">Q16*1.25</f>
        <v>112.5</v>
      </c>
      <c r="M16" s="55">
        <f t="shared" ref="M16:M17" si="15">R16*1.25</f>
        <v>91.666666666666657</v>
      </c>
      <c r="N16" s="55">
        <f t="shared" ref="N16:N17" si="16">S16*1.25</f>
        <v>81.25</v>
      </c>
      <c r="P16" s="56">
        <f>90*I16</f>
        <v>180</v>
      </c>
      <c r="Q16" s="56">
        <f t="shared" ref="Q16" si="17">P16/2</f>
        <v>90</v>
      </c>
      <c r="R16" s="56">
        <f>110*I16/3</f>
        <v>73.333333333333329</v>
      </c>
      <c r="S16" s="56">
        <f>130*I16/4</f>
        <v>65</v>
      </c>
    </row>
    <row r="17" spans="2:19" s="51" customFormat="1" ht="22.15" customHeight="1">
      <c r="B17" s="58"/>
      <c r="C17" s="60" t="s">
        <v>169</v>
      </c>
      <c r="D17" s="53"/>
      <c r="E17" s="53"/>
      <c r="F17" s="53"/>
      <c r="G17" s="53"/>
      <c r="H17" s="53"/>
      <c r="I17" s="53">
        <v>2</v>
      </c>
      <c r="K17" s="55">
        <f>P17*1.25</f>
        <v>200</v>
      </c>
      <c r="L17" s="55">
        <f t="shared" si="14"/>
        <v>100</v>
      </c>
      <c r="M17" s="55">
        <f t="shared" si="15"/>
        <v>66.666666666666671</v>
      </c>
      <c r="N17" s="55">
        <f t="shared" si="16"/>
        <v>50</v>
      </c>
      <c r="P17" s="56">
        <f>80*I17</f>
        <v>160</v>
      </c>
      <c r="Q17" s="56">
        <f>P17/2</f>
        <v>80</v>
      </c>
      <c r="R17" s="56">
        <f>P17/3</f>
        <v>53.333333333333336</v>
      </c>
      <c r="S17" s="56">
        <f>P17/4</f>
        <v>40</v>
      </c>
    </row>
    <row r="18" spans="2:19" ht="22.15" customHeight="1">
      <c r="B18" s="30" t="s">
        <v>12</v>
      </c>
      <c r="C18" s="29" t="s">
        <v>151</v>
      </c>
      <c r="D18" s="3">
        <f t="shared" si="13"/>
        <v>108</v>
      </c>
      <c r="E18" s="3">
        <v>54</v>
      </c>
      <c r="F18" s="3">
        <v>5</v>
      </c>
      <c r="G18" s="3">
        <v>5</v>
      </c>
      <c r="H18" s="3" t="s">
        <v>13</v>
      </c>
      <c r="I18" s="3">
        <v>3</v>
      </c>
      <c r="K18" s="21">
        <f t="shared" si="0"/>
        <v>108</v>
      </c>
      <c r="L18" s="21">
        <f t="shared" si="1"/>
        <v>54</v>
      </c>
      <c r="M18" s="21">
        <f t="shared" si="2"/>
        <v>37.666666666666664</v>
      </c>
      <c r="N18" s="21">
        <f t="shared" si="3"/>
        <v>29.5</v>
      </c>
      <c r="P18" s="22">
        <f t="shared" si="4"/>
        <v>60</v>
      </c>
      <c r="Q18" s="22">
        <f t="shared" si="5"/>
        <v>30</v>
      </c>
      <c r="R18" s="22">
        <f t="shared" si="6"/>
        <v>20</v>
      </c>
      <c r="S18" s="22">
        <f t="shared" si="7"/>
        <v>15</v>
      </c>
    </row>
    <row r="19" spans="2:19" ht="22.15" customHeight="1">
      <c r="B19" s="27"/>
      <c r="C19" s="29" t="s">
        <v>152</v>
      </c>
      <c r="D19" s="3">
        <f t="shared" si="13"/>
        <v>108</v>
      </c>
      <c r="E19" s="3">
        <v>54</v>
      </c>
      <c r="F19" s="3">
        <v>5</v>
      </c>
      <c r="G19" s="3">
        <v>5</v>
      </c>
      <c r="H19" s="3" t="s">
        <v>24</v>
      </c>
      <c r="I19" s="3">
        <v>3</v>
      </c>
      <c r="K19" s="21">
        <f t="shared" si="0"/>
        <v>108</v>
      </c>
      <c r="L19" s="21">
        <f t="shared" si="1"/>
        <v>54</v>
      </c>
      <c r="M19" s="21">
        <f t="shared" si="2"/>
        <v>37.666666666666664</v>
      </c>
      <c r="N19" s="21">
        <f t="shared" si="3"/>
        <v>29.5</v>
      </c>
      <c r="P19" s="22">
        <f t="shared" si="4"/>
        <v>60</v>
      </c>
      <c r="Q19" s="22">
        <f t="shared" si="5"/>
        <v>30</v>
      </c>
      <c r="R19" s="22">
        <f t="shared" si="6"/>
        <v>20</v>
      </c>
      <c r="S19" s="22">
        <f t="shared" si="7"/>
        <v>15</v>
      </c>
    </row>
    <row r="20" spans="2:19" ht="22.15" customHeight="1">
      <c r="B20" s="27"/>
      <c r="C20" s="29" t="s">
        <v>150</v>
      </c>
      <c r="D20" s="3">
        <f t="shared" si="13"/>
        <v>108</v>
      </c>
      <c r="E20" s="3">
        <v>54</v>
      </c>
      <c r="F20" s="3">
        <v>5</v>
      </c>
      <c r="G20" s="3">
        <v>5</v>
      </c>
      <c r="H20" s="3"/>
      <c r="I20" s="3">
        <v>3</v>
      </c>
      <c r="K20" s="21">
        <f t="shared" si="0"/>
        <v>108</v>
      </c>
      <c r="L20" s="21">
        <f t="shared" si="1"/>
        <v>54</v>
      </c>
      <c r="M20" s="21">
        <f t="shared" si="2"/>
        <v>37.666666666666664</v>
      </c>
      <c r="N20" s="21">
        <f t="shared" si="3"/>
        <v>29.5</v>
      </c>
      <c r="P20" s="22">
        <f t="shared" si="4"/>
        <v>60</v>
      </c>
      <c r="Q20" s="22">
        <f t="shared" si="5"/>
        <v>30</v>
      </c>
      <c r="R20" s="22">
        <f t="shared" si="6"/>
        <v>20</v>
      </c>
      <c r="S20" s="22">
        <f t="shared" si="7"/>
        <v>15</v>
      </c>
    </row>
    <row r="21" spans="2:19" s="51" customFormat="1" ht="22.15" customHeight="1">
      <c r="B21" s="57"/>
      <c r="C21" s="53" t="s">
        <v>119</v>
      </c>
      <c r="D21" s="53"/>
      <c r="E21" s="53"/>
      <c r="F21" s="53"/>
      <c r="G21" s="53"/>
      <c r="H21" s="53"/>
      <c r="I21" s="53">
        <v>3</v>
      </c>
      <c r="K21" s="55">
        <f>P21*1.25</f>
        <v>337.5</v>
      </c>
      <c r="L21" s="55">
        <f t="shared" ref="L21:L22" si="18">Q21*1.25</f>
        <v>168.75</v>
      </c>
      <c r="M21" s="55">
        <f t="shared" ref="M21:M22" si="19">R21*1.25</f>
        <v>137.5</v>
      </c>
      <c r="N21" s="55">
        <f t="shared" ref="N21:N22" si="20">S21*1.25</f>
        <v>121.875</v>
      </c>
      <c r="P21" s="56">
        <f>90*I21</f>
        <v>270</v>
      </c>
      <c r="Q21" s="56">
        <f t="shared" ref="Q21" si="21">P21/2</f>
        <v>135</v>
      </c>
      <c r="R21" s="56">
        <f>110*I21/3</f>
        <v>110</v>
      </c>
      <c r="S21" s="56">
        <f>130*I21/4</f>
        <v>97.5</v>
      </c>
    </row>
    <row r="22" spans="2:19" s="51" customFormat="1" ht="22.15" customHeight="1">
      <c r="B22" s="58"/>
      <c r="C22" s="60" t="s">
        <v>169</v>
      </c>
      <c r="D22" s="53"/>
      <c r="E22" s="53"/>
      <c r="F22" s="53"/>
      <c r="G22" s="53"/>
      <c r="H22" s="53"/>
      <c r="I22" s="53">
        <v>3</v>
      </c>
      <c r="K22" s="55">
        <f>P22*1.25</f>
        <v>300</v>
      </c>
      <c r="L22" s="55">
        <f t="shared" si="18"/>
        <v>150</v>
      </c>
      <c r="M22" s="55">
        <f t="shared" si="19"/>
        <v>100</v>
      </c>
      <c r="N22" s="55">
        <f t="shared" si="20"/>
        <v>75</v>
      </c>
      <c r="P22" s="56">
        <f>80*I22</f>
        <v>240</v>
      </c>
      <c r="Q22" s="56">
        <f>P22/2</f>
        <v>120</v>
      </c>
      <c r="R22" s="56">
        <f>P22/3</f>
        <v>80</v>
      </c>
      <c r="S22" s="56">
        <f>P22/4</f>
        <v>60</v>
      </c>
    </row>
    <row r="23" spans="2:19" ht="22.15" customHeight="1">
      <c r="B23" s="32" t="s">
        <v>14</v>
      </c>
      <c r="C23" s="18" t="s">
        <v>151</v>
      </c>
      <c r="D23" s="7">
        <f t="shared" si="13"/>
        <v>36</v>
      </c>
      <c r="E23" s="7">
        <v>18</v>
      </c>
      <c r="F23" s="7">
        <v>5</v>
      </c>
      <c r="G23" s="7">
        <v>5</v>
      </c>
      <c r="H23" s="7" t="s">
        <v>15</v>
      </c>
      <c r="I23" s="7">
        <v>1</v>
      </c>
      <c r="K23" s="25">
        <f t="shared" si="0"/>
        <v>36</v>
      </c>
      <c r="L23" s="25">
        <f t="shared" si="1"/>
        <v>18</v>
      </c>
      <c r="M23" s="25">
        <f t="shared" si="2"/>
        <v>13.666666666666666</v>
      </c>
      <c r="N23" s="25">
        <f t="shared" si="3"/>
        <v>11.5</v>
      </c>
      <c r="P23" s="26">
        <f t="shared" si="4"/>
        <v>20</v>
      </c>
      <c r="Q23" s="26">
        <f t="shared" si="5"/>
        <v>10</v>
      </c>
      <c r="R23" s="26">
        <f t="shared" si="6"/>
        <v>6.666666666666667</v>
      </c>
      <c r="S23" s="26">
        <f t="shared" si="7"/>
        <v>5</v>
      </c>
    </row>
    <row r="24" spans="2:19" ht="22.15" customHeight="1">
      <c r="B24" s="28"/>
      <c r="C24" s="18" t="s">
        <v>152</v>
      </c>
      <c r="D24" s="7">
        <f t="shared" si="13"/>
        <v>36</v>
      </c>
      <c r="E24" s="7">
        <v>18</v>
      </c>
      <c r="F24" s="7">
        <v>5</v>
      </c>
      <c r="G24" s="7">
        <v>5</v>
      </c>
      <c r="H24" s="7" t="s">
        <v>22</v>
      </c>
      <c r="I24" s="7">
        <v>1</v>
      </c>
      <c r="K24" s="25">
        <f t="shared" si="0"/>
        <v>36</v>
      </c>
      <c r="L24" s="25">
        <f t="shared" si="1"/>
        <v>18</v>
      </c>
      <c r="M24" s="25">
        <f t="shared" si="2"/>
        <v>13.666666666666666</v>
      </c>
      <c r="N24" s="25">
        <f t="shared" si="3"/>
        <v>11.5</v>
      </c>
      <c r="P24" s="26">
        <f t="shared" si="4"/>
        <v>20</v>
      </c>
      <c r="Q24" s="26">
        <f t="shared" si="5"/>
        <v>10</v>
      </c>
      <c r="R24" s="26">
        <f t="shared" si="6"/>
        <v>6.666666666666667</v>
      </c>
      <c r="S24" s="26">
        <f t="shared" si="7"/>
        <v>5</v>
      </c>
    </row>
    <row r="25" spans="2:19" ht="22.15" customHeight="1">
      <c r="B25" s="28"/>
      <c r="C25" s="18" t="s">
        <v>150</v>
      </c>
      <c r="D25" s="7">
        <f t="shared" si="13"/>
        <v>36</v>
      </c>
      <c r="E25" s="7">
        <v>18</v>
      </c>
      <c r="F25" s="7">
        <v>5</v>
      </c>
      <c r="G25" s="7">
        <v>5</v>
      </c>
      <c r="H25" s="7"/>
      <c r="I25" s="7">
        <v>1</v>
      </c>
      <c r="K25" s="25">
        <f t="shared" si="0"/>
        <v>36</v>
      </c>
      <c r="L25" s="25">
        <f t="shared" si="1"/>
        <v>18</v>
      </c>
      <c r="M25" s="25">
        <f t="shared" si="2"/>
        <v>13.666666666666666</v>
      </c>
      <c r="N25" s="25">
        <f t="shared" si="3"/>
        <v>11.5</v>
      </c>
      <c r="P25" s="26">
        <f t="shared" si="4"/>
        <v>20</v>
      </c>
      <c r="Q25" s="26">
        <f t="shared" si="5"/>
        <v>10</v>
      </c>
      <c r="R25" s="26">
        <f t="shared" si="6"/>
        <v>6.666666666666667</v>
      </c>
      <c r="S25" s="26">
        <f t="shared" si="7"/>
        <v>5</v>
      </c>
    </row>
    <row r="26" spans="2:19" s="51" customFormat="1" ht="22.15" customHeight="1">
      <c r="B26" s="57"/>
      <c r="C26" s="53" t="s">
        <v>119</v>
      </c>
      <c r="D26" s="53"/>
      <c r="E26" s="53"/>
      <c r="F26" s="53"/>
      <c r="G26" s="53"/>
      <c r="H26" s="53"/>
      <c r="I26" s="53">
        <v>1</v>
      </c>
      <c r="K26" s="55">
        <f>P26*1.25</f>
        <v>112.5</v>
      </c>
      <c r="L26" s="55">
        <f t="shared" ref="L26:L27" si="22">Q26*1.25</f>
        <v>56.25</v>
      </c>
      <c r="M26" s="55">
        <f t="shared" ref="M26:M27" si="23">R26*1.25</f>
        <v>45.833333333333329</v>
      </c>
      <c r="N26" s="55">
        <f t="shared" ref="N26:N27" si="24">S26*1.25</f>
        <v>40.625</v>
      </c>
      <c r="P26" s="56">
        <f>90*I26</f>
        <v>90</v>
      </c>
      <c r="Q26" s="56">
        <f t="shared" ref="Q26" si="25">P26/2</f>
        <v>45</v>
      </c>
      <c r="R26" s="56">
        <f>110*I26/3</f>
        <v>36.666666666666664</v>
      </c>
      <c r="S26" s="56">
        <f>130*I26/4</f>
        <v>32.5</v>
      </c>
    </row>
    <row r="27" spans="2:19" s="51" customFormat="1" ht="22.15" customHeight="1">
      <c r="B27" s="58"/>
      <c r="C27" s="60" t="s">
        <v>169</v>
      </c>
      <c r="D27" s="53"/>
      <c r="E27" s="53"/>
      <c r="F27" s="53"/>
      <c r="G27" s="53"/>
      <c r="H27" s="53"/>
      <c r="I27" s="53">
        <v>1</v>
      </c>
      <c r="K27" s="55">
        <f>P27*1.25</f>
        <v>100</v>
      </c>
      <c r="L27" s="55">
        <f t="shared" si="22"/>
        <v>50</v>
      </c>
      <c r="M27" s="55">
        <f t="shared" si="23"/>
        <v>33.333333333333336</v>
      </c>
      <c r="N27" s="55">
        <f t="shared" si="24"/>
        <v>25</v>
      </c>
      <c r="P27" s="56">
        <f>80*I27</f>
        <v>80</v>
      </c>
      <c r="Q27" s="56">
        <f>P27/2</f>
        <v>40</v>
      </c>
      <c r="R27" s="56">
        <f>P27/3</f>
        <v>26.666666666666668</v>
      </c>
      <c r="S27" s="56">
        <f>P27/4</f>
        <v>20</v>
      </c>
    </row>
    <row r="28" spans="2:19" ht="22.15" customHeight="1">
      <c r="B28" s="30" t="s">
        <v>16</v>
      </c>
      <c r="C28" s="29" t="s">
        <v>151</v>
      </c>
      <c r="D28" s="3">
        <f t="shared" si="13"/>
        <v>72</v>
      </c>
      <c r="E28" s="3">
        <v>36</v>
      </c>
      <c r="F28" s="3">
        <v>5</v>
      </c>
      <c r="G28" s="3">
        <v>5</v>
      </c>
      <c r="H28" s="3" t="s">
        <v>17</v>
      </c>
      <c r="I28" s="3">
        <v>2</v>
      </c>
      <c r="K28" s="21">
        <f t="shared" si="0"/>
        <v>72</v>
      </c>
      <c r="L28" s="21">
        <f t="shared" si="1"/>
        <v>36</v>
      </c>
      <c r="M28" s="21">
        <f t="shared" si="2"/>
        <v>25.666666666666668</v>
      </c>
      <c r="N28" s="21">
        <f t="shared" si="3"/>
        <v>20.5</v>
      </c>
      <c r="P28" s="22">
        <f t="shared" si="4"/>
        <v>40</v>
      </c>
      <c r="Q28" s="22">
        <f t="shared" si="5"/>
        <v>20</v>
      </c>
      <c r="R28" s="22">
        <f t="shared" si="6"/>
        <v>13.333333333333334</v>
      </c>
      <c r="S28" s="22">
        <f t="shared" si="7"/>
        <v>10</v>
      </c>
    </row>
    <row r="29" spans="2:19" ht="22.15" customHeight="1">
      <c r="B29" s="27"/>
      <c r="C29" s="29" t="s">
        <v>152</v>
      </c>
      <c r="D29" s="3">
        <f t="shared" si="13"/>
        <v>72</v>
      </c>
      <c r="E29" s="3">
        <v>36</v>
      </c>
      <c r="F29" s="3">
        <v>5</v>
      </c>
      <c r="G29" s="3">
        <v>5</v>
      </c>
      <c r="H29" s="3" t="s">
        <v>23</v>
      </c>
      <c r="I29" s="3">
        <v>2</v>
      </c>
      <c r="K29" s="21">
        <f t="shared" si="0"/>
        <v>72</v>
      </c>
      <c r="L29" s="21">
        <f t="shared" si="1"/>
        <v>36</v>
      </c>
      <c r="M29" s="21">
        <f t="shared" si="2"/>
        <v>25.666666666666668</v>
      </c>
      <c r="N29" s="21">
        <f t="shared" si="3"/>
        <v>20.5</v>
      </c>
      <c r="P29" s="22">
        <f t="shared" si="4"/>
        <v>40</v>
      </c>
      <c r="Q29" s="22">
        <f t="shared" si="5"/>
        <v>20</v>
      </c>
      <c r="R29" s="22">
        <f t="shared" si="6"/>
        <v>13.333333333333334</v>
      </c>
      <c r="S29" s="22">
        <f t="shared" si="7"/>
        <v>10</v>
      </c>
    </row>
    <row r="30" spans="2:19" ht="22.15" customHeight="1">
      <c r="B30" s="27"/>
      <c r="C30" s="29" t="s">
        <v>150</v>
      </c>
      <c r="D30" s="3">
        <f t="shared" si="13"/>
        <v>72</v>
      </c>
      <c r="E30" s="3">
        <v>36</v>
      </c>
      <c r="F30" s="3">
        <v>5</v>
      </c>
      <c r="G30" s="3">
        <v>5</v>
      </c>
      <c r="H30" s="3"/>
      <c r="I30" s="3">
        <v>2</v>
      </c>
      <c r="K30" s="21">
        <f t="shared" si="0"/>
        <v>72</v>
      </c>
      <c r="L30" s="21">
        <f t="shared" si="1"/>
        <v>36</v>
      </c>
      <c r="M30" s="21">
        <f t="shared" si="2"/>
        <v>25.666666666666668</v>
      </c>
      <c r="N30" s="21">
        <f t="shared" si="3"/>
        <v>20.5</v>
      </c>
      <c r="P30" s="22">
        <f t="shared" ref="P30" si="26">20*I30</f>
        <v>40</v>
      </c>
      <c r="Q30" s="22">
        <f t="shared" ref="Q30" si="27">P30/2</f>
        <v>20</v>
      </c>
      <c r="R30" s="22">
        <f t="shared" ref="R30" si="28">P30/3</f>
        <v>13.333333333333334</v>
      </c>
      <c r="S30" s="22">
        <f t="shared" ref="S30" si="29">P30/4</f>
        <v>10</v>
      </c>
    </row>
    <row r="31" spans="2:19" s="51" customFormat="1" ht="22.15" customHeight="1">
      <c r="B31" s="57"/>
      <c r="C31" s="53" t="s">
        <v>119</v>
      </c>
      <c r="D31" s="53"/>
      <c r="E31" s="53"/>
      <c r="F31" s="53"/>
      <c r="G31" s="53"/>
      <c r="H31" s="53"/>
      <c r="I31" s="53">
        <v>2</v>
      </c>
      <c r="K31" s="55">
        <f>P31*1.25</f>
        <v>225</v>
      </c>
      <c r="L31" s="55">
        <f t="shared" ref="L31:L32" si="30">Q31*1.25</f>
        <v>112.5</v>
      </c>
      <c r="M31" s="55">
        <f t="shared" ref="M31:M32" si="31">R31*1.25</f>
        <v>91.666666666666657</v>
      </c>
      <c r="N31" s="55">
        <f t="shared" ref="N31:N32" si="32">S31*1.25</f>
        <v>81.25</v>
      </c>
      <c r="P31" s="56">
        <f>90*I31</f>
        <v>180</v>
      </c>
      <c r="Q31" s="56">
        <f t="shared" ref="Q31" si="33">P31/2</f>
        <v>90</v>
      </c>
      <c r="R31" s="56">
        <f>110*I31/3</f>
        <v>73.333333333333329</v>
      </c>
      <c r="S31" s="56">
        <f>130*I31/4</f>
        <v>65</v>
      </c>
    </row>
    <row r="32" spans="2:19" s="51" customFormat="1" ht="22.15" customHeight="1">
      <c r="B32" s="58"/>
      <c r="C32" s="60" t="s">
        <v>169</v>
      </c>
      <c r="D32" s="53"/>
      <c r="E32" s="53"/>
      <c r="F32" s="53"/>
      <c r="G32" s="53"/>
      <c r="H32" s="53"/>
      <c r="I32" s="53">
        <v>2</v>
      </c>
      <c r="K32" s="55">
        <f>P32*1.25</f>
        <v>200</v>
      </c>
      <c r="L32" s="55">
        <f t="shared" si="30"/>
        <v>100</v>
      </c>
      <c r="M32" s="55">
        <f t="shared" si="31"/>
        <v>66.666666666666671</v>
      </c>
      <c r="N32" s="55">
        <f t="shared" si="32"/>
        <v>50</v>
      </c>
      <c r="P32" s="56">
        <f>80*I32</f>
        <v>160</v>
      </c>
      <c r="Q32" s="56">
        <f>P32/2</f>
        <v>80</v>
      </c>
      <c r="R32" s="56">
        <f>P32/3</f>
        <v>53.333333333333336</v>
      </c>
      <c r="S32" s="56">
        <f>P32/4</f>
        <v>40</v>
      </c>
    </row>
    <row r="33" spans="2:19" ht="22.15" customHeight="1">
      <c r="B33" s="32" t="s">
        <v>18</v>
      </c>
      <c r="C33" s="18" t="s">
        <v>151</v>
      </c>
      <c r="D33" s="7">
        <f t="shared" si="13"/>
        <v>108</v>
      </c>
      <c r="E33" s="7">
        <v>54</v>
      </c>
      <c r="F33" s="7">
        <v>5</v>
      </c>
      <c r="G33" s="7">
        <v>5</v>
      </c>
      <c r="H33" s="7" t="s">
        <v>19</v>
      </c>
      <c r="I33" s="7">
        <v>3</v>
      </c>
      <c r="K33" s="25">
        <f t="shared" si="0"/>
        <v>108</v>
      </c>
      <c r="L33" s="25">
        <f t="shared" si="1"/>
        <v>54</v>
      </c>
      <c r="M33" s="25">
        <f t="shared" si="2"/>
        <v>37.666666666666664</v>
      </c>
      <c r="N33" s="25">
        <f t="shared" si="3"/>
        <v>29.5</v>
      </c>
      <c r="P33" s="26">
        <f t="shared" si="4"/>
        <v>60</v>
      </c>
      <c r="Q33" s="26">
        <f t="shared" si="5"/>
        <v>30</v>
      </c>
      <c r="R33" s="26">
        <f t="shared" si="6"/>
        <v>20</v>
      </c>
      <c r="S33" s="26">
        <f t="shared" si="7"/>
        <v>15</v>
      </c>
    </row>
    <row r="34" spans="2:19" ht="22.15" customHeight="1">
      <c r="B34" s="28"/>
      <c r="C34" s="18" t="s">
        <v>152</v>
      </c>
      <c r="D34" s="7">
        <f t="shared" si="13"/>
        <v>108</v>
      </c>
      <c r="E34" s="7">
        <v>54</v>
      </c>
      <c r="F34" s="7">
        <v>5</v>
      </c>
      <c r="G34" s="7">
        <v>5</v>
      </c>
      <c r="H34" s="7" t="s">
        <v>24</v>
      </c>
      <c r="I34" s="7">
        <v>3</v>
      </c>
      <c r="K34" s="25">
        <f t="shared" si="0"/>
        <v>108</v>
      </c>
      <c r="L34" s="25">
        <f t="shared" si="1"/>
        <v>54</v>
      </c>
      <c r="M34" s="25">
        <f t="shared" si="2"/>
        <v>37.666666666666664</v>
      </c>
      <c r="N34" s="25">
        <f t="shared" si="3"/>
        <v>29.5</v>
      </c>
      <c r="P34" s="26">
        <f t="shared" si="4"/>
        <v>60</v>
      </c>
      <c r="Q34" s="26">
        <f t="shared" si="5"/>
        <v>30</v>
      </c>
      <c r="R34" s="26">
        <f t="shared" si="6"/>
        <v>20</v>
      </c>
      <c r="S34" s="26">
        <f t="shared" si="7"/>
        <v>15</v>
      </c>
    </row>
    <row r="35" spans="2:19" ht="22.15" customHeight="1">
      <c r="B35" s="28"/>
      <c r="C35" s="18" t="s">
        <v>150</v>
      </c>
      <c r="D35" s="7">
        <f t="shared" si="13"/>
        <v>108</v>
      </c>
      <c r="E35" s="7">
        <v>54</v>
      </c>
      <c r="F35" s="7">
        <v>5</v>
      </c>
      <c r="G35" s="7">
        <v>5</v>
      </c>
      <c r="H35" s="7"/>
      <c r="I35" s="7">
        <v>3</v>
      </c>
      <c r="K35" s="25">
        <f t="shared" si="0"/>
        <v>108</v>
      </c>
      <c r="L35" s="25">
        <f t="shared" si="1"/>
        <v>54</v>
      </c>
      <c r="M35" s="25">
        <f t="shared" si="2"/>
        <v>37.666666666666664</v>
      </c>
      <c r="N35" s="25">
        <f t="shared" si="3"/>
        <v>29.5</v>
      </c>
      <c r="P35" s="26">
        <f t="shared" si="4"/>
        <v>60</v>
      </c>
      <c r="Q35" s="26">
        <f t="shared" si="5"/>
        <v>30</v>
      </c>
      <c r="R35" s="26">
        <f t="shared" si="6"/>
        <v>20</v>
      </c>
      <c r="S35" s="26">
        <f t="shared" si="7"/>
        <v>15</v>
      </c>
    </row>
    <row r="36" spans="2:19" s="51" customFormat="1" ht="22.15" customHeight="1">
      <c r="B36" s="57"/>
      <c r="C36" s="53" t="s">
        <v>119</v>
      </c>
      <c r="D36" s="53"/>
      <c r="E36" s="53"/>
      <c r="F36" s="53"/>
      <c r="G36" s="53"/>
      <c r="H36" s="53"/>
      <c r="I36" s="53">
        <v>3</v>
      </c>
      <c r="K36" s="55">
        <f>P36*1.25</f>
        <v>337.5</v>
      </c>
      <c r="L36" s="55">
        <f t="shared" ref="L36:L37" si="34">Q36*1.25</f>
        <v>168.75</v>
      </c>
      <c r="M36" s="55">
        <f t="shared" ref="M36:M37" si="35">R36*1.25</f>
        <v>137.5</v>
      </c>
      <c r="N36" s="55">
        <f t="shared" ref="N36:N37" si="36">S36*1.25</f>
        <v>121.875</v>
      </c>
      <c r="P36" s="56">
        <f>90*I36</f>
        <v>270</v>
      </c>
      <c r="Q36" s="56">
        <f t="shared" ref="Q36" si="37">P36/2</f>
        <v>135</v>
      </c>
      <c r="R36" s="56">
        <f>110*I36/3</f>
        <v>110</v>
      </c>
      <c r="S36" s="56">
        <f>130*I36/4</f>
        <v>97.5</v>
      </c>
    </row>
    <row r="37" spans="2:19" s="51" customFormat="1" ht="22.15" customHeight="1">
      <c r="B37" s="58"/>
      <c r="C37" s="60" t="s">
        <v>169</v>
      </c>
      <c r="D37" s="53"/>
      <c r="E37" s="53"/>
      <c r="F37" s="53"/>
      <c r="G37" s="53"/>
      <c r="H37" s="53"/>
      <c r="I37" s="53">
        <v>3</v>
      </c>
      <c r="K37" s="55">
        <f>P37*1.25</f>
        <v>300</v>
      </c>
      <c r="L37" s="55">
        <f t="shared" si="34"/>
        <v>150</v>
      </c>
      <c r="M37" s="55">
        <f t="shared" si="35"/>
        <v>100</v>
      </c>
      <c r="N37" s="55">
        <f t="shared" si="36"/>
        <v>75</v>
      </c>
      <c r="P37" s="56">
        <f>80*I37</f>
        <v>240</v>
      </c>
      <c r="Q37" s="56">
        <f>P37/2</f>
        <v>120</v>
      </c>
      <c r="R37" s="56">
        <f>P37/3</f>
        <v>80</v>
      </c>
      <c r="S37" s="56">
        <f>P37/4</f>
        <v>60</v>
      </c>
    </row>
    <row r="38" spans="2:19" ht="22.15" customHeight="1">
      <c r="B38" s="30" t="s">
        <v>20</v>
      </c>
      <c r="C38" s="29" t="s">
        <v>151</v>
      </c>
      <c r="D38" s="3">
        <f t="shared" si="13"/>
        <v>144</v>
      </c>
      <c r="E38" s="3">
        <v>72</v>
      </c>
      <c r="F38" s="3">
        <v>5</v>
      </c>
      <c r="G38" s="3">
        <v>5</v>
      </c>
      <c r="H38" s="3" t="s">
        <v>21</v>
      </c>
      <c r="I38" s="3">
        <v>4</v>
      </c>
      <c r="K38" s="21">
        <f t="shared" si="0"/>
        <v>144</v>
      </c>
      <c r="L38" s="21">
        <f t="shared" si="1"/>
        <v>72</v>
      </c>
      <c r="M38" s="21">
        <f t="shared" si="2"/>
        <v>49.666666666666664</v>
      </c>
      <c r="N38" s="21">
        <f t="shared" si="3"/>
        <v>38.5</v>
      </c>
      <c r="P38" s="22">
        <f t="shared" si="4"/>
        <v>80</v>
      </c>
      <c r="Q38" s="22">
        <f t="shared" si="5"/>
        <v>40</v>
      </c>
      <c r="R38" s="22">
        <f t="shared" si="6"/>
        <v>26.666666666666668</v>
      </c>
      <c r="S38" s="22">
        <f t="shared" si="7"/>
        <v>20</v>
      </c>
    </row>
    <row r="39" spans="2:19" ht="22.15" customHeight="1">
      <c r="B39" s="27"/>
      <c r="C39" s="29" t="s">
        <v>152</v>
      </c>
      <c r="D39" s="3">
        <f t="shared" si="13"/>
        <v>144</v>
      </c>
      <c r="E39" s="3">
        <v>72</v>
      </c>
      <c r="F39" s="3">
        <v>5</v>
      </c>
      <c r="G39" s="3">
        <v>5</v>
      </c>
      <c r="H39" s="3" t="s">
        <v>25</v>
      </c>
      <c r="I39" s="3">
        <v>4</v>
      </c>
      <c r="K39" s="21">
        <f t="shared" si="0"/>
        <v>144</v>
      </c>
      <c r="L39" s="21">
        <f t="shared" si="1"/>
        <v>72</v>
      </c>
      <c r="M39" s="21">
        <f t="shared" si="2"/>
        <v>49.666666666666664</v>
      </c>
      <c r="N39" s="21">
        <f t="shared" si="3"/>
        <v>38.5</v>
      </c>
      <c r="P39" s="22">
        <f t="shared" si="4"/>
        <v>80</v>
      </c>
      <c r="Q39" s="22">
        <f t="shared" si="5"/>
        <v>40</v>
      </c>
      <c r="R39" s="22">
        <f t="shared" si="6"/>
        <v>26.666666666666668</v>
      </c>
      <c r="S39" s="22">
        <f t="shared" si="7"/>
        <v>20</v>
      </c>
    </row>
    <row r="40" spans="2:19" ht="22.15" customHeight="1">
      <c r="B40" s="27"/>
      <c r="C40" s="1" t="s">
        <v>150</v>
      </c>
      <c r="D40" s="30">
        <f t="shared" si="13"/>
        <v>144</v>
      </c>
      <c r="E40" s="30">
        <v>72</v>
      </c>
      <c r="F40" s="30">
        <v>5</v>
      </c>
      <c r="G40" s="30">
        <v>5</v>
      </c>
      <c r="H40" s="30"/>
      <c r="I40" s="30">
        <v>4</v>
      </c>
      <c r="K40" s="21">
        <f t="shared" si="0"/>
        <v>144</v>
      </c>
      <c r="L40" s="21">
        <f t="shared" si="1"/>
        <v>72</v>
      </c>
      <c r="M40" s="21">
        <f t="shared" si="2"/>
        <v>49.666666666666664</v>
      </c>
      <c r="N40" s="21">
        <f t="shared" si="3"/>
        <v>38.5</v>
      </c>
      <c r="P40" s="22">
        <f t="shared" si="4"/>
        <v>80</v>
      </c>
      <c r="Q40" s="22">
        <f t="shared" si="5"/>
        <v>40</v>
      </c>
      <c r="R40" s="22">
        <f t="shared" si="6"/>
        <v>26.666666666666668</v>
      </c>
      <c r="S40" s="22">
        <f t="shared" si="7"/>
        <v>20</v>
      </c>
    </row>
    <row r="41" spans="2:19" s="51" customFormat="1" ht="22.15" customHeight="1">
      <c r="B41" s="57"/>
      <c r="C41" s="53" t="s">
        <v>119</v>
      </c>
      <c r="D41" s="53"/>
      <c r="E41" s="53"/>
      <c r="F41" s="53"/>
      <c r="G41" s="53"/>
      <c r="H41" s="53"/>
      <c r="I41" s="53">
        <v>4</v>
      </c>
      <c r="K41" s="55">
        <f>P41*1.25</f>
        <v>450</v>
      </c>
      <c r="L41" s="55">
        <f t="shared" ref="L41:L42" si="38">Q41*1.25</f>
        <v>225</v>
      </c>
      <c r="M41" s="55">
        <f t="shared" ref="M41:M42" si="39">R41*1.25</f>
        <v>183.33333333333331</v>
      </c>
      <c r="N41" s="55">
        <f t="shared" ref="N41:N42" si="40">S41*1.25</f>
        <v>162.5</v>
      </c>
      <c r="P41" s="56">
        <f>90*I41</f>
        <v>360</v>
      </c>
      <c r="Q41" s="56">
        <f t="shared" ref="Q41" si="41">P41/2</f>
        <v>180</v>
      </c>
      <c r="R41" s="56">
        <f>110*I41/3</f>
        <v>146.66666666666666</v>
      </c>
      <c r="S41" s="56">
        <f>130*I41/4</f>
        <v>130</v>
      </c>
    </row>
    <row r="42" spans="2:19" s="51" customFormat="1" ht="22.15" customHeight="1">
      <c r="B42" s="61"/>
      <c r="C42" s="60" t="s">
        <v>169</v>
      </c>
      <c r="D42" s="61"/>
      <c r="E42" s="61"/>
      <c r="F42" s="61"/>
      <c r="G42" s="61"/>
      <c r="H42" s="61"/>
      <c r="I42" s="53">
        <v>4</v>
      </c>
      <c r="K42" s="55">
        <f>P42*1.25</f>
        <v>400</v>
      </c>
      <c r="L42" s="55">
        <f t="shared" si="38"/>
        <v>200</v>
      </c>
      <c r="M42" s="55">
        <f t="shared" si="39"/>
        <v>133.33333333333334</v>
      </c>
      <c r="N42" s="55">
        <f t="shared" si="40"/>
        <v>100</v>
      </c>
      <c r="P42" s="56">
        <f>80*I42</f>
        <v>320</v>
      </c>
      <c r="Q42" s="56">
        <f>P42/2</f>
        <v>160</v>
      </c>
      <c r="R42" s="56">
        <f>P42/3</f>
        <v>106.66666666666667</v>
      </c>
      <c r="S42" s="56">
        <f>P42/4</f>
        <v>80</v>
      </c>
    </row>
    <row r="44" spans="2:19" ht="22.15" customHeight="1">
      <c r="B44" s="4" t="s">
        <v>100</v>
      </c>
      <c r="K44" s="19" t="s">
        <v>113</v>
      </c>
      <c r="P44" s="19" t="s">
        <v>118</v>
      </c>
    </row>
    <row r="45" spans="2:19" ht="22.15" customHeight="1">
      <c r="B45" s="32" t="s">
        <v>1</v>
      </c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  <c r="H45" s="7" t="s">
        <v>7</v>
      </c>
      <c r="I45" s="7" t="s">
        <v>112</v>
      </c>
      <c r="K45" s="20" t="s">
        <v>114</v>
      </c>
      <c r="L45" s="20" t="s">
        <v>115</v>
      </c>
      <c r="M45" s="20" t="s">
        <v>116</v>
      </c>
      <c r="N45" s="20" t="s">
        <v>117</v>
      </c>
      <c r="P45" s="20" t="s">
        <v>114</v>
      </c>
      <c r="Q45" s="20" t="s">
        <v>115</v>
      </c>
      <c r="R45" s="20" t="s">
        <v>116</v>
      </c>
      <c r="S45" s="20" t="s">
        <v>117</v>
      </c>
    </row>
    <row r="46" spans="2:19" ht="22.15" customHeight="1">
      <c r="B46" s="30" t="s">
        <v>102</v>
      </c>
      <c r="C46" s="29" t="s">
        <v>151</v>
      </c>
      <c r="D46" s="8">
        <f>E46*2</f>
        <v>72</v>
      </c>
      <c r="E46" s="8">
        <v>36</v>
      </c>
      <c r="F46" s="8">
        <v>5</v>
      </c>
      <c r="G46" s="8">
        <v>5</v>
      </c>
      <c r="H46" s="3" t="s">
        <v>106</v>
      </c>
      <c r="I46" s="3">
        <v>2</v>
      </c>
      <c r="K46" s="21">
        <f>D46</f>
        <v>72</v>
      </c>
      <c r="L46" s="21">
        <f>E46</f>
        <v>36</v>
      </c>
      <c r="M46" s="21">
        <f>(E46*2+F46)/3</f>
        <v>25.666666666666668</v>
      </c>
      <c r="N46" s="21">
        <f>(E46*2+F46+G46)/4</f>
        <v>20.5</v>
      </c>
      <c r="P46" s="22">
        <f>20*I46</f>
        <v>40</v>
      </c>
      <c r="Q46" s="22">
        <f>P46/2</f>
        <v>20</v>
      </c>
      <c r="R46" s="22">
        <f>P46/3</f>
        <v>13.333333333333334</v>
      </c>
      <c r="S46" s="22">
        <f>P46/4</f>
        <v>10</v>
      </c>
    </row>
    <row r="47" spans="2:19" ht="22.15" customHeight="1">
      <c r="B47" s="27"/>
      <c r="C47" s="29" t="s">
        <v>152</v>
      </c>
      <c r="D47" s="8">
        <f t="shared" ref="D47:D63" si="42">E47*2</f>
        <v>72</v>
      </c>
      <c r="E47" s="9">
        <v>36</v>
      </c>
      <c r="F47" s="9">
        <v>5</v>
      </c>
      <c r="G47" s="9">
        <v>5</v>
      </c>
      <c r="H47" s="3" t="s">
        <v>23</v>
      </c>
      <c r="I47" s="3">
        <v>2</v>
      </c>
      <c r="K47" s="21">
        <f t="shared" ref="K47:K63" si="43">D47</f>
        <v>72</v>
      </c>
      <c r="L47" s="21">
        <f t="shared" ref="L47:L63" si="44">E47</f>
        <v>36</v>
      </c>
      <c r="M47" s="21">
        <f t="shared" ref="M47:M63" si="45">(E47*2+F47)/3</f>
        <v>25.666666666666668</v>
      </c>
      <c r="N47" s="21">
        <f t="shared" ref="N47:N63" si="46">(E47*2+F47+G47)/4</f>
        <v>20.5</v>
      </c>
      <c r="P47" s="22">
        <f t="shared" ref="P47:P63" si="47">20*I47</f>
        <v>40</v>
      </c>
      <c r="Q47" s="22">
        <f t="shared" ref="Q47:Q63" si="48">P47/2</f>
        <v>20</v>
      </c>
      <c r="R47" s="22">
        <f t="shared" ref="R47:R63" si="49">P47/3</f>
        <v>13.333333333333334</v>
      </c>
      <c r="S47" s="22">
        <f t="shared" ref="S47:S63" si="50">P47/4</f>
        <v>10</v>
      </c>
    </row>
    <row r="48" spans="2:19" ht="22.15" customHeight="1">
      <c r="B48" s="27"/>
      <c r="C48" s="1" t="s">
        <v>150</v>
      </c>
      <c r="D48" s="31">
        <f t="shared" si="42"/>
        <v>72</v>
      </c>
      <c r="E48" s="33">
        <v>36</v>
      </c>
      <c r="F48" s="33">
        <v>5</v>
      </c>
      <c r="G48" s="33">
        <v>5</v>
      </c>
      <c r="H48" s="3"/>
      <c r="I48" s="30">
        <v>2</v>
      </c>
      <c r="K48" s="21">
        <f t="shared" si="43"/>
        <v>72</v>
      </c>
      <c r="L48" s="21">
        <f t="shared" si="44"/>
        <v>36</v>
      </c>
      <c r="M48" s="21">
        <f t="shared" si="45"/>
        <v>25.666666666666668</v>
      </c>
      <c r="N48" s="21">
        <f t="shared" si="46"/>
        <v>20.5</v>
      </c>
      <c r="P48" s="22">
        <f t="shared" si="47"/>
        <v>40</v>
      </c>
      <c r="Q48" s="22">
        <f t="shared" si="48"/>
        <v>20</v>
      </c>
      <c r="R48" s="22">
        <f t="shared" si="49"/>
        <v>13.333333333333334</v>
      </c>
      <c r="S48" s="22">
        <f t="shared" si="50"/>
        <v>10</v>
      </c>
    </row>
    <row r="49" spans="2:19" s="51" customFormat="1" ht="22.15" customHeight="1">
      <c r="B49" s="57"/>
      <c r="C49" s="53" t="s">
        <v>119</v>
      </c>
      <c r="D49" s="53"/>
      <c r="E49" s="53"/>
      <c r="F49" s="59"/>
      <c r="G49" s="59"/>
      <c r="H49" s="53"/>
      <c r="I49" s="53">
        <v>2</v>
      </c>
      <c r="K49" s="55">
        <f>P49*1.25</f>
        <v>225</v>
      </c>
      <c r="L49" s="55">
        <f t="shared" ref="L49:L50" si="51">Q49*1.25</f>
        <v>112.5</v>
      </c>
      <c r="M49" s="55">
        <f t="shared" ref="M49:M50" si="52">R49*1.25</f>
        <v>91.666666666666657</v>
      </c>
      <c r="N49" s="55">
        <f t="shared" ref="N49:N50" si="53">S49*1.25</f>
        <v>81.25</v>
      </c>
      <c r="P49" s="56">
        <f>90*I49</f>
        <v>180</v>
      </c>
      <c r="Q49" s="56">
        <f t="shared" ref="Q49" si="54">P49/2</f>
        <v>90</v>
      </c>
      <c r="R49" s="56">
        <f>110*I49/3</f>
        <v>73.333333333333329</v>
      </c>
      <c r="S49" s="56">
        <f>130*I49/4</f>
        <v>65</v>
      </c>
    </row>
    <row r="50" spans="2:19" s="51" customFormat="1" ht="22.15" customHeight="1">
      <c r="B50" s="58"/>
      <c r="C50" s="60" t="s">
        <v>169</v>
      </c>
      <c r="D50" s="53"/>
      <c r="E50" s="53"/>
      <c r="F50" s="59"/>
      <c r="G50" s="59"/>
      <c r="H50" s="53"/>
      <c r="I50" s="53">
        <v>2</v>
      </c>
      <c r="K50" s="55">
        <f>P50*1.25</f>
        <v>200</v>
      </c>
      <c r="L50" s="55">
        <f t="shared" si="51"/>
        <v>100</v>
      </c>
      <c r="M50" s="55">
        <f t="shared" si="52"/>
        <v>66.666666666666671</v>
      </c>
      <c r="N50" s="55">
        <f t="shared" si="53"/>
        <v>50</v>
      </c>
      <c r="P50" s="56">
        <f>80*I50</f>
        <v>160</v>
      </c>
      <c r="Q50" s="56">
        <f>P50/2</f>
        <v>80</v>
      </c>
      <c r="R50" s="56">
        <f>P50/3</f>
        <v>53.333333333333336</v>
      </c>
      <c r="S50" s="56">
        <f>P50/4</f>
        <v>40</v>
      </c>
    </row>
    <row r="51" spans="2:19" ht="22.15" customHeight="1">
      <c r="B51" s="32" t="s">
        <v>103</v>
      </c>
      <c r="C51" s="18" t="s">
        <v>151</v>
      </c>
      <c r="D51" s="7">
        <f t="shared" si="42"/>
        <v>36</v>
      </c>
      <c r="E51" s="7">
        <v>18</v>
      </c>
      <c r="F51" s="7">
        <v>5</v>
      </c>
      <c r="G51" s="7">
        <v>5</v>
      </c>
      <c r="H51" s="7" t="s">
        <v>107</v>
      </c>
      <c r="I51" s="7">
        <v>1</v>
      </c>
      <c r="K51" s="25">
        <f t="shared" si="43"/>
        <v>36</v>
      </c>
      <c r="L51" s="25">
        <f t="shared" si="44"/>
        <v>18</v>
      </c>
      <c r="M51" s="25">
        <f t="shared" si="45"/>
        <v>13.666666666666666</v>
      </c>
      <c r="N51" s="25">
        <f t="shared" si="46"/>
        <v>11.5</v>
      </c>
      <c r="P51" s="26">
        <f t="shared" si="47"/>
        <v>20</v>
      </c>
      <c r="Q51" s="26">
        <f t="shared" si="48"/>
        <v>10</v>
      </c>
      <c r="R51" s="26">
        <f t="shared" si="49"/>
        <v>6.666666666666667</v>
      </c>
      <c r="S51" s="26">
        <f t="shared" si="50"/>
        <v>5</v>
      </c>
    </row>
    <row r="52" spans="2:19" ht="22.15" customHeight="1">
      <c r="B52" s="28"/>
      <c r="C52" s="18" t="s">
        <v>152</v>
      </c>
      <c r="D52" s="7">
        <f t="shared" si="42"/>
        <v>36</v>
      </c>
      <c r="E52" s="7">
        <v>18</v>
      </c>
      <c r="F52" s="7">
        <v>5</v>
      </c>
      <c r="G52" s="7">
        <v>5</v>
      </c>
      <c r="H52" s="7" t="s">
        <v>22</v>
      </c>
      <c r="I52" s="7">
        <v>1</v>
      </c>
      <c r="K52" s="25">
        <f t="shared" si="43"/>
        <v>36</v>
      </c>
      <c r="L52" s="25">
        <f t="shared" si="44"/>
        <v>18</v>
      </c>
      <c r="M52" s="25">
        <f t="shared" si="45"/>
        <v>13.666666666666666</v>
      </c>
      <c r="N52" s="25">
        <f t="shared" si="46"/>
        <v>11.5</v>
      </c>
      <c r="P52" s="26">
        <f t="shared" si="47"/>
        <v>20</v>
      </c>
      <c r="Q52" s="26">
        <f t="shared" si="48"/>
        <v>10</v>
      </c>
      <c r="R52" s="26">
        <f t="shared" si="49"/>
        <v>6.666666666666667</v>
      </c>
      <c r="S52" s="26">
        <f t="shared" si="50"/>
        <v>5</v>
      </c>
    </row>
    <row r="53" spans="2:19" ht="21.75" customHeight="1">
      <c r="B53" s="28"/>
      <c r="C53" s="18" t="s">
        <v>150</v>
      </c>
      <c r="D53" s="7">
        <f t="shared" si="42"/>
        <v>36</v>
      </c>
      <c r="E53" s="7">
        <v>18</v>
      </c>
      <c r="F53" s="7">
        <v>5</v>
      </c>
      <c r="G53" s="7">
        <v>5</v>
      </c>
      <c r="H53" s="7"/>
      <c r="I53" s="7">
        <v>1</v>
      </c>
      <c r="K53" s="25">
        <f t="shared" si="43"/>
        <v>36</v>
      </c>
      <c r="L53" s="25">
        <f t="shared" si="44"/>
        <v>18</v>
      </c>
      <c r="M53" s="25">
        <f t="shared" si="45"/>
        <v>13.666666666666666</v>
      </c>
      <c r="N53" s="25">
        <f t="shared" si="46"/>
        <v>11.5</v>
      </c>
      <c r="P53" s="26">
        <f t="shared" si="47"/>
        <v>20</v>
      </c>
      <c r="Q53" s="26">
        <f t="shared" si="48"/>
        <v>10</v>
      </c>
      <c r="R53" s="26">
        <f t="shared" si="49"/>
        <v>6.666666666666667</v>
      </c>
      <c r="S53" s="26">
        <f t="shared" si="50"/>
        <v>5</v>
      </c>
    </row>
    <row r="54" spans="2:19" s="51" customFormat="1" ht="21.75" customHeight="1">
      <c r="B54" s="57"/>
      <c r="C54" s="53" t="s">
        <v>119</v>
      </c>
      <c r="D54" s="53"/>
      <c r="E54" s="53"/>
      <c r="F54" s="53"/>
      <c r="G54" s="53"/>
      <c r="H54" s="53"/>
      <c r="I54" s="53">
        <v>1</v>
      </c>
      <c r="K54" s="55">
        <f>P54*1.25</f>
        <v>112.5</v>
      </c>
      <c r="L54" s="55">
        <f t="shared" ref="L54:L55" si="55">Q54*1.25</f>
        <v>56.25</v>
      </c>
      <c r="M54" s="55">
        <f t="shared" ref="M54:M55" si="56">R54*1.25</f>
        <v>45.833333333333329</v>
      </c>
      <c r="N54" s="55">
        <f t="shared" ref="N54:N55" si="57">S54*1.25</f>
        <v>40.625</v>
      </c>
      <c r="P54" s="56">
        <f>90*I54</f>
        <v>90</v>
      </c>
      <c r="Q54" s="56">
        <f t="shared" ref="Q54" si="58">P54/2</f>
        <v>45</v>
      </c>
      <c r="R54" s="56">
        <f>110*I54/3</f>
        <v>36.666666666666664</v>
      </c>
      <c r="S54" s="56">
        <f>130*I54/4</f>
        <v>32.5</v>
      </c>
    </row>
    <row r="55" spans="2:19" s="51" customFormat="1" ht="21.75" customHeight="1">
      <c r="B55" s="58"/>
      <c r="C55" s="60" t="s">
        <v>169</v>
      </c>
      <c r="D55" s="53"/>
      <c r="E55" s="53"/>
      <c r="F55" s="53"/>
      <c r="G55" s="53"/>
      <c r="H55" s="53"/>
      <c r="I55" s="53">
        <v>1</v>
      </c>
      <c r="K55" s="55">
        <f>P55*1.25</f>
        <v>100</v>
      </c>
      <c r="L55" s="55">
        <f t="shared" si="55"/>
        <v>50</v>
      </c>
      <c r="M55" s="55">
        <f t="shared" si="56"/>
        <v>33.333333333333336</v>
      </c>
      <c r="N55" s="55">
        <f t="shared" si="57"/>
        <v>25</v>
      </c>
      <c r="P55" s="56">
        <f>80*I55</f>
        <v>80</v>
      </c>
      <c r="Q55" s="56">
        <f>P55/2</f>
        <v>40</v>
      </c>
      <c r="R55" s="56">
        <f>P55/3</f>
        <v>26.666666666666668</v>
      </c>
      <c r="S55" s="56">
        <f>P55/4</f>
        <v>20</v>
      </c>
    </row>
    <row r="56" spans="2:19" ht="22.15" customHeight="1">
      <c r="B56" s="30" t="s">
        <v>104</v>
      </c>
      <c r="C56" s="29" t="s">
        <v>151</v>
      </c>
      <c r="D56" s="9">
        <f t="shared" si="42"/>
        <v>72</v>
      </c>
      <c r="E56" s="9">
        <v>36</v>
      </c>
      <c r="F56" s="9">
        <v>5</v>
      </c>
      <c r="G56" s="9">
        <v>5</v>
      </c>
      <c r="H56" s="3" t="s">
        <v>108</v>
      </c>
      <c r="I56" s="3">
        <v>2</v>
      </c>
      <c r="K56" s="21">
        <f t="shared" si="43"/>
        <v>72</v>
      </c>
      <c r="L56" s="21">
        <f t="shared" si="44"/>
        <v>36</v>
      </c>
      <c r="M56" s="21">
        <f t="shared" si="45"/>
        <v>25.666666666666668</v>
      </c>
      <c r="N56" s="21">
        <f t="shared" si="46"/>
        <v>20.5</v>
      </c>
      <c r="P56" s="22">
        <f t="shared" si="47"/>
        <v>40</v>
      </c>
      <c r="Q56" s="22">
        <f t="shared" si="48"/>
        <v>20</v>
      </c>
      <c r="R56" s="22">
        <f t="shared" si="49"/>
        <v>13.333333333333334</v>
      </c>
      <c r="S56" s="22">
        <f t="shared" si="50"/>
        <v>10</v>
      </c>
    </row>
    <row r="57" spans="2:19" ht="22.15" customHeight="1">
      <c r="B57" s="27"/>
      <c r="C57" s="29" t="s">
        <v>152</v>
      </c>
      <c r="D57" s="9">
        <f t="shared" si="42"/>
        <v>72</v>
      </c>
      <c r="E57" s="9">
        <v>36</v>
      </c>
      <c r="F57" s="9">
        <v>5</v>
      </c>
      <c r="G57" s="9">
        <v>5</v>
      </c>
      <c r="H57" s="3" t="s">
        <v>23</v>
      </c>
      <c r="I57" s="3">
        <v>2</v>
      </c>
      <c r="K57" s="21">
        <f t="shared" si="43"/>
        <v>72</v>
      </c>
      <c r="L57" s="21">
        <f t="shared" si="44"/>
        <v>36</v>
      </c>
      <c r="M57" s="21">
        <f t="shared" si="45"/>
        <v>25.666666666666668</v>
      </c>
      <c r="N57" s="21">
        <f t="shared" si="46"/>
        <v>20.5</v>
      </c>
      <c r="P57" s="22">
        <f t="shared" si="47"/>
        <v>40</v>
      </c>
      <c r="Q57" s="22">
        <f t="shared" si="48"/>
        <v>20</v>
      </c>
      <c r="R57" s="22">
        <f t="shared" si="49"/>
        <v>13.333333333333334</v>
      </c>
      <c r="S57" s="22">
        <f t="shared" si="50"/>
        <v>10</v>
      </c>
    </row>
    <row r="58" spans="2:19" ht="22.15" customHeight="1">
      <c r="B58" s="27"/>
      <c r="C58" s="29" t="s">
        <v>150</v>
      </c>
      <c r="D58" s="9">
        <f t="shared" si="42"/>
        <v>72</v>
      </c>
      <c r="E58" s="9">
        <v>36</v>
      </c>
      <c r="F58" s="9">
        <v>5</v>
      </c>
      <c r="G58" s="9">
        <v>5</v>
      </c>
      <c r="H58" s="3"/>
      <c r="I58" s="3">
        <v>2</v>
      </c>
      <c r="K58" s="21">
        <f t="shared" si="43"/>
        <v>72</v>
      </c>
      <c r="L58" s="21">
        <f t="shared" si="44"/>
        <v>36</v>
      </c>
      <c r="M58" s="21">
        <f t="shared" si="45"/>
        <v>25.666666666666668</v>
      </c>
      <c r="N58" s="21">
        <f t="shared" si="46"/>
        <v>20.5</v>
      </c>
      <c r="P58" s="22">
        <f t="shared" si="47"/>
        <v>40</v>
      </c>
      <c r="Q58" s="22">
        <f t="shared" si="48"/>
        <v>20</v>
      </c>
      <c r="R58" s="22">
        <f t="shared" si="49"/>
        <v>13.333333333333334</v>
      </c>
      <c r="S58" s="22">
        <f t="shared" si="50"/>
        <v>10</v>
      </c>
    </row>
    <row r="59" spans="2:19" s="51" customFormat="1" ht="22.15" customHeight="1">
      <c r="B59" s="57"/>
      <c r="C59" s="53" t="s">
        <v>119</v>
      </c>
      <c r="D59" s="53"/>
      <c r="E59" s="53"/>
      <c r="F59" s="59"/>
      <c r="G59" s="59"/>
      <c r="H59" s="53"/>
      <c r="I59" s="53">
        <v>2</v>
      </c>
      <c r="K59" s="55">
        <f>P59*1.25</f>
        <v>225</v>
      </c>
      <c r="L59" s="55">
        <f t="shared" ref="L59:L60" si="59">Q59*1.25</f>
        <v>112.5</v>
      </c>
      <c r="M59" s="55">
        <f t="shared" ref="M59:M60" si="60">R59*1.25</f>
        <v>91.666666666666657</v>
      </c>
      <c r="N59" s="55">
        <f t="shared" ref="N59:N60" si="61">S59*1.25</f>
        <v>81.25</v>
      </c>
      <c r="P59" s="56">
        <f>90*I59</f>
        <v>180</v>
      </c>
      <c r="Q59" s="56">
        <f t="shared" ref="Q59" si="62">P59/2</f>
        <v>90</v>
      </c>
      <c r="R59" s="56">
        <f>110*I59/3</f>
        <v>73.333333333333329</v>
      </c>
      <c r="S59" s="56">
        <f>130*I59/4</f>
        <v>65</v>
      </c>
    </row>
    <row r="60" spans="2:19" s="51" customFormat="1" ht="22.15" customHeight="1">
      <c r="B60" s="58"/>
      <c r="C60" s="60" t="s">
        <v>169</v>
      </c>
      <c r="D60" s="53"/>
      <c r="E60" s="53"/>
      <c r="F60" s="59"/>
      <c r="G60" s="59"/>
      <c r="H60" s="53"/>
      <c r="I60" s="53">
        <v>2</v>
      </c>
      <c r="K60" s="55">
        <f>P60*1.25</f>
        <v>200</v>
      </c>
      <c r="L60" s="55">
        <f t="shared" si="59"/>
        <v>100</v>
      </c>
      <c r="M60" s="55">
        <f t="shared" si="60"/>
        <v>66.666666666666671</v>
      </c>
      <c r="N60" s="55">
        <f t="shared" si="61"/>
        <v>50</v>
      </c>
      <c r="P60" s="56">
        <f>80*I60</f>
        <v>160</v>
      </c>
      <c r="Q60" s="56">
        <f>P60/2</f>
        <v>80</v>
      </c>
      <c r="R60" s="56">
        <f>P60/3</f>
        <v>53.333333333333336</v>
      </c>
      <c r="S60" s="56">
        <f>P60/4</f>
        <v>40</v>
      </c>
    </row>
    <row r="61" spans="2:19" ht="22.15" customHeight="1">
      <c r="B61" s="32" t="s">
        <v>105</v>
      </c>
      <c r="C61" s="18" t="s">
        <v>151</v>
      </c>
      <c r="D61" s="7">
        <f t="shared" si="42"/>
        <v>108</v>
      </c>
      <c r="E61" s="7">
        <v>54</v>
      </c>
      <c r="F61" s="7">
        <v>5</v>
      </c>
      <c r="G61" s="7">
        <v>5</v>
      </c>
      <c r="H61" s="7" t="s">
        <v>109</v>
      </c>
      <c r="I61" s="7">
        <v>3</v>
      </c>
      <c r="K61" s="25">
        <f t="shared" si="43"/>
        <v>108</v>
      </c>
      <c r="L61" s="25">
        <f t="shared" si="44"/>
        <v>54</v>
      </c>
      <c r="M61" s="25">
        <f t="shared" si="45"/>
        <v>37.666666666666664</v>
      </c>
      <c r="N61" s="25">
        <f t="shared" si="46"/>
        <v>29.5</v>
      </c>
      <c r="P61" s="26">
        <f t="shared" si="47"/>
        <v>60</v>
      </c>
      <c r="Q61" s="26">
        <f t="shared" si="48"/>
        <v>30</v>
      </c>
      <c r="R61" s="26">
        <f t="shared" si="49"/>
        <v>20</v>
      </c>
      <c r="S61" s="26">
        <f t="shared" si="50"/>
        <v>15</v>
      </c>
    </row>
    <row r="62" spans="2:19" ht="22.15" customHeight="1">
      <c r="B62" s="28"/>
      <c r="C62" s="18" t="s">
        <v>152</v>
      </c>
      <c r="D62" s="7">
        <f t="shared" si="42"/>
        <v>108</v>
      </c>
      <c r="E62" s="7">
        <v>54</v>
      </c>
      <c r="F62" s="7">
        <v>5</v>
      </c>
      <c r="G62" s="7">
        <v>5</v>
      </c>
      <c r="H62" s="7" t="s">
        <v>24</v>
      </c>
      <c r="I62" s="7">
        <v>3</v>
      </c>
      <c r="K62" s="25">
        <f t="shared" si="43"/>
        <v>108</v>
      </c>
      <c r="L62" s="25">
        <f t="shared" si="44"/>
        <v>54</v>
      </c>
      <c r="M62" s="25">
        <f t="shared" si="45"/>
        <v>37.666666666666664</v>
      </c>
      <c r="N62" s="25">
        <f t="shared" si="46"/>
        <v>29.5</v>
      </c>
      <c r="P62" s="26">
        <f t="shared" si="47"/>
        <v>60</v>
      </c>
      <c r="Q62" s="26">
        <f t="shared" si="48"/>
        <v>30</v>
      </c>
      <c r="R62" s="26">
        <f t="shared" si="49"/>
        <v>20</v>
      </c>
      <c r="S62" s="26">
        <f t="shared" si="50"/>
        <v>15</v>
      </c>
    </row>
    <row r="63" spans="2:19" ht="22.15" customHeight="1">
      <c r="B63" s="28"/>
      <c r="C63" s="18" t="s">
        <v>150</v>
      </c>
      <c r="D63" s="7">
        <f t="shared" si="42"/>
        <v>108</v>
      </c>
      <c r="E63" s="7">
        <v>54</v>
      </c>
      <c r="F63" s="7">
        <v>5</v>
      </c>
      <c r="G63" s="7">
        <v>5</v>
      </c>
      <c r="H63" s="7"/>
      <c r="I63" s="7">
        <v>3</v>
      </c>
      <c r="K63" s="25">
        <f t="shared" si="43"/>
        <v>108</v>
      </c>
      <c r="L63" s="25">
        <f t="shared" si="44"/>
        <v>54</v>
      </c>
      <c r="M63" s="25">
        <f t="shared" si="45"/>
        <v>37.666666666666664</v>
      </c>
      <c r="N63" s="25">
        <f t="shared" si="46"/>
        <v>29.5</v>
      </c>
      <c r="P63" s="26">
        <f t="shared" si="47"/>
        <v>60</v>
      </c>
      <c r="Q63" s="26">
        <f t="shared" si="48"/>
        <v>30</v>
      </c>
      <c r="R63" s="26">
        <f t="shared" si="49"/>
        <v>20</v>
      </c>
      <c r="S63" s="26">
        <f t="shared" si="50"/>
        <v>15</v>
      </c>
    </row>
    <row r="64" spans="2:19" s="51" customFormat="1" ht="22.15" customHeight="1">
      <c r="B64" s="57"/>
      <c r="C64" s="53" t="s">
        <v>119</v>
      </c>
      <c r="D64" s="53"/>
      <c r="E64" s="53"/>
      <c r="F64" s="53"/>
      <c r="G64" s="53"/>
      <c r="H64" s="53"/>
      <c r="I64" s="53">
        <v>3</v>
      </c>
      <c r="K64" s="55">
        <f>P64*1.25</f>
        <v>337.5</v>
      </c>
      <c r="L64" s="55">
        <f t="shared" ref="L64:L65" si="63">Q64*1.25</f>
        <v>168.75</v>
      </c>
      <c r="M64" s="55">
        <f t="shared" ref="M64:M65" si="64">R64*1.25</f>
        <v>137.5</v>
      </c>
      <c r="N64" s="55">
        <f t="shared" ref="N64:N65" si="65">S64*1.25</f>
        <v>121.875</v>
      </c>
      <c r="P64" s="56">
        <f>90*I64</f>
        <v>270</v>
      </c>
      <c r="Q64" s="56">
        <f t="shared" ref="Q64" si="66">P64/2</f>
        <v>135</v>
      </c>
      <c r="R64" s="56">
        <f>110*I64/3</f>
        <v>110</v>
      </c>
      <c r="S64" s="56">
        <f>130*I64/4</f>
        <v>97.5</v>
      </c>
    </row>
    <row r="65" spans="2:19" s="51" customFormat="1" ht="22.15" customHeight="1">
      <c r="B65" s="61"/>
      <c r="C65" s="60" t="s">
        <v>169</v>
      </c>
      <c r="D65" s="61"/>
      <c r="E65" s="61"/>
      <c r="F65" s="61"/>
      <c r="G65" s="61"/>
      <c r="H65" s="61"/>
      <c r="I65" s="53">
        <v>3</v>
      </c>
      <c r="K65" s="55">
        <f>P65*1.25</f>
        <v>300</v>
      </c>
      <c r="L65" s="55">
        <f t="shared" si="63"/>
        <v>150</v>
      </c>
      <c r="M65" s="55">
        <f t="shared" si="64"/>
        <v>100</v>
      </c>
      <c r="N65" s="55">
        <f t="shared" si="65"/>
        <v>75</v>
      </c>
      <c r="P65" s="56">
        <f>80*I65</f>
        <v>240</v>
      </c>
      <c r="Q65" s="56">
        <f>P65/2</f>
        <v>120</v>
      </c>
      <c r="R65" s="56">
        <f>P65/3</f>
        <v>80</v>
      </c>
      <c r="S65" s="56">
        <f>P65/4</f>
        <v>60</v>
      </c>
    </row>
    <row r="69" spans="2:19" ht="22.15" customHeight="1">
      <c r="B69" s="13" t="s">
        <v>95</v>
      </c>
    </row>
    <row r="70" spans="2:19" ht="22.15" customHeight="1">
      <c r="B70" s="13" t="s">
        <v>96</v>
      </c>
    </row>
    <row r="71" spans="2:19" ht="22.15" customHeight="1">
      <c r="B71" s="13"/>
    </row>
    <row r="72" spans="2:19" ht="22.15" customHeight="1">
      <c r="B72" s="13" t="s">
        <v>97</v>
      </c>
    </row>
  </sheetData>
  <mergeCells count="1">
    <mergeCell ref="N3:N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0"/>
  <sheetViews>
    <sheetView workbookViewId="0">
      <selection activeCell="E3" sqref="E3"/>
    </sheetView>
  </sheetViews>
  <sheetFormatPr defaultRowHeight="20.45" customHeight="1"/>
  <cols>
    <col min="3" max="3" width="45.28515625" customWidth="1"/>
    <col min="7" max="7" width="12.28515625" customWidth="1"/>
    <col min="8" max="8" width="54.85546875" customWidth="1"/>
    <col min="10" max="10" width="4.85546875" customWidth="1"/>
    <col min="14" max="14" width="11.140625" customWidth="1"/>
    <col min="15" max="15" width="4.42578125" customWidth="1"/>
    <col min="19" max="19" width="10" customWidth="1"/>
  </cols>
  <sheetData>
    <row r="2" spans="2:19" ht="22.5" customHeight="1">
      <c r="B2" s="4" t="s">
        <v>0</v>
      </c>
      <c r="G2" s="51"/>
      <c r="H2" t="s">
        <v>166</v>
      </c>
    </row>
    <row r="3" spans="2:19" ht="20.45" customHeight="1">
      <c r="B3" s="4"/>
      <c r="H3" s="14" t="s">
        <v>167</v>
      </c>
      <c r="N3" s="64" t="s">
        <v>170</v>
      </c>
    </row>
    <row r="4" spans="2:19" ht="20.45" customHeight="1">
      <c r="B4" s="14" t="s">
        <v>110</v>
      </c>
      <c r="H4" s="14" t="s">
        <v>168</v>
      </c>
      <c r="N4" s="64"/>
      <c r="P4" s="19" t="s">
        <v>118</v>
      </c>
    </row>
    <row r="5" spans="2:19" ht="20.45" customHeight="1">
      <c r="B5" s="32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112</v>
      </c>
      <c r="K5" s="20" t="s">
        <v>114</v>
      </c>
      <c r="L5" s="20" t="s">
        <v>115</v>
      </c>
      <c r="M5" s="20" t="s">
        <v>116</v>
      </c>
      <c r="N5" s="20" t="s">
        <v>117</v>
      </c>
      <c r="P5" s="20" t="s">
        <v>114</v>
      </c>
      <c r="Q5" s="20" t="s">
        <v>115</v>
      </c>
      <c r="R5" s="20" t="s">
        <v>116</v>
      </c>
      <c r="S5" s="20" t="s">
        <v>117</v>
      </c>
    </row>
    <row r="6" spans="2:19" ht="20.45" customHeight="1">
      <c r="B6" s="30" t="s">
        <v>26</v>
      </c>
      <c r="C6" s="29" t="s">
        <v>153</v>
      </c>
      <c r="D6" s="3">
        <f>E6*2</f>
        <v>36</v>
      </c>
      <c r="E6" s="3">
        <v>18</v>
      </c>
      <c r="F6" s="3">
        <v>5</v>
      </c>
      <c r="G6" s="3">
        <v>5</v>
      </c>
      <c r="H6" s="3" t="s">
        <v>27</v>
      </c>
      <c r="I6" s="3">
        <v>1</v>
      </c>
      <c r="K6" s="21">
        <f>D6</f>
        <v>36</v>
      </c>
      <c r="L6" s="21">
        <f>E6</f>
        <v>18</v>
      </c>
      <c r="M6" s="21">
        <f>(E6*2+F6)/3</f>
        <v>13.666666666666666</v>
      </c>
      <c r="N6" s="21">
        <f>(E6*2+F6+G6)/4</f>
        <v>11.5</v>
      </c>
      <c r="P6" s="22">
        <f>20*I6</f>
        <v>20</v>
      </c>
      <c r="Q6" s="22">
        <f>P6/2</f>
        <v>10</v>
      </c>
      <c r="R6" s="22">
        <f>P6/3</f>
        <v>6.666666666666667</v>
      </c>
      <c r="S6" s="22">
        <f>P6/4</f>
        <v>5</v>
      </c>
    </row>
    <row r="7" spans="2:19" ht="20.45" customHeight="1">
      <c r="B7" s="27"/>
      <c r="C7" s="29" t="s">
        <v>154</v>
      </c>
      <c r="D7" s="3">
        <f t="shared" ref="D7:D18" si="0">E7*2</f>
        <v>36</v>
      </c>
      <c r="E7" s="3">
        <v>18</v>
      </c>
      <c r="F7" s="3">
        <v>5</v>
      </c>
      <c r="G7" s="3">
        <v>5</v>
      </c>
      <c r="H7" s="3" t="s">
        <v>22</v>
      </c>
      <c r="I7" s="3">
        <v>1</v>
      </c>
      <c r="K7" s="21">
        <f t="shared" ref="K7:L38" si="1">D7</f>
        <v>36</v>
      </c>
      <c r="L7" s="21">
        <f t="shared" si="1"/>
        <v>18</v>
      </c>
      <c r="M7" s="21">
        <f t="shared" ref="M7:M38" si="2">(E7*2+F7)/3</f>
        <v>13.666666666666666</v>
      </c>
      <c r="N7" s="21">
        <f t="shared" ref="N7:N38" si="3">(E7*2+F7+G7)/4</f>
        <v>11.5</v>
      </c>
      <c r="P7" s="22">
        <f t="shared" ref="P7:P18" si="4">20*I7</f>
        <v>20</v>
      </c>
      <c r="Q7" s="22">
        <f t="shared" ref="Q7:Q18" si="5">P7/2</f>
        <v>10</v>
      </c>
      <c r="R7" s="22">
        <f t="shared" ref="R7:R18" si="6">P7/3</f>
        <v>6.666666666666667</v>
      </c>
      <c r="S7" s="22">
        <f t="shared" ref="S7:S18" si="7">P7/4</f>
        <v>5</v>
      </c>
    </row>
    <row r="8" spans="2:19" ht="20.45" customHeight="1">
      <c r="B8" s="27"/>
      <c r="C8" s="29" t="s">
        <v>150</v>
      </c>
      <c r="D8" s="3">
        <f t="shared" si="0"/>
        <v>36</v>
      </c>
      <c r="E8" s="3">
        <v>18</v>
      </c>
      <c r="F8" s="3">
        <v>5</v>
      </c>
      <c r="G8" s="3">
        <v>5</v>
      </c>
      <c r="H8" s="3"/>
      <c r="I8" s="3">
        <v>1</v>
      </c>
      <c r="K8" s="21">
        <f t="shared" si="1"/>
        <v>36</v>
      </c>
      <c r="L8" s="21">
        <f t="shared" si="1"/>
        <v>18</v>
      </c>
      <c r="M8" s="21">
        <f t="shared" si="2"/>
        <v>13.666666666666666</v>
      </c>
      <c r="N8" s="21">
        <f t="shared" si="3"/>
        <v>11.5</v>
      </c>
      <c r="P8" s="22">
        <f t="shared" si="4"/>
        <v>20</v>
      </c>
      <c r="Q8" s="22">
        <f t="shared" si="5"/>
        <v>10</v>
      </c>
      <c r="R8" s="22">
        <f t="shared" si="6"/>
        <v>6.666666666666667</v>
      </c>
      <c r="S8" s="22">
        <f t="shared" si="7"/>
        <v>5</v>
      </c>
    </row>
    <row r="9" spans="2:19" s="51" customFormat="1" ht="20.45" customHeight="1">
      <c r="B9" s="57"/>
      <c r="C9" s="53" t="s">
        <v>119</v>
      </c>
      <c r="D9" s="53"/>
      <c r="E9" s="53"/>
      <c r="F9" s="53"/>
      <c r="G9" s="53"/>
      <c r="H9" s="53"/>
      <c r="I9" s="53">
        <v>1</v>
      </c>
      <c r="K9" s="55">
        <f>P9*1.25</f>
        <v>112.5</v>
      </c>
      <c r="L9" s="55">
        <f t="shared" ref="L9:N10" si="8">Q9*1.25</f>
        <v>56.25</v>
      </c>
      <c r="M9" s="55">
        <f t="shared" si="8"/>
        <v>45.833333333333329</v>
      </c>
      <c r="N9" s="55">
        <f t="shared" si="8"/>
        <v>40.625</v>
      </c>
      <c r="P9" s="56">
        <f>90*I9</f>
        <v>90</v>
      </c>
      <c r="Q9" s="56">
        <f t="shared" ref="Q9" si="9">P9/2</f>
        <v>45</v>
      </c>
      <c r="R9" s="56">
        <f>110*I9/3</f>
        <v>36.666666666666664</v>
      </c>
      <c r="S9" s="56">
        <f>130*I9/4</f>
        <v>32.5</v>
      </c>
    </row>
    <row r="10" spans="2:19" s="51" customFormat="1" ht="20.45" customHeight="1">
      <c r="B10" s="58"/>
      <c r="C10" s="60" t="s">
        <v>169</v>
      </c>
      <c r="D10" s="53"/>
      <c r="E10" s="53"/>
      <c r="F10" s="53"/>
      <c r="G10" s="53"/>
      <c r="H10" s="53"/>
      <c r="I10" s="53">
        <v>1</v>
      </c>
      <c r="K10" s="55">
        <f>P10*1.25</f>
        <v>100</v>
      </c>
      <c r="L10" s="55">
        <f t="shared" si="8"/>
        <v>50</v>
      </c>
      <c r="M10" s="55">
        <f t="shared" si="8"/>
        <v>33.333333333333336</v>
      </c>
      <c r="N10" s="55">
        <f t="shared" si="8"/>
        <v>25</v>
      </c>
      <c r="P10" s="56">
        <f>80*I10</f>
        <v>80</v>
      </c>
      <c r="Q10" s="56">
        <f>P10/2</f>
        <v>40</v>
      </c>
      <c r="R10" s="56">
        <f>P10/3</f>
        <v>26.666666666666668</v>
      </c>
      <c r="S10" s="56">
        <f>P10/4</f>
        <v>20</v>
      </c>
    </row>
    <row r="11" spans="2:19" ht="20.45" customHeight="1">
      <c r="B11" s="32" t="s">
        <v>28</v>
      </c>
      <c r="C11" s="18" t="s">
        <v>153</v>
      </c>
      <c r="D11" s="7">
        <f t="shared" si="0"/>
        <v>72</v>
      </c>
      <c r="E11" s="7">
        <v>36</v>
      </c>
      <c r="F11" s="7">
        <v>5</v>
      </c>
      <c r="G11" s="7">
        <v>5</v>
      </c>
      <c r="H11" s="7" t="s">
        <v>29</v>
      </c>
      <c r="I11" s="7">
        <v>2</v>
      </c>
      <c r="K11" s="25">
        <f t="shared" si="1"/>
        <v>72</v>
      </c>
      <c r="L11" s="25">
        <f t="shared" si="1"/>
        <v>36</v>
      </c>
      <c r="M11" s="25">
        <f t="shared" si="2"/>
        <v>25.666666666666668</v>
      </c>
      <c r="N11" s="25">
        <f t="shared" si="3"/>
        <v>20.5</v>
      </c>
      <c r="P11" s="26">
        <f t="shared" si="4"/>
        <v>40</v>
      </c>
      <c r="Q11" s="26">
        <f t="shared" si="5"/>
        <v>20</v>
      </c>
      <c r="R11" s="26">
        <f t="shared" si="6"/>
        <v>13.333333333333334</v>
      </c>
      <c r="S11" s="26">
        <f t="shared" si="7"/>
        <v>10</v>
      </c>
    </row>
    <row r="12" spans="2:19" ht="20.45" customHeight="1">
      <c r="B12" s="28"/>
      <c r="C12" s="18" t="s">
        <v>154</v>
      </c>
      <c r="D12" s="7">
        <f t="shared" si="0"/>
        <v>72</v>
      </c>
      <c r="E12" s="7">
        <v>36</v>
      </c>
      <c r="F12" s="7">
        <v>5</v>
      </c>
      <c r="G12" s="7">
        <v>5</v>
      </c>
      <c r="H12" s="7" t="s">
        <v>23</v>
      </c>
      <c r="I12" s="7">
        <v>2</v>
      </c>
      <c r="K12" s="25">
        <f t="shared" si="1"/>
        <v>72</v>
      </c>
      <c r="L12" s="25">
        <f t="shared" si="1"/>
        <v>36</v>
      </c>
      <c r="M12" s="25">
        <f t="shared" si="2"/>
        <v>25.666666666666668</v>
      </c>
      <c r="N12" s="25">
        <f t="shared" si="3"/>
        <v>20.5</v>
      </c>
      <c r="P12" s="26">
        <f t="shared" si="4"/>
        <v>40</v>
      </c>
      <c r="Q12" s="26">
        <f t="shared" si="5"/>
        <v>20</v>
      </c>
      <c r="R12" s="26">
        <f t="shared" si="6"/>
        <v>13.333333333333334</v>
      </c>
      <c r="S12" s="26">
        <f t="shared" si="7"/>
        <v>10</v>
      </c>
    </row>
    <row r="13" spans="2:19" ht="20.45" customHeight="1">
      <c r="B13" s="28"/>
      <c r="C13" s="18" t="s">
        <v>150</v>
      </c>
      <c r="D13" s="7">
        <f t="shared" si="0"/>
        <v>72</v>
      </c>
      <c r="E13" s="7">
        <v>36</v>
      </c>
      <c r="F13" s="7">
        <v>5</v>
      </c>
      <c r="G13" s="7">
        <v>5</v>
      </c>
      <c r="H13" s="7"/>
      <c r="I13" s="7">
        <v>2</v>
      </c>
      <c r="K13" s="25">
        <f t="shared" si="1"/>
        <v>72</v>
      </c>
      <c r="L13" s="25">
        <f t="shared" si="1"/>
        <v>36</v>
      </c>
      <c r="M13" s="25">
        <f t="shared" si="2"/>
        <v>25.666666666666668</v>
      </c>
      <c r="N13" s="25">
        <f t="shared" si="3"/>
        <v>20.5</v>
      </c>
      <c r="P13" s="26">
        <f t="shared" si="4"/>
        <v>40</v>
      </c>
      <c r="Q13" s="26">
        <f t="shared" si="5"/>
        <v>20</v>
      </c>
      <c r="R13" s="26">
        <f t="shared" si="6"/>
        <v>13.333333333333334</v>
      </c>
      <c r="S13" s="26">
        <f t="shared" si="7"/>
        <v>10</v>
      </c>
    </row>
    <row r="14" spans="2:19" s="51" customFormat="1" ht="20.45" customHeight="1">
      <c r="B14" s="57"/>
      <c r="C14" s="53" t="s">
        <v>119</v>
      </c>
      <c r="D14" s="53"/>
      <c r="E14" s="53"/>
      <c r="F14" s="53"/>
      <c r="G14" s="53"/>
      <c r="H14" s="53"/>
      <c r="I14" s="53">
        <v>2</v>
      </c>
      <c r="K14" s="55">
        <f>P14*1.25</f>
        <v>225</v>
      </c>
      <c r="L14" s="55">
        <f t="shared" ref="L14:N15" si="10">Q14*1.25</f>
        <v>112.5</v>
      </c>
      <c r="M14" s="55">
        <f t="shared" si="10"/>
        <v>91.666666666666657</v>
      </c>
      <c r="N14" s="55">
        <f t="shared" si="10"/>
        <v>81.25</v>
      </c>
      <c r="P14" s="56">
        <f>90*I14</f>
        <v>180</v>
      </c>
      <c r="Q14" s="56">
        <f t="shared" ref="Q14" si="11">P14/2</f>
        <v>90</v>
      </c>
      <c r="R14" s="56">
        <f>110*I14/3</f>
        <v>73.333333333333329</v>
      </c>
      <c r="S14" s="56">
        <f>130*I14/4</f>
        <v>65</v>
      </c>
    </row>
    <row r="15" spans="2:19" s="51" customFormat="1" ht="20.45" customHeight="1">
      <c r="B15" s="58"/>
      <c r="C15" s="60" t="s">
        <v>169</v>
      </c>
      <c r="D15" s="53"/>
      <c r="E15" s="53"/>
      <c r="F15" s="53"/>
      <c r="G15" s="53"/>
      <c r="H15" s="53"/>
      <c r="I15" s="53">
        <v>2</v>
      </c>
      <c r="K15" s="55">
        <f>P15*1.25</f>
        <v>200</v>
      </c>
      <c r="L15" s="55">
        <f t="shared" si="10"/>
        <v>100</v>
      </c>
      <c r="M15" s="55">
        <f t="shared" si="10"/>
        <v>66.666666666666671</v>
      </c>
      <c r="N15" s="55">
        <f t="shared" si="10"/>
        <v>50</v>
      </c>
      <c r="P15" s="56">
        <f>80*I15</f>
        <v>160</v>
      </c>
      <c r="Q15" s="56">
        <f>P15/2</f>
        <v>80</v>
      </c>
      <c r="R15" s="56">
        <f>P15/3</f>
        <v>53.333333333333336</v>
      </c>
      <c r="S15" s="56">
        <f>P15/4</f>
        <v>40</v>
      </c>
    </row>
    <row r="16" spans="2:19" ht="20.45" customHeight="1">
      <c r="B16" s="30" t="s">
        <v>30</v>
      </c>
      <c r="C16" s="29" t="s">
        <v>153</v>
      </c>
      <c r="D16" s="3">
        <f t="shared" si="0"/>
        <v>108</v>
      </c>
      <c r="E16" s="3">
        <v>54</v>
      </c>
      <c r="F16" s="3">
        <v>5</v>
      </c>
      <c r="G16" s="3">
        <v>5</v>
      </c>
      <c r="H16" s="3" t="s">
        <v>31</v>
      </c>
      <c r="I16" s="3">
        <v>3</v>
      </c>
      <c r="K16" s="21">
        <f t="shared" si="1"/>
        <v>108</v>
      </c>
      <c r="L16" s="21">
        <f t="shared" si="1"/>
        <v>54</v>
      </c>
      <c r="M16" s="21">
        <f t="shared" si="2"/>
        <v>37.666666666666664</v>
      </c>
      <c r="N16" s="21">
        <f t="shared" si="3"/>
        <v>29.5</v>
      </c>
      <c r="P16" s="22">
        <f t="shared" si="4"/>
        <v>60</v>
      </c>
      <c r="Q16" s="22">
        <f t="shared" si="5"/>
        <v>30</v>
      </c>
      <c r="R16" s="22">
        <f t="shared" si="6"/>
        <v>20</v>
      </c>
      <c r="S16" s="22">
        <f t="shared" si="7"/>
        <v>15</v>
      </c>
    </row>
    <row r="17" spans="1:19" ht="20.45" customHeight="1">
      <c r="B17" s="27"/>
      <c r="C17" s="29" t="s">
        <v>154</v>
      </c>
      <c r="D17" s="3">
        <f t="shared" si="0"/>
        <v>108</v>
      </c>
      <c r="E17" s="3">
        <v>54</v>
      </c>
      <c r="F17" s="3">
        <v>5</v>
      </c>
      <c r="G17" s="3">
        <v>5</v>
      </c>
      <c r="H17" s="3" t="s">
        <v>24</v>
      </c>
      <c r="I17" s="3">
        <v>3</v>
      </c>
      <c r="K17" s="21">
        <f t="shared" si="1"/>
        <v>108</v>
      </c>
      <c r="L17" s="21">
        <f t="shared" si="1"/>
        <v>54</v>
      </c>
      <c r="M17" s="21">
        <f t="shared" si="2"/>
        <v>37.666666666666664</v>
      </c>
      <c r="N17" s="21">
        <f t="shared" si="3"/>
        <v>29.5</v>
      </c>
      <c r="P17" s="22">
        <f t="shared" si="4"/>
        <v>60</v>
      </c>
      <c r="Q17" s="22">
        <f t="shared" si="5"/>
        <v>30</v>
      </c>
      <c r="R17" s="22">
        <f t="shared" si="6"/>
        <v>20</v>
      </c>
      <c r="S17" s="22">
        <f t="shared" si="7"/>
        <v>15</v>
      </c>
    </row>
    <row r="18" spans="1:19" ht="20.45" customHeight="1">
      <c r="B18" s="27"/>
      <c r="C18" s="29" t="s">
        <v>150</v>
      </c>
      <c r="D18" s="3">
        <f t="shared" si="0"/>
        <v>108</v>
      </c>
      <c r="E18" s="3">
        <v>54</v>
      </c>
      <c r="F18" s="3">
        <v>5</v>
      </c>
      <c r="G18" s="3">
        <v>5</v>
      </c>
      <c r="H18" s="3"/>
      <c r="I18" s="3">
        <v>3</v>
      </c>
      <c r="K18" s="21">
        <f t="shared" si="1"/>
        <v>108</v>
      </c>
      <c r="L18" s="21">
        <f t="shared" si="1"/>
        <v>54</v>
      </c>
      <c r="M18" s="21">
        <f t="shared" si="2"/>
        <v>37.666666666666664</v>
      </c>
      <c r="N18" s="21">
        <f t="shared" si="3"/>
        <v>29.5</v>
      </c>
      <c r="P18" s="22">
        <f t="shared" si="4"/>
        <v>60</v>
      </c>
      <c r="Q18" s="22">
        <f t="shared" si="5"/>
        <v>30</v>
      </c>
      <c r="R18" s="22">
        <f t="shared" si="6"/>
        <v>20</v>
      </c>
      <c r="S18" s="22">
        <f t="shared" si="7"/>
        <v>15</v>
      </c>
    </row>
    <row r="19" spans="1:19" s="51" customFormat="1" ht="20.45" customHeight="1">
      <c r="B19" s="57"/>
      <c r="C19" s="53" t="s">
        <v>119</v>
      </c>
      <c r="D19" s="53"/>
      <c r="E19" s="53"/>
      <c r="F19" s="53"/>
      <c r="G19" s="53"/>
      <c r="H19" s="53"/>
      <c r="I19" s="53">
        <v>3</v>
      </c>
      <c r="K19" s="55">
        <f>P19*1.25</f>
        <v>337.5</v>
      </c>
      <c r="L19" s="55">
        <f t="shared" ref="L19:N20" si="12">Q19*1.25</f>
        <v>168.75</v>
      </c>
      <c r="M19" s="55">
        <f t="shared" si="12"/>
        <v>137.5</v>
      </c>
      <c r="N19" s="55">
        <f t="shared" si="12"/>
        <v>121.875</v>
      </c>
      <c r="P19" s="56">
        <f>90*I19</f>
        <v>270</v>
      </c>
      <c r="Q19" s="56">
        <f t="shared" ref="Q19" si="13">P19/2</f>
        <v>135</v>
      </c>
      <c r="R19" s="56">
        <f>110*I19/3</f>
        <v>110</v>
      </c>
      <c r="S19" s="56">
        <f>130*I19/4</f>
        <v>97.5</v>
      </c>
    </row>
    <row r="20" spans="1:19" s="51" customFormat="1" ht="20.45" customHeight="1">
      <c r="B20" s="61"/>
      <c r="C20" s="60" t="s">
        <v>169</v>
      </c>
      <c r="D20" s="61"/>
      <c r="E20" s="61"/>
      <c r="F20" s="61"/>
      <c r="G20" s="61"/>
      <c r="H20" s="61"/>
      <c r="I20" s="53">
        <v>3</v>
      </c>
      <c r="K20" s="55">
        <f>P20*1.25</f>
        <v>300</v>
      </c>
      <c r="L20" s="55">
        <f t="shared" si="12"/>
        <v>150</v>
      </c>
      <c r="M20" s="55">
        <f t="shared" si="12"/>
        <v>100</v>
      </c>
      <c r="N20" s="55">
        <f t="shared" si="12"/>
        <v>75</v>
      </c>
      <c r="P20" s="56">
        <f>80*I20</f>
        <v>240</v>
      </c>
      <c r="Q20" s="56">
        <f>P20/2</f>
        <v>120</v>
      </c>
      <c r="R20" s="56">
        <f>P20/3</f>
        <v>80</v>
      </c>
      <c r="S20" s="56">
        <f>P20/4</f>
        <v>60</v>
      </c>
    </row>
    <row r="21" spans="1:19" ht="20.45" customHeight="1">
      <c r="A21" s="15"/>
      <c r="B21" s="15"/>
      <c r="C21" s="15"/>
      <c r="D21" s="15"/>
      <c r="E21" s="15"/>
      <c r="F21" s="15"/>
      <c r="G21" s="15"/>
      <c r="H21" s="15"/>
      <c r="I21" s="15"/>
      <c r="K21" s="24"/>
      <c r="L21" s="24"/>
      <c r="M21" s="24"/>
      <c r="N21" s="24"/>
    </row>
    <row r="22" spans="1:19" ht="20.45" customHeight="1">
      <c r="A22" s="15"/>
      <c r="B22" s="17" t="s">
        <v>101</v>
      </c>
      <c r="C22" s="15"/>
      <c r="D22" s="15"/>
      <c r="E22" s="15"/>
      <c r="F22" s="15"/>
      <c r="G22" s="15"/>
      <c r="H22" s="15"/>
      <c r="I22" s="15"/>
      <c r="K22" s="24"/>
      <c r="L22" s="24"/>
      <c r="M22" s="24"/>
      <c r="N22" s="24"/>
    </row>
    <row r="23" spans="1:19" ht="20.45" customHeight="1">
      <c r="B23" s="32" t="s">
        <v>32</v>
      </c>
      <c r="C23" s="18" t="s">
        <v>153</v>
      </c>
      <c r="D23" s="7">
        <f>E23*2</f>
        <v>36</v>
      </c>
      <c r="E23" s="7">
        <v>18</v>
      </c>
      <c r="F23" s="7">
        <v>5</v>
      </c>
      <c r="G23" s="7">
        <v>5</v>
      </c>
      <c r="H23" s="16" t="s">
        <v>33</v>
      </c>
      <c r="I23" s="7">
        <v>1</v>
      </c>
      <c r="K23" s="25">
        <f t="shared" si="1"/>
        <v>36</v>
      </c>
      <c r="L23" s="25">
        <f t="shared" si="1"/>
        <v>18</v>
      </c>
      <c r="M23" s="25">
        <f t="shared" si="2"/>
        <v>13.666666666666666</v>
      </c>
      <c r="N23" s="25">
        <f t="shared" si="3"/>
        <v>11.5</v>
      </c>
      <c r="P23" s="26">
        <f>20*I23</f>
        <v>20</v>
      </c>
      <c r="Q23" s="26">
        <f>P23/2</f>
        <v>10</v>
      </c>
      <c r="R23" s="26">
        <f>P23/3</f>
        <v>6.666666666666667</v>
      </c>
      <c r="S23" s="26">
        <f>P23/4</f>
        <v>5</v>
      </c>
    </row>
    <row r="24" spans="1:19" ht="20.45" customHeight="1">
      <c r="B24" s="28"/>
      <c r="C24" s="18" t="s">
        <v>154</v>
      </c>
      <c r="D24" s="7">
        <f t="shared" ref="D24:D40" si="14">E24*2</f>
        <v>36</v>
      </c>
      <c r="E24" s="7">
        <v>18</v>
      </c>
      <c r="F24" s="7">
        <v>5</v>
      </c>
      <c r="G24" s="7">
        <v>5</v>
      </c>
      <c r="H24" s="6" t="s">
        <v>22</v>
      </c>
      <c r="I24" s="7">
        <v>1</v>
      </c>
      <c r="K24" s="25">
        <f t="shared" si="1"/>
        <v>36</v>
      </c>
      <c r="L24" s="25">
        <f t="shared" si="1"/>
        <v>18</v>
      </c>
      <c r="M24" s="25">
        <f t="shared" si="2"/>
        <v>13.666666666666666</v>
      </c>
      <c r="N24" s="25">
        <f t="shared" si="3"/>
        <v>11.5</v>
      </c>
      <c r="P24" s="26">
        <f t="shared" ref="P24:P35" si="15">20*I24</f>
        <v>20</v>
      </c>
      <c r="Q24" s="26">
        <f t="shared" ref="Q24:Q40" si="16">P24/2</f>
        <v>10</v>
      </c>
      <c r="R24" s="26">
        <f t="shared" ref="R24:R35" si="17">P24/3</f>
        <v>6.666666666666667</v>
      </c>
      <c r="S24" s="26">
        <f t="shared" ref="S24:S35" si="18">P24/4</f>
        <v>5</v>
      </c>
    </row>
    <row r="25" spans="1:19" ht="20.45" customHeight="1">
      <c r="B25" s="28"/>
      <c r="C25" s="16" t="s">
        <v>150</v>
      </c>
      <c r="D25" s="32">
        <f t="shared" si="14"/>
        <v>36</v>
      </c>
      <c r="E25" s="7">
        <v>18</v>
      </c>
      <c r="F25" s="32">
        <v>5</v>
      </c>
      <c r="G25" s="32">
        <v>5</v>
      </c>
      <c r="H25" s="6"/>
      <c r="I25" s="32">
        <v>1</v>
      </c>
      <c r="K25" s="25">
        <f t="shared" si="1"/>
        <v>36</v>
      </c>
      <c r="L25" s="25">
        <f t="shared" si="1"/>
        <v>18</v>
      </c>
      <c r="M25" s="25">
        <f t="shared" si="2"/>
        <v>13.666666666666666</v>
      </c>
      <c r="N25" s="25">
        <f t="shared" si="3"/>
        <v>11.5</v>
      </c>
      <c r="P25" s="26">
        <f t="shared" si="15"/>
        <v>20</v>
      </c>
      <c r="Q25" s="26">
        <f t="shared" si="16"/>
        <v>10</v>
      </c>
      <c r="R25" s="26">
        <f t="shared" si="17"/>
        <v>6.666666666666667</v>
      </c>
      <c r="S25" s="26">
        <f t="shared" si="18"/>
        <v>5</v>
      </c>
    </row>
    <row r="26" spans="1:19" s="51" customFormat="1" ht="20.45" customHeight="1">
      <c r="B26" s="57"/>
      <c r="C26" s="53" t="s">
        <v>119</v>
      </c>
      <c r="D26" s="53"/>
      <c r="E26" s="53"/>
      <c r="F26" s="53"/>
      <c r="G26" s="53"/>
      <c r="H26" s="53"/>
      <c r="I26" s="59">
        <v>1</v>
      </c>
      <c r="K26" s="55">
        <f>P26*1.25</f>
        <v>112.5</v>
      </c>
      <c r="L26" s="55">
        <f t="shared" ref="L26:N27" si="19">Q26*1.25</f>
        <v>56.25</v>
      </c>
      <c r="M26" s="55">
        <f t="shared" si="19"/>
        <v>45.833333333333329</v>
      </c>
      <c r="N26" s="55">
        <f t="shared" si="19"/>
        <v>40.625</v>
      </c>
      <c r="P26" s="56">
        <f>90*I26</f>
        <v>90</v>
      </c>
      <c r="Q26" s="56">
        <f t="shared" ref="Q26" si="20">P26/2</f>
        <v>45</v>
      </c>
      <c r="R26" s="56">
        <f>110*I26/3</f>
        <v>36.666666666666664</v>
      </c>
      <c r="S26" s="56">
        <f>130*I26/4</f>
        <v>32.5</v>
      </c>
    </row>
    <row r="27" spans="1:19" s="51" customFormat="1" ht="20.45" customHeight="1">
      <c r="B27" s="58"/>
      <c r="C27" s="60" t="s">
        <v>169</v>
      </c>
      <c r="D27" s="53"/>
      <c r="E27" s="53"/>
      <c r="F27" s="53"/>
      <c r="G27" s="53"/>
      <c r="H27" s="53"/>
      <c r="I27" s="59">
        <v>1</v>
      </c>
      <c r="K27" s="55">
        <f>P27*1.25</f>
        <v>100</v>
      </c>
      <c r="L27" s="55">
        <f t="shared" si="19"/>
        <v>50</v>
      </c>
      <c r="M27" s="55">
        <f t="shared" si="19"/>
        <v>33.333333333333336</v>
      </c>
      <c r="N27" s="55">
        <f t="shared" si="19"/>
        <v>25</v>
      </c>
      <c r="P27" s="56">
        <f>80*I27</f>
        <v>80</v>
      </c>
      <c r="Q27" s="56">
        <f>P27/2</f>
        <v>40</v>
      </c>
      <c r="R27" s="56">
        <f>P27/3</f>
        <v>26.666666666666668</v>
      </c>
      <c r="S27" s="56">
        <f>P27/4</f>
        <v>20</v>
      </c>
    </row>
    <row r="28" spans="1:19" ht="20.45" customHeight="1">
      <c r="B28" s="30" t="s">
        <v>34</v>
      </c>
      <c r="C28" s="29" t="s">
        <v>153</v>
      </c>
      <c r="D28" s="9">
        <f t="shared" si="14"/>
        <v>72</v>
      </c>
      <c r="E28" s="3">
        <v>36</v>
      </c>
      <c r="F28" s="3">
        <v>5</v>
      </c>
      <c r="G28" s="3">
        <v>5</v>
      </c>
      <c r="H28" s="3" t="s">
        <v>35</v>
      </c>
      <c r="I28" s="3">
        <v>2</v>
      </c>
      <c r="K28" s="21">
        <f t="shared" si="1"/>
        <v>72</v>
      </c>
      <c r="L28" s="21">
        <f t="shared" si="1"/>
        <v>36</v>
      </c>
      <c r="M28" s="21">
        <f t="shared" si="2"/>
        <v>25.666666666666668</v>
      </c>
      <c r="N28" s="21">
        <f t="shared" si="3"/>
        <v>20.5</v>
      </c>
      <c r="P28" s="22">
        <f t="shared" si="15"/>
        <v>40</v>
      </c>
      <c r="Q28" s="22">
        <f t="shared" si="16"/>
        <v>20</v>
      </c>
      <c r="R28" s="22">
        <f t="shared" si="17"/>
        <v>13.333333333333334</v>
      </c>
      <c r="S28" s="22">
        <f t="shared" si="18"/>
        <v>10</v>
      </c>
    </row>
    <row r="29" spans="1:19" ht="20.45" customHeight="1">
      <c r="B29" s="27"/>
      <c r="C29" s="29" t="s">
        <v>154</v>
      </c>
      <c r="D29" s="9">
        <f t="shared" si="14"/>
        <v>72</v>
      </c>
      <c r="E29" s="3">
        <v>36</v>
      </c>
      <c r="F29" s="3">
        <v>5</v>
      </c>
      <c r="G29" s="3">
        <v>5</v>
      </c>
      <c r="H29" s="3" t="s">
        <v>23</v>
      </c>
      <c r="I29" s="3">
        <v>2</v>
      </c>
      <c r="K29" s="21">
        <f t="shared" si="1"/>
        <v>72</v>
      </c>
      <c r="L29" s="21">
        <f t="shared" si="1"/>
        <v>36</v>
      </c>
      <c r="M29" s="21">
        <f t="shared" si="2"/>
        <v>25.666666666666668</v>
      </c>
      <c r="N29" s="21">
        <f t="shared" si="3"/>
        <v>20.5</v>
      </c>
      <c r="P29" s="22">
        <f t="shared" si="15"/>
        <v>40</v>
      </c>
      <c r="Q29" s="22">
        <f t="shared" si="16"/>
        <v>20</v>
      </c>
      <c r="R29" s="22">
        <f t="shared" si="17"/>
        <v>13.333333333333334</v>
      </c>
      <c r="S29" s="22">
        <f t="shared" si="18"/>
        <v>10</v>
      </c>
    </row>
    <row r="30" spans="1:19" ht="20.45" customHeight="1">
      <c r="B30" s="27"/>
      <c r="C30" s="29" t="s">
        <v>150</v>
      </c>
      <c r="D30" s="9">
        <f t="shared" si="14"/>
        <v>72</v>
      </c>
      <c r="E30" s="3">
        <v>36</v>
      </c>
      <c r="F30" s="3">
        <v>5</v>
      </c>
      <c r="G30" s="3">
        <v>5</v>
      </c>
      <c r="H30" s="3"/>
      <c r="I30" s="3">
        <v>2</v>
      </c>
      <c r="K30" s="21">
        <f t="shared" si="1"/>
        <v>72</v>
      </c>
      <c r="L30" s="21">
        <f t="shared" si="1"/>
        <v>36</v>
      </c>
      <c r="M30" s="21">
        <f t="shared" si="2"/>
        <v>25.666666666666668</v>
      </c>
      <c r="N30" s="21">
        <f t="shared" si="3"/>
        <v>20.5</v>
      </c>
      <c r="P30" s="22">
        <f t="shared" si="15"/>
        <v>40</v>
      </c>
      <c r="Q30" s="22">
        <f t="shared" si="16"/>
        <v>20</v>
      </c>
      <c r="R30" s="22">
        <f t="shared" si="17"/>
        <v>13.333333333333334</v>
      </c>
      <c r="S30" s="22">
        <f t="shared" si="18"/>
        <v>10</v>
      </c>
    </row>
    <row r="31" spans="1:19" s="51" customFormat="1" ht="20.45" customHeight="1">
      <c r="B31" s="57"/>
      <c r="C31" s="53" t="s">
        <v>119</v>
      </c>
      <c r="D31" s="53"/>
      <c r="E31" s="53"/>
      <c r="F31" s="53"/>
      <c r="G31" s="53"/>
      <c r="H31" s="53"/>
      <c r="I31" s="53">
        <v>2</v>
      </c>
      <c r="K31" s="55">
        <f>P31*1.25</f>
        <v>225</v>
      </c>
      <c r="L31" s="55">
        <f t="shared" ref="L31:L32" si="21">Q31*1.25</f>
        <v>112.5</v>
      </c>
      <c r="M31" s="55">
        <f t="shared" ref="M31:M32" si="22">R31*1.25</f>
        <v>91.666666666666657</v>
      </c>
      <c r="N31" s="55">
        <f t="shared" ref="N31:N32" si="23">S31*1.25</f>
        <v>81.25</v>
      </c>
      <c r="P31" s="56">
        <f>90*I31</f>
        <v>180</v>
      </c>
      <c r="Q31" s="56">
        <f t="shared" ref="Q31" si="24">P31/2</f>
        <v>90</v>
      </c>
      <c r="R31" s="56">
        <f>110*I31/3</f>
        <v>73.333333333333329</v>
      </c>
      <c r="S31" s="56">
        <f>130*I31/4</f>
        <v>65</v>
      </c>
    </row>
    <row r="32" spans="1:19" s="51" customFormat="1" ht="20.45" customHeight="1">
      <c r="B32" s="58"/>
      <c r="C32" s="60" t="s">
        <v>169</v>
      </c>
      <c r="D32" s="53"/>
      <c r="E32" s="53"/>
      <c r="F32" s="53"/>
      <c r="G32" s="53"/>
      <c r="H32" s="53"/>
      <c r="I32" s="53">
        <v>2</v>
      </c>
      <c r="K32" s="55">
        <f>P32*1.25</f>
        <v>200</v>
      </c>
      <c r="L32" s="55">
        <f t="shared" si="21"/>
        <v>100</v>
      </c>
      <c r="M32" s="55">
        <f t="shared" si="22"/>
        <v>66.666666666666671</v>
      </c>
      <c r="N32" s="55">
        <f t="shared" si="23"/>
        <v>50</v>
      </c>
      <c r="P32" s="56">
        <f>80*I32</f>
        <v>160</v>
      </c>
      <c r="Q32" s="56">
        <f>P32/2</f>
        <v>80</v>
      </c>
      <c r="R32" s="56">
        <f>P32/3</f>
        <v>53.333333333333336</v>
      </c>
      <c r="S32" s="56">
        <f>P32/4</f>
        <v>40</v>
      </c>
    </row>
    <row r="33" spans="1:19" ht="20.45" customHeight="1">
      <c r="B33" s="32" t="s">
        <v>36</v>
      </c>
      <c r="C33" s="18" t="s">
        <v>153</v>
      </c>
      <c r="D33" s="7">
        <f t="shared" si="14"/>
        <v>108</v>
      </c>
      <c r="E33" s="7">
        <v>54</v>
      </c>
      <c r="F33" s="7">
        <v>5</v>
      </c>
      <c r="G33" s="7">
        <v>5</v>
      </c>
      <c r="H33" s="7" t="s">
        <v>37</v>
      </c>
      <c r="I33" s="7">
        <v>3</v>
      </c>
      <c r="K33" s="25">
        <f t="shared" si="1"/>
        <v>108</v>
      </c>
      <c r="L33" s="25">
        <f t="shared" si="1"/>
        <v>54</v>
      </c>
      <c r="M33" s="25">
        <f t="shared" si="2"/>
        <v>37.666666666666664</v>
      </c>
      <c r="N33" s="25">
        <f t="shared" si="3"/>
        <v>29.5</v>
      </c>
      <c r="P33" s="26">
        <f t="shared" si="15"/>
        <v>60</v>
      </c>
      <c r="Q33" s="26">
        <f t="shared" si="16"/>
        <v>30</v>
      </c>
      <c r="R33" s="26">
        <f t="shared" si="17"/>
        <v>20</v>
      </c>
      <c r="S33" s="26">
        <f t="shared" si="18"/>
        <v>15</v>
      </c>
    </row>
    <row r="34" spans="1:19" ht="20.45" customHeight="1">
      <c r="B34" s="28"/>
      <c r="C34" s="18" t="s">
        <v>154</v>
      </c>
      <c r="D34" s="7">
        <f t="shared" si="14"/>
        <v>108</v>
      </c>
      <c r="E34" s="7">
        <v>54</v>
      </c>
      <c r="F34" s="7">
        <v>5</v>
      </c>
      <c r="G34" s="7">
        <v>5</v>
      </c>
      <c r="H34" s="7" t="s">
        <v>24</v>
      </c>
      <c r="I34" s="7">
        <v>3</v>
      </c>
      <c r="K34" s="25">
        <f t="shared" si="1"/>
        <v>108</v>
      </c>
      <c r="L34" s="25">
        <f t="shared" si="1"/>
        <v>54</v>
      </c>
      <c r="M34" s="25">
        <f t="shared" si="2"/>
        <v>37.666666666666664</v>
      </c>
      <c r="N34" s="25">
        <f t="shared" si="3"/>
        <v>29.5</v>
      </c>
      <c r="P34" s="26">
        <f t="shared" si="15"/>
        <v>60</v>
      </c>
      <c r="Q34" s="26">
        <f t="shared" si="16"/>
        <v>30</v>
      </c>
      <c r="R34" s="26">
        <f t="shared" si="17"/>
        <v>20</v>
      </c>
      <c r="S34" s="26">
        <f t="shared" si="18"/>
        <v>15</v>
      </c>
    </row>
    <row r="35" spans="1:19" ht="20.45" customHeight="1">
      <c r="B35" s="28"/>
      <c r="C35" s="18" t="s">
        <v>150</v>
      </c>
      <c r="D35" s="7">
        <f t="shared" si="14"/>
        <v>108</v>
      </c>
      <c r="E35" s="7">
        <v>54</v>
      </c>
      <c r="F35" s="7">
        <v>5</v>
      </c>
      <c r="G35" s="7">
        <v>5</v>
      </c>
      <c r="H35" s="7"/>
      <c r="I35" s="7">
        <v>3</v>
      </c>
      <c r="K35" s="25">
        <f t="shared" si="1"/>
        <v>108</v>
      </c>
      <c r="L35" s="25">
        <f t="shared" si="1"/>
        <v>54</v>
      </c>
      <c r="M35" s="25">
        <f t="shared" si="2"/>
        <v>37.666666666666664</v>
      </c>
      <c r="N35" s="25">
        <f t="shared" si="3"/>
        <v>29.5</v>
      </c>
      <c r="P35" s="26">
        <f t="shared" si="15"/>
        <v>60</v>
      </c>
      <c r="Q35" s="26">
        <f t="shared" si="16"/>
        <v>30</v>
      </c>
      <c r="R35" s="26">
        <f t="shared" si="17"/>
        <v>20</v>
      </c>
      <c r="S35" s="26">
        <f t="shared" si="18"/>
        <v>15</v>
      </c>
    </row>
    <row r="36" spans="1:19" s="51" customFormat="1" ht="20.45" customHeight="1">
      <c r="B36" s="57"/>
      <c r="C36" s="53" t="s">
        <v>119</v>
      </c>
      <c r="D36" s="53"/>
      <c r="E36" s="53"/>
      <c r="F36" s="53"/>
      <c r="G36" s="53"/>
      <c r="H36" s="53"/>
      <c r="I36" s="53">
        <v>3</v>
      </c>
      <c r="K36" s="55">
        <f>P36*1.25</f>
        <v>337.5</v>
      </c>
      <c r="L36" s="55">
        <f t="shared" ref="L36:L37" si="25">Q36*1.25</f>
        <v>168.75</v>
      </c>
      <c r="M36" s="55">
        <f t="shared" ref="M36:M37" si="26">R36*1.25</f>
        <v>137.5</v>
      </c>
      <c r="N36" s="55">
        <f t="shared" ref="N36:N37" si="27">S36*1.25</f>
        <v>121.875</v>
      </c>
      <c r="P36" s="56">
        <f>90*I36</f>
        <v>270</v>
      </c>
      <c r="Q36" s="56">
        <f t="shared" ref="Q36" si="28">P36/2</f>
        <v>135</v>
      </c>
      <c r="R36" s="56">
        <f>110*I36/3</f>
        <v>110</v>
      </c>
      <c r="S36" s="56">
        <f>130*I36/4</f>
        <v>97.5</v>
      </c>
    </row>
    <row r="37" spans="1:19" s="51" customFormat="1" ht="20.45" customHeight="1">
      <c r="B37" s="58"/>
      <c r="C37" s="60" t="s">
        <v>169</v>
      </c>
      <c r="D37" s="53"/>
      <c r="E37" s="53"/>
      <c r="F37" s="53"/>
      <c r="G37" s="53"/>
      <c r="H37" s="53"/>
      <c r="I37" s="53">
        <v>3</v>
      </c>
      <c r="K37" s="55">
        <f>P37*1.25</f>
        <v>300</v>
      </c>
      <c r="L37" s="55">
        <f t="shared" si="25"/>
        <v>150</v>
      </c>
      <c r="M37" s="55">
        <f t="shared" si="26"/>
        <v>100</v>
      </c>
      <c r="N37" s="55">
        <f t="shared" si="27"/>
        <v>75</v>
      </c>
      <c r="P37" s="56">
        <f>80*I37</f>
        <v>240</v>
      </c>
      <c r="Q37" s="56">
        <f>P37/2</f>
        <v>120</v>
      </c>
      <c r="R37" s="56">
        <f>P37/3</f>
        <v>80</v>
      </c>
      <c r="S37" s="56">
        <f>P37/4</f>
        <v>60</v>
      </c>
    </row>
    <row r="38" spans="1:19" ht="20.45" customHeight="1">
      <c r="B38" s="30" t="s">
        <v>38</v>
      </c>
      <c r="C38" s="29" t="s">
        <v>153</v>
      </c>
      <c r="D38" s="9">
        <f t="shared" si="14"/>
        <v>144</v>
      </c>
      <c r="E38" s="3">
        <v>72</v>
      </c>
      <c r="F38" s="3">
        <v>5</v>
      </c>
      <c r="G38" s="3">
        <v>5</v>
      </c>
      <c r="H38" s="3" t="s">
        <v>99</v>
      </c>
      <c r="I38" s="3">
        <v>4</v>
      </c>
      <c r="K38" s="21">
        <f t="shared" si="1"/>
        <v>144</v>
      </c>
      <c r="L38" s="21">
        <f t="shared" si="1"/>
        <v>72</v>
      </c>
      <c r="M38" s="21">
        <f t="shared" si="2"/>
        <v>49.666666666666664</v>
      </c>
      <c r="N38" s="21">
        <f t="shared" si="3"/>
        <v>38.5</v>
      </c>
      <c r="P38" s="22">
        <f t="shared" ref="P38:P40" si="29">20*I38</f>
        <v>80</v>
      </c>
      <c r="Q38" s="22">
        <f t="shared" si="16"/>
        <v>40</v>
      </c>
      <c r="R38" s="22">
        <f t="shared" ref="R38:R40" si="30">P38/3</f>
        <v>26.666666666666668</v>
      </c>
      <c r="S38" s="22">
        <f t="shared" ref="S38:S40" si="31">P38/4</f>
        <v>20</v>
      </c>
    </row>
    <row r="39" spans="1:19" ht="20.45" customHeight="1">
      <c r="B39" s="27"/>
      <c r="C39" s="29" t="s">
        <v>154</v>
      </c>
      <c r="D39" s="9">
        <f t="shared" si="14"/>
        <v>144</v>
      </c>
      <c r="E39" s="3">
        <v>72</v>
      </c>
      <c r="F39" s="3">
        <v>5</v>
      </c>
      <c r="G39" s="3">
        <v>5</v>
      </c>
      <c r="H39" s="3" t="s">
        <v>25</v>
      </c>
      <c r="I39" s="3">
        <v>4</v>
      </c>
      <c r="K39" s="21">
        <f t="shared" ref="K39:K40" si="32">D39</f>
        <v>144</v>
      </c>
      <c r="L39" s="21">
        <f t="shared" ref="L39:L40" si="33">E39</f>
        <v>72</v>
      </c>
      <c r="M39" s="21">
        <f t="shared" ref="M39:M40" si="34">(E39*2+F39)/3</f>
        <v>49.666666666666664</v>
      </c>
      <c r="N39" s="21">
        <f t="shared" ref="N39:N40" si="35">(E39*2+F39+G39)/4</f>
        <v>38.5</v>
      </c>
      <c r="P39" s="22">
        <f t="shared" si="29"/>
        <v>80</v>
      </c>
      <c r="Q39" s="22">
        <f t="shared" si="16"/>
        <v>40</v>
      </c>
      <c r="R39" s="22">
        <f t="shared" si="30"/>
        <v>26.666666666666668</v>
      </c>
      <c r="S39" s="22">
        <f t="shared" si="31"/>
        <v>20</v>
      </c>
    </row>
    <row r="40" spans="1:19" ht="20.45" customHeight="1">
      <c r="B40" s="27"/>
      <c r="C40" s="29" t="s">
        <v>150</v>
      </c>
      <c r="D40" s="9">
        <f t="shared" si="14"/>
        <v>144</v>
      </c>
      <c r="E40" s="3">
        <v>72</v>
      </c>
      <c r="F40" s="3">
        <v>5</v>
      </c>
      <c r="G40" s="3">
        <v>5</v>
      </c>
      <c r="H40" s="3"/>
      <c r="I40" s="23">
        <v>4</v>
      </c>
      <c r="K40" s="21">
        <f t="shared" si="32"/>
        <v>144</v>
      </c>
      <c r="L40" s="21">
        <f t="shared" si="33"/>
        <v>72</v>
      </c>
      <c r="M40" s="21">
        <f t="shared" si="34"/>
        <v>49.666666666666664</v>
      </c>
      <c r="N40" s="21">
        <f t="shared" si="35"/>
        <v>38.5</v>
      </c>
      <c r="P40" s="22">
        <f t="shared" si="29"/>
        <v>80</v>
      </c>
      <c r="Q40" s="22">
        <f t="shared" si="16"/>
        <v>40</v>
      </c>
      <c r="R40" s="22">
        <f t="shared" si="30"/>
        <v>26.666666666666668</v>
      </c>
      <c r="S40" s="22">
        <f t="shared" si="31"/>
        <v>20</v>
      </c>
    </row>
    <row r="41" spans="1:19" s="51" customFormat="1" ht="20.45" customHeight="1">
      <c r="B41" s="57"/>
      <c r="C41" s="53" t="s">
        <v>119</v>
      </c>
      <c r="D41" s="53"/>
      <c r="E41" s="53"/>
      <c r="F41" s="53"/>
      <c r="G41" s="53"/>
      <c r="H41" s="53"/>
      <c r="I41" s="53">
        <v>4</v>
      </c>
      <c r="K41" s="55">
        <f>P41*1.25</f>
        <v>450</v>
      </c>
      <c r="L41" s="55">
        <f t="shared" ref="L41:L42" si="36">Q41*1.25</f>
        <v>225</v>
      </c>
      <c r="M41" s="55">
        <f t="shared" ref="M41:M42" si="37">R41*1.25</f>
        <v>183.33333333333331</v>
      </c>
      <c r="N41" s="55">
        <f t="shared" ref="N41:N42" si="38">S41*1.25</f>
        <v>162.5</v>
      </c>
      <c r="P41" s="56">
        <f>90*I41</f>
        <v>360</v>
      </c>
      <c r="Q41" s="56">
        <f t="shared" ref="Q41" si="39">P41/2</f>
        <v>180</v>
      </c>
      <c r="R41" s="56">
        <f>110*I41/3</f>
        <v>146.66666666666666</v>
      </c>
      <c r="S41" s="56">
        <f>130*I41/4</f>
        <v>130</v>
      </c>
    </row>
    <row r="42" spans="1:19" s="51" customFormat="1" ht="20.45" customHeight="1">
      <c r="B42" s="61"/>
      <c r="C42" s="60" t="s">
        <v>169</v>
      </c>
      <c r="D42" s="61"/>
      <c r="E42" s="61"/>
      <c r="F42" s="61"/>
      <c r="G42" s="61"/>
      <c r="H42" s="61"/>
      <c r="I42" s="53">
        <v>4</v>
      </c>
      <c r="K42" s="55">
        <f>P42*1.25</f>
        <v>400</v>
      </c>
      <c r="L42" s="55">
        <f t="shared" si="36"/>
        <v>200</v>
      </c>
      <c r="M42" s="55">
        <f t="shared" si="37"/>
        <v>133.33333333333334</v>
      </c>
      <c r="N42" s="55">
        <f t="shared" si="38"/>
        <v>100</v>
      </c>
      <c r="P42" s="56">
        <f>80*I42</f>
        <v>320</v>
      </c>
      <c r="Q42" s="56">
        <f>P42/2</f>
        <v>160</v>
      </c>
      <c r="R42" s="56">
        <f>P42/3</f>
        <v>106.66666666666667</v>
      </c>
      <c r="S42" s="56">
        <f>P42/4</f>
        <v>80</v>
      </c>
    </row>
    <row r="43" spans="1:19" ht="20.45" customHeight="1">
      <c r="A43" s="15"/>
      <c r="B43" s="15"/>
      <c r="C43" s="15"/>
      <c r="D43" s="15"/>
      <c r="E43" s="15"/>
      <c r="F43" s="15"/>
      <c r="G43" s="15"/>
      <c r="H43" s="15"/>
    </row>
    <row r="44" spans="1:19" ht="20.45" customHeight="1">
      <c r="A44" s="15"/>
      <c r="B44" s="17" t="s">
        <v>111</v>
      </c>
      <c r="C44" s="15"/>
      <c r="D44" s="15"/>
      <c r="E44" s="15"/>
      <c r="F44" s="15"/>
      <c r="G44" s="15"/>
      <c r="H44" s="15"/>
    </row>
    <row r="45" spans="1:19" ht="20.45" customHeight="1">
      <c r="B45" s="32" t="s">
        <v>39</v>
      </c>
      <c r="C45" s="18" t="s">
        <v>153</v>
      </c>
      <c r="D45" s="7">
        <f>E45*2</f>
        <v>36</v>
      </c>
      <c r="E45" s="7">
        <v>18</v>
      </c>
      <c r="F45" s="7">
        <v>5</v>
      </c>
      <c r="G45" s="7">
        <v>5</v>
      </c>
      <c r="H45" s="18" t="s">
        <v>43</v>
      </c>
      <c r="I45" s="7">
        <v>1</v>
      </c>
      <c r="K45" s="25">
        <f t="shared" ref="K45:K62" si="40">D45</f>
        <v>36</v>
      </c>
      <c r="L45" s="25">
        <f t="shared" ref="L45:L62" si="41">E45</f>
        <v>18</v>
      </c>
      <c r="M45" s="25">
        <f t="shared" ref="M45:M62" si="42">(E45*2+F45)/3</f>
        <v>13.666666666666666</v>
      </c>
      <c r="N45" s="25">
        <f t="shared" ref="N45:N62" si="43">(E45*2+F45+G45)/4</f>
        <v>11.5</v>
      </c>
      <c r="P45" s="26">
        <f>20*I45</f>
        <v>20</v>
      </c>
      <c r="Q45" s="26">
        <f>P45/2</f>
        <v>10</v>
      </c>
      <c r="R45" s="26">
        <f>P45/3</f>
        <v>6.666666666666667</v>
      </c>
      <c r="S45" s="26">
        <f>P45/4</f>
        <v>5</v>
      </c>
    </row>
    <row r="46" spans="1:19" ht="20.45" customHeight="1">
      <c r="B46" s="28"/>
      <c r="C46" s="34" t="s">
        <v>154</v>
      </c>
      <c r="D46" s="7">
        <f t="shared" ref="D46:D62" si="44">E46*2</f>
        <v>36</v>
      </c>
      <c r="E46" s="7">
        <v>18</v>
      </c>
      <c r="F46" s="5">
        <v>5</v>
      </c>
      <c r="G46" s="5">
        <v>5</v>
      </c>
      <c r="H46" s="6" t="s">
        <v>22</v>
      </c>
      <c r="I46" s="7">
        <v>1</v>
      </c>
      <c r="K46" s="25">
        <f t="shared" si="40"/>
        <v>36</v>
      </c>
      <c r="L46" s="25">
        <f t="shared" si="41"/>
        <v>18</v>
      </c>
      <c r="M46" s="25">
        <f t="shared" si="42"/>
        <v>13.666666666666666</v>
      </c>
      <c r="N46" s="25">
        <f t="shared" si="43"/>
        <v>11.5</v>
      </c>
      <c r="P46" s="26">
        <f t="shared" ref="P46:P62" si="45">20*I46</f>
        <v>20</v>
      </c>
      <c r="Q46" s="26">
        <f t="shared" ref="Q46:Q62" si="46">P46/2</f>
        <v>10</v>
      </c>
      <c r="R46" s="26">
        <f t="shared" ref="R46:R62" si="47">P46/3</f>
        <v>6.666666666666667</v>
      </c>
      <c r="S46" s="26">
        <f t="shared" ref="S46:S62" si="48">P46/4</f>
        <v>5</v>
      </c>
    </row>
    <row r="47" spans="1:19" ht="20.45" customHeight="1">
      <c r="B47" s="28"/>
      <c r="C47" s="16" t="s">
        <v>150</v>
      </c>
      <c r="D47" s="32">
        <f t="shared" si="44"/>
        <v>36</v>
      </c>
      <c r="E47" s="7">
        <v>18</v>
      </c>
      <c r="F47" s="32">
        <v>5</v>
      </c>
      <c r="G47" s="32">
        <v>5</v>
      </c>
      <c r="H47" s="6"/>
      <c r="I47" s="7">
        <v>1</v>
      </c>
      <c r="K47" s="25">
        <f t="shared" si="40"/>
        <v>36</v>
      </c>
      <c r="L47" s="25">
        <f t="shared" si="41"/>
        <v>18</v>
      </c>
      <c r="M47" s="25">
        <f t="shared" si="42"/>
        <v>13.666666666666666</v>
      </c>
      <c r="N47" s="25">
        <f t="shared" si="43"/>
        <v>11.5</v>
      </c>
      <c r="P47" s="26">
        <f t="shared" si="45"/>
        <v>20</v>
      </c>
      <c r="Q47" s="26">
        <f t="shared" si="46"/>
        <v>10</v>
      </c>
      <c r="R47" s="26">
        <f t="shared" si="47"/>
        <v>6.666666666666667</v>
      </c>
      <c r="S47" s="26">
        <f t="shared" si="48"/>
        <v>5</v>
      </c>
    </row>
    <row r="48" spans="1:19" s="51" customFormat="1" ht="20.45" customHeight="1">
      <c r="B48" s="57"/>
      <c r="C48" s="53" t="s">
        <v>119</v>
      </c>
      <c r="D48" s="53"/>
      <c r="E48" s="53"/>
      <c r="F48" s="53"/>
      <c r="G48" s="53"/>
      <c r="H48" s="53"/>
      <c r="I48" s="53">
        <v>1</v>
      </c>
      <c r="K48" s="55">
        <f>P48*1.25</f>
        <v>112.5</v>
      </c>
      <c r="L48" s="55">
        <f t="shared" ref="L48:L49" si="49">Q48*1.25</f>
        <v>56.25</v>
      </c>
      <c r="M48" s="55">
        <f t="shared" ref="M48:M49" si="50">R48*1.25</f>
        <v>45.833333333333329</v>
      </c>
      <c r="N48" s="55">
        <f t="shared" ref="N48:N49" si="51">S48*1.25</f>
        <v>40.625</v>
      </c>
      <c r="P48" s="56">
        <f>90*I48</f>
        <v>90</v>
      </c>
      <c r="Q48" s="56">
        <f t="shared" ref="Q48" si="52">P48/2</f>
        <v>45</v>
      </c>
      <c r="R48" s="56">
        <f>110*I48/3</f>
        <v>36.666666666666664</v>
      </c>
      <c r="S48" s="56">
        <f>130*I48/4</f>
        <v>32.5</v>
      </c>
    </row>
    <row r="49" spans="2:19" s="51" customFormat="1" ht="20.45" customHeight="1">
      <c r="B49" s="58"/>
      <c r="C49" s="60" t="s">
        <v>169</v>
      </c>
      <c r="D49" s="53"/>
      <c r="E49" s="53"/>
      <c r="F49" s="53"/>
      <c r="G49" s="53"/>
      <c r="H49" s="53"/>
      <c r="I49" s="53">
        <v>1</v>
      </c>
      <c r="K49" s="55">
        <f>P49*1.25</f>
        <v>100</v>
      </c>
      <c r="L49" s="55">
        <f t="shared" si="49"/>
        <v>50</v>
      </c>
      <c r="M49" s="55">
        <f t="shared" si="50"/>
        <v>33.333333333333336</v>
      </c>
      <c r="N49" s="55">
        <f t="shared" si="51"/>
        <v>25</v>
      </c>
      <c r="P49" s="56">
        <f>80*I49</f>
        <v>80</v>
      </c>
      <c r="Q49" s="56">
        <f>P49/2</f>
        <v>40</v>
      </c>
      <c r="R49" s="56">
        <f>P49/3</f>
        <v>26.666666666666668</v>
      </c>
      <c r="S49" s="56">
        <f>P49/4</f>
        <v>20</v>
      </c>
    </row>
    <row r="50" spans="2:19" ht="20.45" customHeight="1">
      <c r="B50" s="30" t="s">
        <v>40</v>
      </c>
      <c r="C50" s="29" t="s">
        <v>153</v>
      </c>
      <c r="D50" s="9">
        <f t="shared" si="44"/>
        <v>72</v>
      </c>
      <c r="E50" s="3">
        <v>36</v>
      </c>
      <c r="F50" s="3">
        <v>5</v>
      </c>
      <c r="G50" s="3">
        <v>5</v>
      </c>
      <c r="H50" s="3" t="s">
        <v>98</v>
      </c>
      <c r="I50" s="3">
        <v>2</v>
      </c>
      <c r="K50" s="21">
        <f t="shared" si="40"/>
        <v>72</v>
      </c>
      <c r="L50" s="21">
        <f t="shared" si="41"/>
        <v>36</v>
      </c>
      <c r="M50" s="21">
        <f t="shared" si="42"/>
        <v>25.666666666666668</v>
      </c>
      <c r="N50" s="21">
        <f t="shared" si="43"/>
        <v>20.5</v>
      </c>
      <c r="P50" s="22">
        <f t="shared" si="45"/>
        <v>40</v>
      </c>
      <c r="Q50" s="22">
        <f t="shared" si="46"/>
        <v>20</v>
      </c>
      <c r="R50" s="22">
        <f t="shared" si="47"/>
        <v>13.333333333333334</v>
      </c>
      <c r="S50" s="22">
        <f t="shared" si="48"/>
        <v>10</v>
      </c>
    </row>
    <row r="51" spans="2:19" ht="20.45" customHeight="1">
      <c r="B51" s="27"/>
      <c r="C51" s="29" t="s">
        <v>154</v>
      </c>
      <c r="D51" s="9">
        <f t="shared" si="44"/>
        <v>72</v>
      </c>
      <c r="E51" s="3">
        <v>36</v>
      </c>
      <c r="F51" s="3">
        <v>5</v>
      </c>
      <c r="G51" s="3">
        <v>5</v>
      </c>
      <c r="H51" s="3" t="s">
        <v>23</v>
      </c>
      <c r="I51" s="3">
        <v>2</v>
      </c>
      <c r="K51" s="21">
        <f t="shared" si="40"/>
        <v>72</v>
      </c>
      <c r="L51" s="21">
        <f t="shared" si="41"/>
        <v>36</v>
      </c>
      <c r="M51" s="21">
        <f t="shared" si="42"/>
        <v>25.666666666666668</v>
      </c>
      <c r="N51" s="21">
        <f t="shared" si="43"/>
        <v>20.5</v>
      </c>
      <c r="P51" s="22">
        <f t="shared" si="45"/>
        <v>40</v>
      </c>
      <c r="Q51" s="22">
        <f t="shared" si="46"/>
        <v>20</v>
      </c>
      <c r="R51" s="22">
        <f t="shared" si="47"/>
        <v>13.333333333333334</v>
      </c>
      <c r="S51" s="22">
        <f t="shared" si="48"/>
        <v>10</v>
      </c>
    </row>
    <row r="52" spans="2:19" ht="20.45" customHeight="1">
      <c r="B52" s="27"/>
      <c r="C52" s="29" t="s">
        <v>150</v>
      </c>
      <c r="D52" s="9">
        <f t="shared" si="44"/>
        <v>72</v>
      </c>
      <c r="E52" s="3">
        <v>36</v>
      </c>
      <c r="F52" s="3">
        <v>5</v>
      </c>
      <c r="G52" s="3">
        <v>5</v>
      </c>
      <c r="H52" s="3"/>
      <c r="I52" s="3">
        <v>2</v>
      </c>
      <c r="K52" s="21">
        <f t="shared" si="40"/>
        <v>72</v>
      </c>
      <c r="L52" s="21">
        <f t="shared" si="41"/>
        <v>36</v>
      </c>
      <c r="M52" s="21">
        <f t="shared" si="42"/>
        <v>25.666666666666668</v>
      </c>
      <c r="N52" s="21">
        <f t="shared" si="43"/>
        <v>20.5</v>
      </c>
      <c r="P52" s="22">
        <f t="shared" si="45"/>
        <v>40</v>
      </c>
      <c r="Q52" s="22">
        <f t="shared" si="46"/>
        <v>20</v>
      </c>
      <c r="R52" s="22">
        <f t="shared" si="47"/>
        <v>13.333333333333334</v>
      </c>
      <c r="S52" s="22">
        <f t="shared" si="48"/>
        <v>10</v>
      </c>
    </row>
    <row r="53" spans="2:19" s="51" customFormat="1" ht="20.45" customHeight="1">
      <c r="B53" s="57"/>
      <c r="C53" s="53" t="s">
        <v>119</v>
      </c>
      <c r="D53" s="53"/>
      <c r="E53" s="53"/>
      <c r="F53" s="53"/>
      <c r="G53" s="53"/>
      <c r="H53" s="53"/>
      <c r="I53" s="53">
        <v>2</v>
      </c>
      <c r="K53" s="55">
        <f>P53*1.25</f>
        <v>225</v>
      </c>
      <c r="L53" s="55">
        <f t="shared" ref="L53:L54" si="53">Q53*1.25</f>
        <v>112.5</v>
      </c>
      <c r="M53" s="55">
        <f t="shared" ref="M53:M54" si="54">R53*1.25</f>
        <v>91.666666666666657</v>
      </c>
      <c r="N53" s="55">
        <f t="shared" ref="N53:N54" si="55">S53*1.25</f>
        <v>81.25</v>
      </c>
      <c r="P53" s="56">
        <f>90*I53</f>
        <v>180</v>
      </c>
      <c r="Q53" s="56">
        <f t="shared" ref="Q53" si="56">P53/2</f>
        <v>90</v>
      </c>
      <c r="R53" s="56">
        <f>110*I53/3</f>
        <v>73.333333333333329</v>
      </c>
      <c r="S53" s="56">
        <f>130*I53/4</f>
        <v>65</v>
      </c>
    </row>
    <row r="54" spans="2:19" s="51" customFormat="1" ht="20.45" customHeight="1">
      <c r="B54" s="58"/>
      <c r="C54" s="60" t="s">
        <v>169</v>
      </c>
      <c r="D54" s="53"/>
      <c r="E54" s="53"/>
      <c r="F54" s="53"/>
      <c r="G54" s="53"/>
      <c r="H54" s="53"/>
      <c r="I54" s="53">
        <v>2</v>
      </c>
      <c r="K54" s="55">
        <f>P54*1.25</f>
        <v>200</v>
      </c>
      <c r="L54" s="55">
        <f t="shared" si="53"/>
        <v>100</v>
      </c>
      <c r="M54" s="55">
        <f t="shared" si="54"/>
        <v>66.666666666666671</v>
      </c>
      <c r="N54" s="55">
        <f t="shared" si="55"/>
        <v>50</v>
      </c>
      <c r="P54" s="56">
        <f>80*I54</f>
        <v>160</v>
      </c>
      <c r="Q54" s="56">
        <f>P54/2</f>
        <v>80</v>
      </c>
      <c r="R54" s="56">
        <f>P54/3</f>
        <v>53.333333333333336</v>
      </c>
      <c r="S54" s="56">
        <f>P54/4</f>
        <v>40</v>
      </c>
    </row>
    <row r="55" spans="2:19" ht="20.45" customHeight="1">
      <c r="B55" s="32" t="s">
        <v>41</v>
      </c>
      <c r="C55" s="18" t="s">
        <v>153</v>
      </c>
      <c r="D55" s="7">
        <f t="shared" si="44"/>
        <v>108</v>
      </c>
      <c r="E55" s="7">
        <v>54</v>
      </c>
      <c r="F55" s="7">
        <v>5</v>
      </c>
      <c r="G55" s="7">
        <v>5</v>
      </c>
      <c r="H55" s="7" t="s">
        <v>44</v>
      </c>
      <c r="I55" s="7">
        <v>3</v>
      </c>
      <c r="K55" s="25">
        <f t="shared" si="40"/>
        <v>108</v>
      </c>
      <c r="L55" s="25">
        <f t="shared" si="41"/>
        <v>54</v>
      </c>
      <c r="M55" s="25">
        <f t="shared" si="42"/>
        <v>37.666666666666664</v>
      </c>
      <c r="N55" s="25">
        <f t="shared" si="43"/>
        <v>29.5</v>
      </c>
      <c r="P55" s="26">
        <f t="shared" si="45"/>
        <v>60</v>
      </c>
      <c r="Q55" s="26">
        <f t="shared" si="46"/>
        <v>30</v>
      </c>
      <c r="R55" s="26">
        <f t="shared" si="47"/>
        <v>20</v>
      </c>
      <c r="S55" s="26">
        <f t="shared" si="48"/>
        <v>15</v>
      </c>
    </row>
    <row r="56" spans="2:19" ht="20.45" customHeight="1">
      <c r="B56" s="28"/>
      <c r="C56" s="18" t="s">
        <v>154</v>
      </c>
      <c r="D56" s="7">
        <f t="shared" si="44"/>
        <v>108</v>
      </c>
      <c r="E56" s="7">
        <v>54</v>
      </c>
      <c r="F56" s="7">
        <v>5</v>
      </c>
      <c r="G56" s="7">
        <v>5</v>
      </c>
      <c r="H56" s="7" t="s">
        <v>24</v>
      </c>
      <c r="I56" s="7">
        <v>3</v>
      </c>
      <c r="K56" s="25">
        <f t="shared" si="40"/>
        <v>108</v>
      </c>
      <c r="L56" s="25">
        <f t="shared" si="41"/>
        <v>54</v>
      </c>
      <c r="M56" s="25">
        <f t="shared" si="42"/>
        <v>37.666666666666664</v>
      </c>
      <c r="N56" s="25">
        <f t="shared" si="43"/>
        <v>29.5</v>
      </c>
      <c r="P56" s="26">
        <f t="shared" si="45"/>
        <v>60</v>
      </c>
      <c r="Q56" s="26">
        <f t="shared" si="46"/>
        <v>30</v>
      </c>
      <c r="R56" s="26">
        <f t="shared" si="47"/>
        <v>20</v>
      </c>
      <c r="S56" s="26">
        <f t="shared" si="48"/>
        <v>15</v>
      </c>
    </row>
    <row r="57" spans="2:19" ht="20.45" customHeight="1">
      <c r="B57" s="28"/>
      <c r="C57" s="18" t="s">
        <v>150</v>
      </c>
      <c r="D57" s="7">
        <f t="shared" si="44"/>
        <v>108</v>
      </c>
      <c r="E57" s="7">
        <v>54</v>
      </c>
      <c r="F57" s="7">
        <v>5</v>
      </c>
      <c r="G57" s="7">
        <v>5</v>
      </c>
      <c r="H57" s="7"/>
      <c r="I57" s="7">
        <v>3</v>
      </c>
      <c r="K57" s="25">
        <f t="shared" si="40"/>
        <v>108</v>
      </c>
      <c r="L57" s="25">
        <f t="shared" si="41"/>
        <v>54</v>
      </c>
      <c r="M57" s="25">
        <f t="shared" si="42"/>
        <v>37.666666666666664</v>
      </c>
      <c r="N57" s="25">
        <f t="shared" si="43"/>
        <v>29.5</v>
      </c>
      <c r="P57" s="26">
        <f t="shared" si="45"/>
        <v>60</v>
      </c>
      <c r="Q57" s="26">
        <f t="shared" si="46"/>
        <v>30</v>
      </c>
      <c r="R57" s="26">
        <f t="shared" si="47"/>
        <v>20</v>
      </c>
      <c r="S57" s="26">
        <f t="shared" si="48"/>
        <v>15</v>
      </c>
    </row>
    <row r="58" spans="2:19" s="51" customFormat="1" ht="20.45" customHeight="1">
      <c r="B58" s="57"/>
      <c r="C58" s="53" t="s">
        <v>119</v>
      </c>
      <c r="D58" s="53"/>
      <c r="E58" s="53"/>
      <c r="F58" s="53"/>
      <c r="G58" s="53"/>
      <c r="H58" s="53"/>
      <c r="I58" s="53">
        <v>3</v>
      </c>
      <c r="K58" s="55">
        <f>P58*1.25</f>
        <v>337.5</v>
      </c>
      <c r="L58" s="55">
        <f t="shared" ref="L58:L59" si="57">Q58*1.25</f>
        <v>168.75</v>
      </c>
      <c r="M58" s="55">
        <f t="shared" ref="M58:M59" si="58">R58*1.25</f>
        <v>137.5</v>
      </c>
      <c r="N58" s="55">
        <f t="shared" ref="N58:N59" si="59">S58*1.25</f>
        <v>121.875</v>
      </c>
      <c r="P58" s="56">
        <f>90*I58</f>
        <v>270</v>
      </c>
      <c r="Q58" s="56">
        <f t="shared" ref="Q58" si="60">P58/2</f>
        <v>135</v>
      </c>
      <c r="R58" s="56">
        <f>110*I58/3</f>
        <v>110</v>
      </c>
      <c r="S58" s="56">
        <f>130*I58/4</f>
        <v>97.5</v>
      </c>
    </row>
    <row r="59" spans="2:19" s="51" customFormat="1" ht="20.45" customHeight="1">
      <c r="B59" s="58"/>
      <c r="C59" s="60" t="s">
        <v>169</v>
      </c>
      <c r="D59" s="53"/>
      <c r="E59" s="53"/>
      <c r="F59" s="53"/>
      <c r="G59" s="53"/>
      <c r="H59" s="53"/>
      <c r="I59" s="53">
        <v>3</v>
      </c>
      <c r="K59" s="55">
        <f>P59*1.25</f>
        <v>300</v>
      </c>
      <c r="L59" s="55">
        <f t="shared" si="57"/>
        <v>150</v>
      </c>
      <c r="M59" s="55">
        <f t="shared" si="58"/>
        <v>100</v>
      </c>
      <c r="N59" s="55">
        <f t="shared" si="59"/>
        <v>75</v>
      </c>
      <c r="P59" s="56">
        <f>80*I59</f>
        <v>240</v>
      </c>
      <c r="Q59" s="56">
        <f>P59/2</f>
        <v>120</v>
      </c>
      <c r="R59" s="56">
        <f>P59/3</f>
        <v>80</v>
      </c>
      <c r="S59" s="56">
        <f>P59/4</f>
        <v>60</v>
      </c>
    </row>
    <row r="60" spans="2:19" ht="20.45" customHeight="1">
      <c r="B60" s="30" t="s">
        <v>42</v>
      </c>
      <c r="C60" s="29" t="s">
        <v>153</v>
      </c>
      <c r="D60" s="9">
        <f t="shared" si="44"/>
        <v>144</v>
      </c>
      <c r="E60" s="3">
        <v>72</v>
      </c>
      <c r="F60" s="3">
        <v>5</v>
      </c>
      <c r="G60" s="3">
        <v>5</v>
      </c>
      <c r="H60" s="3" t="s">
        <v>45</v>
      </c>
      <c r="I60" s="3">
        <v>4</v>
      </c>
      <c r="K60" s="21">
        <f t="shared" si="40"/>
        <v>144</v>
      </c>
      <c r="L60" s="21">
        <f t="shared" si="41"/>
        <v>72</v>
      </c>
      <c r="M60" s="21">
        <f t="shared" si="42"/>
        <v>49.666666666666664</v>
      </c>
      <c r="N60" s="21">
        <f t="shared" si="43"/>
        <v>38.5</v>
      </c>
      <c r="P60" s="22">
        <f t="shared" si="45"/>
        <v>80</v>
      </c>
      <c r="Q60" s="22">
        <f t="shared" si="46"/>
        <v>40</v>
      </c>
      <c r="R60" s="22">
        <f t="shared" si="47"/>
        <v>26.666666666666668</v>
      </c>
      <c r="S60" s="22">
        <f t="shared" si="48"/>
        <v>20</v>
      </c>
    </row>
    <row r="61" spans="2:19" ht="20.45" customHeight="1">
      <c r="B61" s="27"/>
      <c r="C61" s="29" t="s">
        <v>154</v>
      </c>
      <c r="D61" s="9">
        <f t="shared" si="44"/>
        <v>144</v>
      </c>
      <c r="E61" s="3">
        <v>72</v>
      </c>
      <c r="F61" s="3">
        <v>5</v>
      </c>
      <c r="G61" s="3">
        <v>5</v>
      </c>
      <c r="H61" s="3" t="s">
        <v>25</v>
      </c>
      <c r="I61" s="3">
        <v>4</v>
      </c>
      <c r="K61" s="21">
        <f t="shared" si="40"/>
        <v>144</v>
      </c>
      <c r="L61" s="21">
        <f t="shared" si="41"/>
        <v>72</v>
      </c>
      <c r="M61" s="21">
        <f t="shared" si="42"/>
        <v>49.666666666666664</v>
      </c>
      <c r="N61" s="21">
        <f t="shared" si="43"/>
        <v>38.5</v>
      </c>
      <c r="P61" s="22">
        <f t="shared" si="45"/>
        <v>80</v>
      </c>
      <c r="Q61" s="22">
        <f t="shared" si="46"/>
        <v>40</v>
      </c>
      <c r="R61" s="22">
        <f t="shared" si="47"/>
        <v>26.666666666666668</v>
      </c>
      <c r="S61" s="22">
        <f t="shared" si="48"/>
        <v>20</v>
      </c>
    </row>
    <row r="62" spans="2:19" ht="20.45" customHeight="1">
      <c r="B62" s="27"/>
      <c r="C62" s="29" t="s">
        <v>150</v>
      </c>
      <c r="D62" s="9">
        <f t="shared" si="44"/>
        <v>144</v>
      </c>
      <c r="E62" s="3">
        <v>72</v>
      </c>
      <c r="F62" s="3">
        <v>5</v>
      </c>
      <c r="G62" s="3">
        <v>5</v>
      </c>
      <c r="H62" s="3"/>
      <c r="I62" s="3">
        <v>4</v>
      </c>
      <c r="K62" s="21">
        <f t="shared" si="40"/>
        <v>144</v>
      </c>
      <c r="L62" s="21">
        <f t="shared" si="41"/>
        <v>72</v>
      </c>
      <c r="M62" s="21">
        <f t="shared" si="42"/>
        <v>49.666666666666664</v>
      </c>
      <c r="N62" s="21">
        <f t="shared" si="43"/>
        <v>38.5</v>
      </c>
      <c r="P62" s="22">
        <f t="shared" si="45"/>
        <v>80</v>
      </c>
      <c r="Q62" s="22">
        <f t="shared" si="46"/>
        <v>40</v>
      </c>
      <c r="R62" s="22">
        <f t="shared" si="47"/>
        <v>26.666666666666668</v>
      </c>
      <c r="S62" s="22">
        <f t="shared" si="48"/>
        <v>20</v>
      </c>
    </row>
    <row r="63" spans="2:19" s="51" customFormat="1" ht="20.45" customHeight="1">
      <c r="B63" s="57"/>
      <c r="C63" s="53" t="s">
        <v>119</v>
      </c>
      <c r="D63" s="53"/>
      <c r="E63" s="53"/>
      <c r="F63" s="53"/>
      <c r="G63" s="53"/>
      <c r="H63" s="53"/>
      <c r="I63" s="53">
        <v>4</v>
      </c>
      <c r="K63" s="55">
        <f>P63*1.25</f>
        <v>450</v>
      </c>
      <c r="L63" s="55">
        <f t="shared" ref="L63:L64" si="61">Q63*1.25</f>
        <v>225</v>
      </c>
      <c r="M63" s="55">
        <f t="shared" ref="M63:M64" si="62">R63*1.25</f>
        <v>183.33333333333331</v>
      </c>
      <c r="N63" s="55">
        <f t="shared" ref="N63:N64" si="63">S63*1.25</f>
        <v>162.5</v>
      </c>
      <c r="P63" s="56">
        <f>90*I63</f>
        <v>360</v>
      </c>
      <c r="Q63" s="56">
        <f t="shared" ref="Q63" si="64">P63/2</f>
        <v>180</v>
      </c>
      <c r="R63" s="56">
        <f>110*I63/3</f>
        <v>146.66666666666666</v>
      </c>
      <c r="S63" s="56">
        <f>130*I63/4</f>
        <v>130</v>
      </c>
    </row>
    <row r="64" spans="2:19" s="51" customFormat="1" ht="20.45" customHeight="1">
      <c r="B64" s="61"/>
      <c r="C64" s="60" t="s">
        <v>169</v>
      </c>
      <c r="D64" s="61"/>
      <c r="E64" s="61"/>
      <c r="F64" s="61"/>
      <c r="G64" s="61"/>
      <c r="H64" s="61"/>
      <c r="I64" s="53">
        <v>4</v>
      </c>
      <c r="K64" s="55">
        <f>P64*1.25</f>
        <v>400</v>
      </c>
      <c r="L64" s="55">
        <f t="shared" si="61"/>
        <v>200</v>
      </c>
      <c r="M64" s="55">
        <f t="shared" si="62"/>
        <v>133.33333333333334</v>
      </c>
      <c r="N64" s="55">
        <f t="shared" si="63"/>
        <v>100</v>
      </c>
      <c r="P64" s="56">
        <f>80*I64</f>
        <v>320</v>
      </c>
      <c r="Q64" s="56">
        <f>P64/2</f>
        <v>160</v>
      </c>
      <c r="R64" s="56">
        <f>P64/3</f>
        <v>106.66666666666667</v>
      </c>
      <c r="S64" s="56">
        <f>P64/4</f>
        <v>80</v>
      </c>
    </row>
    <row r="67" spans="2:2" ht="20.45" customHeight="1">
      <c r="B67" s="11" t="s">
        <v>95</v>
      </c>
    </row>
    <row r="68" spans="2:2" ht="20.45" customHeight="1">
      <c r="B68" s="11" t="s">
        <v>96</v>
      </c>
    </row>
    <row r="69" spans="2:2" ht="20.45" customHeight="1">
      <c r="B69" s="11"/>
    </row>
    <row r="70" spans="2:2" ht="20.45" customHeight="1">
      <c r="B70" s="11" t="s">
        <v>97</v>
      </c>
    </row>
  </sheetData>
  <mergeCells count="1"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tabSelected="1" workbookViewId="0">
      <selection activeCell="D43" sqref="D43:G44"/>
    </sheetView>
  </sheetViews>
  <sheetFormatPr defaultRowHeight="20.45" customHeight="1"/>
  <cols>
    <col min="3" max="3" width="42.5703125" customWidth="1"/>
    <col min="8" max="8" width="44.85546875" customWidth="1"/>
    <col min="10" max="10" width="5.140625" customWidth="1"/>
    <col min="14" max="14" width="10.5703125" customWidth="1"/>
    <col min="15" max="15" width="5.5703125" customWidth="1"/>
  </cols>
  <sheetData>
    <row r="1" spans="2:19" ht="20.45" customHeight="1">
      <c r="H1" s="14"/>
    </row>
    <row r="2" spans="2:19" ht="20.45" customHeight="1">
      <c r="B2" s="4" t="s">
        <v>63</v>
      </c>
      <c r="I2" s="51"/>
      <c r="J2" t="s">
        <v>166</v>
      </c>
    </row>
    <row r="3" spans="2:19" ht="20.45" customHeight="1">
      <c r="K3" s="19" t="s">
        <v>113</v>
      </c>
      <c r="P3" s="19" t="s">
        <v>118</v>
      </c>
    </row>
    <row r="4" spans="2:19" ht="20.45" customHeight="1">
      <c r="B4" s="32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112</v>
      </c>
      <c r="K4" s="20" t="s">
        <v>114</v>
      </c>
      <c r="L4" s="20" t="s">
        <v>115</v>
      </c>
      <c r="M4" s="20" t="s">
        <v>116</v>
      </c>
      <c r="N4" s="20" t="s">
        <v>117</v>
      </c>
      <c r="P4" s="20" t="s">
        <v>114</v>
      </c>
      <c r="Q4" s="20" t="s">
        <v>115</v>
      </c>
      <c r="R4" s="20" t="s">
        <v>116</v>
      </c>
      <c r="S4" s="20" t="s">
        <v>117</v>
      </c>
    </row>
    <row r="5" spans="2:19" ht="20.45" customHeight="1">
      <c r="B5" s="30" t="s">
        <v>46</v>
      </c>
      <c r="C5" s="29" t="s">
        <v>153</v>
      </c>
      <c r="D5" s="3">
        <f>E5*2</f>
        <v>36</v>
      </c>
      <c r="E5" s="3">
        <v>18</v>
      </c>
      <c r="F5" s="3">
        <v>5</v>
      </c>
      <c r="G5" s="3">
        <v>5</v>
      </c>
      <c r="H5" s="3" t="s">
        <v>50</v>
      </c>
      <c r="I5" s="3">
        <v>1</v>
      </c>
      <c r="K5" s="21">
        <f>D5</f>
        <v>36</v>
      </c>
      <c r="L5" s="21">
        <f>E5</f>
        <v>18</v>
      </c>
      <c r="M5" s="21">
        <f>(E5*2+F5)/3</f>
        <v>13.666666666666666</v>
      </c>
      <c r="N5" s="21">
        <f>(E5*2+F5+G5)/4</f>
        <v>11.5</v>
      </c>
      <c r="P5" s="22">
        <f>20*I5</f>
        <v>20</v>
      </c>
      <c r="Q5" s="22">
        <f>P5/2</f>
        <v>10</v>
      </c>
      <c r="R5" s="22">
        <f>P5/3</f>
        <v>6.666666666666667</v>
      </c>
      <c r="S5" s="22">
        <f>P5/4</f>
        <v>5</v>
      </c>
    </row>
    <row r="6" spans="2:19" ht="20.45" customHeight="1">
      <c r="B6" s="27"/>
      <c r="C6" s="29" t="s">
        <v>154</v>
      </c>
      <c r="D6" s="3">
        <f t="shared" ref="D6:D42" si="0">E6*2</f>
        <v>36</v>
      </c>
      <c r="E6" s="3">
        <v>18</v>
      </c>
      <c r="F6" s="3">
        <v>5</v>
      </c>
      <c r="G6" s="3">
        <v>5</v>
      </c>
      <c r="H6" s="3" t="s">
        <v>22</v>
      </c>
      <c r="I6" s="3">
        <v>1</v>
      </c>
      <c r="K6" s="21">
        <f t="shared" ref="K6:L17" si="1">D6</f>
        <v>36</v>
      </c>
      <c r="L6" s="21">
        <f t="shared" si="1"/>
        <v>18</v>
      </c>
      <c r="M6" s="21">
        <f t="shared" ref="M6:M17" si="2">(E6*2+F6)/3</f>
        <v>13.666666666666666</v>
      </c>
      <c r="N6" s="21">
        <f t="shared" ref="N6:N17" si="3">(E6*2+F6+G6)/4</f>
        <v>11.5</v>
      </c>
      <c r="P6" s="22">
        <f t="shared" ref="P6:P17" si="4">20*I6</f>
        <v>20</v>
      </c>
      <c r="Q6" s="22">
        <f t="shared" ref="Q6:Q42" si="5">P6/2</f>
        <v>10</v>
      </c>
      <c r="R6" s="22">
        <f t="shared" ref="R6:R17" si="6">P6/3</f>
        <v>6.666666666666667</v>
      </c>
      <c r="S6" s="22">
        <f t="shared" ref="S6:S17" si="7">P6/4</f>
        <v>5</v>
      </c>
    </row>
    <row r="7" spans="2:19" ht="20.45" customHeight="1">
      <c r="B7" s="27"/>
      <c r="C7" s="29" t="s">
        <v>150</v>
      </c>
      <c r="D7" s="3">
        <f t="shared" si="0"/>
        <v>36</v>
      </c>
      <c r="E7" s="3">
        <v>18</v>
      </c>
      <c r="F7" s="3">
        <v>5</v>
      </c>
      <c r="G7" s="3">
        <v>5</v>
      </c>
      <c r="H7" s="3"/>
      <c r="I7" s="3">
        <v>1</v>
      </c>
      <c r="K7" s="21">
        <f t="shared" si="1"/>
        <v>36</v>
      </c>
      <c r="L7" s="21">
        <f t="shared" si="1"/>
        <v>18</v>
      </c>
      <c r="M7" s="21">
        <f t="shared" si="2"/>
        <v>13.666666666666666</v>
      </c>
      <c r="N7" s="21">
        <f t="shared" si="3"/>
        <v>11.5</v>
      </c>
      <c r="P7" s="22">
        <f t="shared" si="4"/>
        <v>20</v>
      </c>
      <c r="Q7" s="22">
        <f t="shared" si="5"/>
        <v>10</v>
      </c>
      <c r="R7" s="22">
        <f t="shared" si="6"/>
        <v>6.666666666666667</v>
      </c>
      <c r="S7" s="22">
        <f t="shared" si="7"/>
        <v>5</v>
      </c>
    </row>
    <row r="8" spans="2:19" s="51" customFormat="1" ht="20.45" customHeight="1">
      <c r="B8" s="57"/>
      <c r="C8" s="53" t="s">
        <v>119</v>
      </c>
      <c r="D8" s="53"/>
      <c r="E8" s="53"/>
      <c r="F8" s="53"/>
      <c r="G8" s="53"/>
      <c r="H8" s="53"/>
      <c r="I8" s="53">
        <v>1</v>
      </c>
      <c r="K8" s="55">
        <f>P8*1.25</f>
        <v>112.5</v>
      </c>
      <c r="L8" s="55">
        <f t="shared" ref="L8:N9" si="8">Q8*1.25</f>
        <v>56.25</v>
      </c>
      <c r="M8" s="55">
        <f t="shared" si="8"/>
        <v>45.833333333333329</v>
      </c>
      <c r="N8" s="55">
        <f t="shared" si="8"/>
        <v>40.625</v>
      </c>
      <c r="P8" s="56">
        <f>90*I8</f>
        <v>90</v>
      </c>
      <c r="Q8" s="56">
        <f t="shared" ref="Q8" si="9">P8/2</f>
        <v>45</v>
      </c>
      <c r="R8" s="56">
        <f>110*I8/3</f>
        <v>36.666666666666664</v>
      </c>
      <c r="S8" s="56">
        <f>130*I8/4</f>
        <v>32.5</v>
      </c>
    </row>
    <row r="9" spans="2:19" s="51" customFormat="1" ht="20.45" customHeight="1">
      <c r="B9" s="58"/>
      <c r="C9" s="60" t="s">
        <v>169</v>
      </c>
      <c r="D9" s="53"/>
      <c r="E9" s="53"/>
      <c r="F9" s="53"/>
      <c r="G9" s="53"/>
      <c r="H9" s="53"/>
      <c r="I9" s="53">
        <v>1</v>
      </c>
      <c r="K9" s="55">
        <f>P9*1.25</f>
        <v>100</v>
      </c>
      <c r="L9" s="55">
        <f t="shared" si="8"/>
        <v>50</v>
      </c>
      <c r="M9" s="55">
        <f t="shared" si="8"/>
        <v>33.333333333333336</v>
      </c>
      <c r="N9" s="55">
        <f t="shared" si="8"/>
        <v>25</v>
      </c>
      <c r="P9" s="56">
        <f>80*I9</f>
        <v>80</v>
      </c>
      <c r="Q9" s="56">
        <f>P9/2</f>
        <v>40</v>
      </c>
      <c r="R9" s="56">
        <f>P9/3</f>
        <v>26.666666666666668</v>
      </c>
      <c r="S9" s="56">
        <f>P9/4</f>
        <v>20</v>
      </c>
    </row>
    <row r="10" spans="2:19" ht="20.45" customHeight="1">
      <c r="B10" s="32" t="s">
        <v>47</v>
      </c>
      <c r="C10" s="18" t="s">
        <v>153</v>
      </c>
      <c r="D10" s="7">
        <f t="shared" si="0"/>
        <v>72</v>
      </c>
      <c r="E10" s="7">
        <v>36</v>
      </c>
      <c r="F10" s="7">
        <v>5</v>
      </c>
      <c r="G10" s="7">
        <v>5</v>
      </c>
      <c r="H10" s="7" t="s">
        <v>51</v>
      </c>
      <c r="I10" s="7">
        <v>2</v>
      </c>
      <c r="K10" s="25">
        <f t="shared" si="1"/>
        <v>72</v>
      </c>
      <c r="L10" s="25">
        <f t="shared" si="1"/>
        <v>36</v>
      </c>
      <c r="M10" s="25">
        <f t="shared" si="2"/>
        <v>25.666666666666668</v>
      </c>
      <c r="N10" s="25">
        <f t="shared" si="3"/>
        <v>20.5</v>
      </c>
      <c r="P10" s="26">
        <f t="shared" si="4"/>
        <v>40</v>
      </c>
      <c r="Q10" s="26">
        <f t="shared" si="5"/>
        <v>20</v>
      </c>
      <c r="R10" s="26">
        <f t="shared" si="6"/>
        <v>13.333333333333334</v>
      </c>
      <c r="S10" s="26">
        <f t="shared" si="7"/>
        <v>10</v>
      </c>
    </row>
    <row r="11" spans="2:19" ht="20.45" customHeight="1">
      <c r="B11" s="28"/>
      <c r="C11" s="18" t="s">
        <v>154</v>
      </c>
      <c r="D11" s="7">
        <f t="shared" si="0"/>
        <v>72</v>
      </c>
      <c r="E11" s="7">
        <v>36</v>
      </c>
      <c r="F11" s="7">
        <v>5</v>
      </c>
      <c r="G11" s="7">
        <v>5</v>
      </c>
      <c r="H11" s="7" t="s">
        <v>23</v>
      </c>
      <c r="I11" s="7">
        <v>2</v>
      </c>
      <c r="K11" s="25">
        <f t="shared" si="1"/>
        <v>72</v>
      </c>
      <c r="L11" s="25">
        <f t="shared" si="1"/>
        <v>36</v>
      </c>
      <c r="M11" s="25">
        <f t="shared" si="2"/>
        <v>25.666666666666668</v>
      </c>
      <c r="N11" s="25">
        <f t="shared" si="3"/>
        <v>20.5</v>
      </c>
      <c r="P11" s="26">
        <f t="shared" si="4"/>
        <v>40</v>
      </c>
      <c r="Q11" s="26">
        <f t="shared" si="5"/>
        <v>20</v>
      </c>
      <c r="R11" s="26">
        <f t="shared" si="6"/>
        <v>13.333333333333334</v>
      </c>
      <c r="S11" s="26">
        <f t="shared" si="7"/>
        <v>10</v>
      </c>
    </row>
    <row r="12" spans="2:19" ht="20.45" customHeight="1">
      <c r="B12" s="28"/>
      <c r="C12" s="18" t="s">
        <v>150</v>
      </c>
      <c r="D12" s="7">
        <f t="shared" si="0"/>
        <v>72</v>
      </c>
      <c r="E12" s="7">
        <v>36</v>
      </c>
      <c r="F12" s="7">
        <v>5</v>
      </c>
      <c r="G12" s="7">
        <v>5</v>
      </c>
      <c r="H12" s="7"/>
      <c r="I12" s="7">
        <v>2</v>
      </c>
      <c r="K12" s="25">
        <f t="shared" si="1"/>
        <v>72</v>
      </c>
      <c r="L12" s="25">
        <f t="shared" si="1"/>
        <v>36</v>
      </c>
      <c r="M12" s="25">
        <f t="shared" si="2"/>
        <v>25.666666666666668</v>
      </c>
      <c r="N12" s="25">
        <f t="shared" si="3"/>
        <v>20.5</v>
      </c>
      <c r="P12" s="26">
        <f t="shared" si="4"/>
        <v>40</v>
      </c>
      <c r="Q12" s="26">
        <f t="shared" si="5"/>
        <v>20</v>
      </c>
      <c r="R12" s="26">
        <f t="shared" si="6"/>
        <v>13.333333333333334</v>
      </c>
      <c r="S12" s="26">
        <f t="shared" si="7"/>
        <v>10</v>
      </c>
    </row>
    <row r="13" spans="2:19" s="51" customFormat="1" ht="20.45" customHeight="1">
      <c r="B13" s="57"/>
      <c r="C13" s="53" t="s">
        <v>119</v>
      </c>
      <c r="D13" s="53"/>
      <c r="E13" s="53"/>
      <c r="F13" s="53"/>
      <c r="G13" s="53"/>
      <c r="H13" s="53"/>
      <c r="I13" s="53">
        <v>2</v>
      </c>
      <c r="K13" s="55">
        <f>P13*1.25</f>
        <v>225</v>
      </c>
      <c r="L13" s="55">
        <f t="shared" ref="L13:N14" si="10">Q13*1.25</f>
        <v>112.5</v>
      </c>
      <c r="M13" s="55">
        <f t="shared" si="10"/>
        <v>91.666666666666657</v>
      </c>
      <c r="N13" s="55">
        <f t="shared" si="10"/>
        <v>81.25</v>
      </c>
      <c r="P13" s="56">
        <f>90*I13</f>
        <v>180</v>
      </c>
      <c r="Q13" s="56">
        <f t="shared" ref="Q13" si="11">P13/2</f>
        <v>90</v>
      </c>
      <c r="R13" s="56">
        <f>110*I13/3</f>
        <v>73.333333333333329</v>
      </c>
      <c r="S13" s="56">
        <f>130*I13/4</f>
        <v>65</v>
      </c>
    </row>
    <row r="14" spans="2:19" s="51" customFormat="1" ht="20.45" customHeight="1">
      <c r="B14" s="58"/>
      <c r="C14" s="60" t="s">
        <v>169</v>
      </c>
      <c r="D14" s="53"/>
      <c r="E14" s="53"/>
      <c r="F14" s="53"/>
      <c r="G14" s="53"/>
      <c r="H14" s="53"/>
      <c r="I14" s="53">
        <v>2</v>
      </c>
      <c r="K14" s="55">
        <f>P14*1.25</f>
        <v>200</v>
      </c>
      <c r="L14" s="55">
        <f t="shared" si="10"/>
        <v>100</v>
      </c>
      <c r="M14" s="55">
        <f t="shared" si="10"/>
        <v>66.666666666666671</v>
      </c>
      <c r="N14" s="55">
        <f t="shared" si="10"/>
        <v>50</v>
      </c>
      <c r="P14" s="56">
        <f>80*I14</f>
        <v>160</v>
      </c>
      <c r="Q14" s="56">
        <f>P14/2</f>
        <v>80</v>
      </c>
      <c r="R14" s="56">
        <f>P14/3</f>
        <v>53.333333333333336</v>
      </c>
      <c r="S14" s="56">
        <f>P14/4</f>
        <v>40</v>
      </c>
    </row>
    <row r="15" spans="2:19" ht="20.45" customHeight="1">
      <c r="B15" s="30" t="s">
        <v>48</v>
      </c>
      <c r="C15" s="29" t="s">
        <v>153</v>
      </c>
      <c r="D15" s="3">
        <f t="shared" si="0"/>
        <v>108</v>
      </c>
      <c r="E15" s="3">
        <v>54</v>
      </c>
      <c r="F15" s="3">
        <v>5</v>
      </c>
      <c r="G15" s="3">
        <v>5</v>
      </c>
      <c r="H15" s="3" t="s">
        <v>52</v>
      </c>
      <c r="I15" s="3">
        <v>3</v>
      </c>
      <c r="K15" s="21">
        <f t="shared" si="1"/>
        <v>108</v>
      </c>
      <c r="L15" s="21">
        <f t="shared" si="1"/>
        <v>54</v>
      </c>
      <c r="M15" s="21">
        <f t="shared" si="2"/>
        <v>37.666666666666664</v>
      </c>
      <c r="N15" s="21">
        <f t="shared" si="3"/>
        <v>29.5</v>
      </c>
      <c r="P15" s="22">
        <f t="shared" si="4"/>
        <v>60</v>
      </c>
      <c r="Q15" s="22">
        <f t="shared" si="5"/>
        <v>30</v>
      </c>
      <c r="R15" s="22">
        <f t="shared" si="6"/>
        <v>20</v>
      </c>
      <c r="S15" s="22">
        <f t="shared" si="7"/>
        <v>15</v>
      </c>
    </row>
    <row r="16" spans="2:19" ht="20.45" customHeight="1">
      <c r="B16" s="27"/>
      <c r="C16" s="29" t="s">
        <v>154</v>
      </c>
      <c r="D16" s="3">
        <f t="shared" si="0"/>
        <v>108</v>
      </c>
      <c r="E16" s="3">
        <v>54</v>
      </c>
      <c r="F16" s="3">
        <v>5</v>
      </c>
      <c r="G16" s="3">
        <v>5</v>
      </c>
      <c r="H16" s="3" t="s">
        <v>24</v>
      </c>
      <c r="I16" s="3">
        <v>3</v>
      </c>
      <c r="K16" s="21">
        <f t="shared" si="1"/>
        <v>108</v>
      </c>
      <c r="L16" s="21">
        <f t="shared" si="1"/>
        <v>54</v>
      </c>
      <c r="M16" s="21">
        <f t="shared" si="2"/>
        <v>37.666666666666664</v>
      </c>
      <c r="N16" s="21">
        <f t="shared" si="3"/>
        <v>29.5</v>
      </c>
      <c r="P16" s="22">
        <f t="shared" si="4"/>
        <v>60</v>
      </c>
      <c r="Q16" s="22">
        <f t="shared" si="5"/>
        <v>30</v>
      </c>
      <c r="R16" s="22">
        <f t="shared" si="6"/>
        <v>20</v>
      </c>
      <c r="S16" s="22">
        <f t="shared" si="7"/>
        <v>15</v>
      </c>
    </row>
    <row r="17" spans="2:19" ht="20.45" customHeight="1">
      <c r="B17" s="27"/>
      <c r="C17" s="29" t="s">
        <v>150</v>
      </c>
      <c r="D17" s="3">
        <f t="shared" si="0"/>
        <v>108</v>
      </c>
      <c r="E17" s="3">
        <v>54</v>
      </c>
      <c r="F17" s="3">
        <v>5</v>
      </c>
      <c r="G17" s="3">
        <v>5</v>
      </c>
      <c r="H17" s="3"/>
      <c r="I17" s="3">
        <v>3</v>
      </c>
      <c r="K17" s="21">
        <f t="shared" si="1"/>
        <v>108</v>
      </c>
      <c r="L17" s="21">
        <f t="shared" si="1"/>
        <v>54</v>
      </c>
      <c r="M17" s="21">
        <f t="shared" si="2"/>
        <v>37.666666666666664</v>
      </c>
      <c r="N17" s="21">
        <f t="shared" si="3"/>
        <v>29.5</v>
      </c>
      <c r="P17" s="22">
        <f t="shared" si="4"/>
        <v>60</v>
      </c>
      <c r="Q17" s="22">
        <f t="shared" si="5"/>
        <v>30</v>
      </c>
      <c r="R17" s="22">
        <f t="shared" si="6"/>
        <v>20</v>
      </c>
      <c r="S17" s="22">
        <f t="shared" si="7"/>
        <v>15</v>
      </c>
    </row>
    <row r="18" spans="2:19" s="51" customFormat="1" ht="20.45" customHeight="1">
      <c r="B18" s="57"/>
      <c r="C18" s="53" t="s">
        <v>119</v>
      </c>
      <c r="D18" s="53"/>
      <c r="E18" s="53"/>
      <c r="F18" s="53"/>
      <c r="G18" s="53"/>
      <c r="H18" s="53"/>
      <c r="I18" s="53">
        <v>3</v>
      </c>
      <c r="K18" s="55">
        <f>P18*1.25</f>
        <v>337.5</v>
      </c>
      <c r="L18" s="55">
        <f t="shared" ref="L18:N19" si="12">Q18*1.25</f>
        <v>168.75</v>
      </c>
      <c r="M18" s="55">
        <f t="shared" si="12"/>
        <v>137.5</v>
      </c>
      <c r="N18" s="55">
        <f t="shared" si="12"/>
        <v>121.875</v>
      </c>
      <c r="P18" s="56">
        <f>90*I18</f>
        <v>270</v>
      </c>
      <c r="Q18" s="56">
        <f t="shared" ref="Q18" si="13">P18/2</f>
        <v>135</v>
      </c>
      <c r="R18" s="56">
        <f>110*I18/3</f>
        <v>110</v>
      </c>
      <c r="S18" s="56">
        <f>130*I18/4</f>
        <v>97.5</v>
      </c>
    </row>
    <row r="19" spans="2:19" s="51" customFormat="1" ht="20.45" customHeight="1">
      <c r="B19" s="58"/>
      <c r="C19" s="60" t="s">
        <v>169</v>
      </c>
      <c r="D19" s="53"/>
      <c r="E19" s="53"/>
      <c r="F19" s="53"/>
      <c r="G19" s="53"/>
      <c r="H19" s="53"/>
      <c r="I19" s="53">
        <v>3</v>
      </c>
      <c r="K19" s="55">
        <f>P19*1.25</f>
        <v>300</v>
      </c>
      <c r="L19" s="55">
        <f t="shared" si="12"/>
        <v>150</v>
      </c>
      <c r="M19" s="55">
        <f t="shared" si="12"/>
        <v>100</v>
      </c>
      <c r="N19" s="55">
        <f t="shared" si="12"/>
        <v>75</v>
      </c>
      <c r="P19" s="56">
        <f>80*I19</f>
        <v>240</v>
      </c>
      <c r="Q19" s="56">
        <f>P19/2</f>
        <v>120</v>
      </c>
      <c r="R19" s="56">
        <f>P19/3</f>
        <v>80</v>
      </c>
      <c r="S19" s="56">
        <f>P19/4</f>
        <v>60</v>
      </c>
    </row>
    <row r="20" spans="2:19" ht="20.45" customHeight="1">
      <c r="B20" s="32" t="s">
        <v>49</v>
      </c>
      <c r="C20" s="18" t="s">
        <v>153</v>
      </c>
      <c r="D20" s="7">
        <f t="shared" si="0"/>
        <v>144</v>
      </c>
      <c r="E20" s="7">
        <v>72</v>
      </c>
      <c r="F20" s="7">
        <v>5</v>
      </c>
      <c r="G20" s="7">
        <v>5</v>
      </c>
      <c r="H20" s="7" t="s">
        <v>53</v>
      </c>
      <c r="I20" s="7">
        <v>4</v>
      </c>
      <c r="K20" s="25">
        <f t="shared" ref="K20:K22" si="14">D20</f>
        <v>144</v>
      </c>
      <c r="L20" s="25">
        <f t="shared" ref="L20:L22" si="15">E20</f>
        <v>72</v>
      </c>
      <c r="M20" s="25">
        <f t="shared" ref="M20:M22" si="16">(E20*2+F20)/3</f>
        <v>49.666666666666664</v>
      </c>
      <c r="N20" s="25">
        <f t="shared" ref="N20:N22" si="17">(E20*2+F20+G20)/4</f>
        <v>38.5</v>
      </c>
      <c r="P20" s="26">
        <f t="shared" ref="P20:P22" si="18">20*I20</f>
        <v>80</v>
      </c>
      <c r="Q20" s="26">
        <f t="shared" si="5"/>
        <v>40</v>
      </c>
      <c r="R20" s="26">
        <f t="shared" ref="R20:R22" si="19">P20/3</f>
        <v>26.666666666666668</v>
      </c>
      <c r="S20" s="26">
        <f t="shared" ref="S20:S22" si="20">P20/4</f>
        <v>20</v>
      </c>
    </row>
    <row r="21" spans="2:19" ht="20.45" customHeight="1">
      <c r="B21" s="28"/>
      <c r="C21" s="18" t="s">
        <v>154</v>
      </c>
      <c r="D21" s="7">
        <f t="shared" si="0"/>
        <v>144</v>
      </c>
      <c r="E21" s="7">
        <v>72</v>
      </c>
      <c r="F21" s="7">
        <v>5</v>
      </c>
      <c r="G21" s="7">
        <v>5</v>
      </c>
      <c r="H21" s="7" t="s">
        <v>25</v>
      </c>
      <c r="I21" s="7">
        <v>4</v>
      </c>
      <c r="K21" s="25">
        <f t="shared" si="14"/>
        <v>144</v>
      </c>
      <c r="L21" s="25">
        <f t="shared" si="15"/>
        <v>72</v>
      </c>
      <c r="M21" s="25">
        <f t="shared" si="16"/>
        <v>49.666666666666664</v>
      </c>
      <c r="N21" s="25">
        <f t="shared" si="17"/>
        <v>38.5</v>
      </c>
      <c r="P21" s="26">
        <f t="shared" si="18"/>
        <v>80</v>
      </c>
      <c r="Q21" s="26">
        <f t="shared" si="5"/>
        <v>40</v>
      </c>
      <c r="R21" s="26">
        <f t="shared" si="19"/>
        <v>26.666666666666668</v>
      </c>
      <c r="S21" s="26">
        <f t="shared" si="20"/>
        <v>20</v>
      </c>
    </row>
    <row r="22" spans="2:19" ht="20.45" customHeight="1">
      <c r="B22" s="28"/>
      <c r="C22" s="18" t="s">
        <v>150</v>
      </c>
      <c r="D22" s="7">
        <f t="shared" si="0"/>
        <v>144</v>
      </c>
      <c r="E22" s="7">
        <v>72</v>
      </c>
      <c r="F22" s="7">
        <v>5</v>
      </c>
      <c r="G22" s="7">
        <v>5</v>
      </c>
      <c r="H22" s="7"/>
      <c r="I22" s="7">
        <v>4</v>
      </c>
      <c r="K22" s="25">
        <f t="shared" si="14"/>
        <v>144</v>
      </c>
      <c r="L22" s="25">
        <f t="shared" si="15"/>
        <v>72</v>
      </c>
      <c r="M22" s="25">
        <f t="shared" si="16"/>
        <v>49.666666666666664</v>
      </c>
      <c r="N22" s="25">
        <f t="shared" si="17"/>
        <v>38.5</v>
      </c>
      <c r="P22" s="26">
        <f t="shared" si="18"/>
        <v>80</v>
      </c>
      <c r="Q22" s="26">
        <f t="shared" si="5"/>
        <v>40</v>
      </c>
      <c r="R22" s="26">
        <f t="shared" si="19"/>
        <v>26.666666666666668</v>
      </c>
      <c r="S22" s="26">
        <f t="shared" si="20"/>
        <v>20</v>
      </c>
    </row>
    <row r="23" spans="2:19" s="51" customFormat="1" ht="20.45" customHeight="1">
      <c r="B23" s="57"/>
      <c r="C23" s="53" t="s">
        <v>119</v>
      </c>
      <c r="D23" s="53"/>
      <c r="E23" s="53"/>
      <c r="F23" s="53"/>
      <c r="G23" s="53"/>
      <c r="H23" s="53"/>
      <c r="I23" s="53">
        <v>4</v>
      </c>
      <c r="K23" s="55">
        <f>P23*1.25</f>
        <v>450</v>
      </c>
      <c r="L23" s="55">
        <f t="shared" ref="L23:N24" si="21">Q23*1.25</f>
        <v>225</v>
      </c>
      <c r="M23" s="55">
        <f t="shared" si="21"/>
        <v>183.33333333333331</v>
      </c>
      <c r="N23" s="55">
        <f t="shared" si="21"/>
        <v>162.5</v>
      </c>
      <c r="P23" s="56">
        <f>90*I23</f>
        <v>360</v>
      </c>
      <c r="Q23" s="56">
        <f t="shared" ref="Q23" si="22">P23/2</f>
        <v>180</v>
      </c>
      <c r="R23" s="56">
        <f>110*I23/3</f>
        <v>146.66666666666666</v>
      </c>
      <c r="S23" s="56">
        <f>130*I23/4</f>
        <v>130</v>
      </c>
    </row>
    <row r="24" spans="2:19" s="51" customFormat="1" ht="20.45" customHeight="1">
      <c r="B24" s="58"/>
      <c r="C24" s="60" t="s">
        <v>169</v>
      </c>
      <c r="D24" s="53"/>
      <c r="E24" s="53"/>
      <c r="F24" s="53"/>
      <c r="G24" s="53"/>
      <c r="H24" s="53"/>
      <c r="I24" s="53">
        <v>4</v>
      </c>
      <c r="K24" s="55">
        <f>P24*1.25</f>
        <v>400</v>
      </c>
      <c r="L24" s="55">
        <f t="shared" si="21"/>
        <v>200</v>
      </c>
      <c r="M24" s="55">
        <f t="shared" si="21"/>
        <v>133.33333333333334</v>
      </c>
      <c r="N24" s="55">
        <f t="shared" si="21"/>
        <v>100</v>
      </c>
      <c r="P24" s="56">
        <f>80*I24</f>
        <v>320</v>
      </c>
      <c r="Q24" s="56">
        <f>P24/2</f>
        <v>160</v>
      </c>
      <c r="R24" s="56">
        <f>P24/3</f>
        <v>106.66666666666667</v>
      </c>
      <c r="S24" s="56">
        <f>P24/4</f>
        <v>80</v>
      </c>
    </row>
    <row r="25" spans="2:19" ht="20.45" customHeight="1">
      <c r="B25" s="30" t="s">
        <v>54</v>
      </c>
      <c r="C25" s="29" t="s">
        <v>153</v>
      </c>
      <c r="D25" s="3">
        <f t="shared" si="0"/>
        <v>72</v>
      </c>
      <c r="E25" s="9">
        <v>36</v>
      </c>
      <c r="F25" s="9">
        <v>5</v>
      </c>
      <c r="G25" s="9">
        <v>5</v>
      </c>
      <c r="H25" s="3" t="s">
        <v>59</v>
      </c>
      <c r="I25" s="3">
        <v>2</v>
      </c>
      <c r="K25" s="21">
        <f>D25</f>
        <v>72</v>
      </c>
      <c r="L25" s="21">
        <f>E25</f>
        <v>36</v>
      </c>
      <c r="M25" s="21">
        <f>(E25*2+F25)/3</f>
        <v>25.666666666666668</v>
      </c>
      <c r="N25" s="21">
        <f>(E25*2+F25+G25)/4</f>
        <v>20.5</v>
      </c>
      <c r="P25" s="22">
        <f>20*I25</f>
        <v>40</v>
      </c>
      <c r="Q25" s="22">
        <f>P25/2</f>
        <v>20</v>
      </c>
      <c r="R25" s="22">
        <f>P25/3</f>
        <v>13.333333333333334</v>
      </c>
      <c r="S25" s="22">
        <f>P25/4</f>
        <v>10</v>
      </c>
    </row>
    <row r="26" spans="2:19" ht="20.45" customHeight="1">
      <c r="B26" s="27"/>
      <c r="C26" s="29" t="s">
        <v>154</v>
      </c>
      <c r="D26" s="3">
        <f t="shared" si="0"/>
        <v>72</v>
      </c>
      <c r="E26" s="9">
        <v>36</v>
      </c>
      <c r="F26" s="9">
        <v>5</v>
      </c>
      <c r="G26" s="9">
        <v>5</v>
      </c>
      <c r="H26" s="3" t="s">
        <v>23</v>
      </c>
      <c r="I26" s="3">
        <v>2</v>
      </c>
      <c r="K26" s="21">
        <f t="shared" ref="K26:K42" si="23">D26</f>
        <v>72</v>
      </c>
      <c r="L26" s="21">
        <f t="shared" ref="L26:L42" si="24">E26</f>
        <v>36</v>
      </c>
      <c r="M26" s="21">
        <f t="shared" ref="M26:M42" si="25">(E26*2+F26)/3</f>
        <v>25.666666666666668</v>
      </c>
      <c r="N26" s="21">
        <f t="shared" ref="N26:N42" si="26">(E26*2+F26+G26)/4</f>
        <v>20.5</v>
      </c>
      <c r="P26" s="22">
        <f t="shared" ref="P26:P42" si="27">20*I26</f>
        <v>40</v>
      </c>
      <c r="Q26" s="22">
        <f t="shared" si="5"/>
        <v>20</v>
      </c>
      <c r="R26" s="22">
        <f t="shared" ref="R26:R42" si="28">P26/3</f>
        <v>13.333333333333334</v>
      </c>
      <c r="S26" s="22">
        <f t="shared" ref="S26:S42" si="29">P26/4</f>
        <v>10</v>
      </c>
    </row>
    <row r="27" spans="2:19" ht="20.45" customHeight="1">
      <c r="B27" s="27"/>
      <c r="C27" s="29" t="s">
        <v>150</v>
      </c>
      <c r="D27" s="3">
        <f t="shared" si="0"/>
        <v>72</v>
      </c>
      <c r="E27" s="9">
        <v>36</v>
      </c>
      <c r="F27" s="9">
        <v>5</v>
      </c>
      <c r="G27" s="9">
        <v>5</v>
      </c>
      <c r="H27" s="3"/>
      <c r="I27" s="3">
        <v>2</v>
      </c>
      <c r="K27" s="21">
        <f t="shared" si="23"/>
        <v>72</v>
      </c>
      <c r="L27" s="21">
        <f t="shared" si="24"/>
        <v>36</v>
      </c>
      <c r="M27" s="21">
        <f t="shared" si="25"/>
        <v>25.666666666666668</v>
      </c>
      <c r="N27" s="21">
        <f t="shared" si="26"/>
        <v>20.5</v>
      </c>
      <c r="P27" s="22">
        <f t="shared" si="27"/>
        <v>40</v>
      </c>
      <c r="Q27" s="22">
        <f t="shared" si="5"/>
        <v>20</v>
      </c>
      <c r="R27" s="22">
        <f t="shared" si="28"/>
        <v>13.333333333333334</v>
      </c>
      <c r="S27" s="22">
        <f t="shared" si="29"/>
        <v>10</v>
      </c>
    </row>
    <row r="28" spans="2:19" s="51" customFormat="1" ht="20.45" customHeight="1">
      <c r="B28" s="57"/>
      <c r="C28" s="53" t="s">
        <v>119</v>
      </c>
      <c r="D28" s="53"/>
      <c r="E28" s="53"/>
      <c r="F28" s="53"/>
      <c r="G28" s="53"/>
      <c r="H28" s="53"/>
      <c r="I28" s="53">
        <v>2</v>
      </c>
      <c r="K28" s="55">
        <f>P28*1.25</f>
        <v>225</v>
      </c>
      <c r="L28" s="55">
        <f t="shared" ref="L28:N29" si="30">Q28*1.25</f>
        <v>112.5</v>
      </c>
      <c r="M28" s="55">
        <f t="shared" si="30"/>
        <v>91.666666666666657</v>
      </c>
      <c r="N28" s="55">
        <f t="shared" si="30"/>
        <v>81.25</v>
      </c>
      <c r="P28" s="56">
        <f>90*I28</f>
        <v>180</v>
      </c>
      <c r="Q28" s="56">
        <f t="shared" ref="Q28" si="31">P28/2</f>
        <v>90</v>
      </c>
      <c r="R28" s="56">
        <f>110*I28/3</f>
        <v>73.333333333333329</v>
      </c>
      <c r="S28" s="56">
        <f>130*I28/4</f>
        <v>65</v>
      </c>
    </row>
    <row r="29" spans="2:19" s="51" customFormat="1" ht="20.45" customHeight="1">
      <c r="B29" s="58"/>
      <c r="C29" s="60" t="s">
        <v>169</v>
      </c>
      <c r="D29" s="53"/>
      <c r="E29" s="53"/>
      <c r="F29" s="53"/>
      <c r="G29" s="53"/>
      <c r="H29" s="53"/>
      <c r="I29" s="53">
        <v>2</v>
      </c>
      <c r="K29" s="55">
        <f>P29*1.25</f>
        <v>200</v>
      </c>
      <c r="L29" s="55">
        <f t="shared" si="30"/>
        <v>100</v>
      </c>
      <c r="M29" s="55">
        <f t="shared" si="30"/>
        <v>66.666666666666671</v>
      </c>
      <c r="N29" s="55">
        <f t="shared" si="30"/>
        <v>50</v>
      </c>
      <c r="P29" s="56">
        <f>80*I29</f>
        <v>160</v>
      </c>
      <c r="Q29" s="56">
        <f>P29/2</f>
        <v>80</v>
      </c>
      <c r="R29" s="56">
        <f>P29/3</f>
        <v>53.333333333333336</v>
      </c>
      <c r="S29" s="56">
        <f>P29/4</f>
        <v>40</v>
      </c>
    </row>
    <row r="30" spans="2:19" ht="20.45" customHeight="1">
      <c r="B30" s="32" t="s">
        <v>55</v>
      </c>
      <c r="C30" s="18" t="s">
        <v>153</v>
      </c>
      <c r="D30" s="7">
        <f t="shared" si="0"/>
        <v>108</v>
      </c>
      <c r="E30" s="7">
        <v>54</v>
      </c>
      <c r="F30" s="7">
        <v>5</v>
      </c>
      <c r="G30" s="7">
        <v>5</v>
      </c>
      <c r="H30" s="7" t="s">
        <v>60</v>
      </c>
      <c r="I30" s="7">
        <v>3</v>
      </c>
      <c r="K30" s="25">
        <f t="shared" si="23"/>
        <v>108</v>
      </c>
      <c r="L30" s="25">
        <f t="shared" si="24"/>
        <v>54</v>
      </c>
      <c r="M30" s="25">
        <f t="shared" si="25"/>
        <v>37.666666666666664</v>
      </c>
      <c r="N30" s="25">
        <f t="shared" si="26"/>
        <v>29.5</v>
      </c>
      <c r="P30" s="26">
        <f t="shared" si="27"/>
        <v>60</v>
      </c>
      <c r="Q30" s="26">
        <f t="shared" si="5"/>
        <v>30</v>
      </c>
      <c r="R30" s="26">
        <f t="shared" si="28"/>
        <v>20</v>
      </c>
      <c r="S30" s="26">
        <f t="shared" si="29"/>
        <v>15</v>
      </c>
    </row>
    <row r="31" spans="2:19" ht="20.45" customHeight="1">
      <c r="B31" s="28"/>
      <c r="C31" s="18" t="s">
        <v>154</v>
      </c>
      <c r="D31" s="7">
        <f t="shared" si="0"/>
        <v>108</v>
      </c>
      <c r="E31" s="7">
        <v>54</v>
      </c>
      <c r="F31" s="7">
        <v>5</v>
      </c>
      <c r="G31" s="7">
        <v>5</v>
      </c>
      <c r="H31" s="7" t="s">
        <v>24</v>
      </c>
      <c r="I31" s="7">
        <v>3</v>
      </c>
      <c r="K31" s="25">
        <f t="shared" si="23"/>
        <v>108</v>
      </c>
      <c r="L31" s="25">
        <f t="shared" si="24"/>
        <v>54</v>
      </c>
      <c r="M31" s="25">
        <f t="shared" si="25"/>
        <v>37.666666666666664</v>
      </c>
      <c r="N31" s="25">
        <f t="shared" si="26"/>
        <v>29.5</v>
      </c>
      <c r="P31" s="26">
        <f t="shared" si="27"/>
        <v>60</v>
      </c>
      <c r="Q31" s="26">
        <f t="shared" si="5"/>
        <v>30</v>
      </c>
      <c r="R31" s="26">
        <f t="shared" si="28"/>
        <v>20</v>
      </c>
      <c r="S31" s="26">
        <f t="shared" si="29"/>
        <v>15</v>
      </c>
    </row>
    <row r="32" spans="2:19" ht="21.75" customHeight="1">
      <c r="B32" s="28"/>
      <c r="C32" s="18" t="s">
        <v>150</v>
      </c>
      <c r="D32" s="7">
        <f t="shared" si="0"/>
        <v>108</v>
      </c>
      <c r="E32" s="7">
        <v>54</v>
      </c>
      <c r="F32" s="7">
        <v>5</v>
      </c>
      <c r="G32" s="7">
        <v>5</v>
      </c>
      <c r="H32" s="7"/>
      <c r="I32" s="7">
        <v>3</v>
      </c>
      <c r="K32" s="25">
        <f t="shared" si="23"/>
        <v>108</v>
      </c>
      <c r="L32" s="25">
        <f t="shared" si="24"/>
        <v>54</v>
      </c>
      <c r="M32" s="25">
        <f t="shared" si="25"/>
        <v>37.666666666666664</v>
      </c>
      <c r="N32" s="25">
        <f t="shared" si="26"/>
        <v>29.5</v>
      </c>
      <c r="P32" s="26">
        <f t="shared" si="27"/>
        <v>60</v>
      </c>
      <c r="Q32" s="26">
        <f t="shared" si="5"/>
        <v>30</v>
      </c>
      <c r="R32" s="26">
        <f t="shared" si="28"/>
        <v>20</v>
      </c>
      <c r="S32" s="26">
        <f t="shared" si="29"/>
        <v>15</v>
      </c>
    </row>
    <row r="33" spans="2:19" s="51" customFormat="1" ht="21.75" customHeight="1">
      <c r="B33" s="57"/>
      <c r="C33" s="53" t="s">
        <v>119</v>
      </c>
      <c r="D33" s="53"/>
      <c r="E33" s="53"/>
      <c r="F33" s="53"/>
      <c r="G33" s="53"/>
      <c r="H33" s="53"/>
      <c r="I33" s="53">
        <v>3</v>
      </c>
      <c r="K33" s="55">
        <f>P33*1.25</f>
        <v>337.5</v>
      </c>
      <c r="L33" s="55">
        <f t="shared" ref="L33:N34" si="32">Q33*1.25</f>
        <v>168.75</v>
      </c>
      <c r="M33" s="55">
        <f t="shared" si="32"/>
        <v>137.5</v>
      </c>
      <c r="N33" s="55">
        <f t="shared" si="32"/>
        <v>121.875</v>
      </c>
      <c r="P33" s="56">
        <f>90*I33</f>
        <v>270</v>
      </c>
      <c r="Q33" s="56">
        <f t="shared" ref="Q33" si="33">P33/2</f>
        <v>135</v>
      </c>
      <c r="R33" s="56">
        <f>110*I33/3</f>
        <v>110</v>
      </c>
      <c r="S33" s="56">
        <f>130*I33/4</f>
        <v>97.5</v>
      </c>
    </row>
    <row r="34" spans="2:19" s="51" customFormat="1" ht="21.75" customHeight="1">
      <c r="B34" s="58"/>
      <c r="C34" s="60" t="s">
        <v>169</v>
      </c>
      <c r="D34" s="53"/>
      <c r="E34" s="53"/>
      <c r="F34" s="53"/>
      <c r="G34" s="53"/>
      <c r="H34" s="53"/>
      <c r="I34" s="53">
        <v>3</v>
      </c>
      <c r="K34" s="55">
        <f>P34*1.25</f>
        <v>300</v>
      </c>
      <c r="L34" s="55">
        <f t="shared" si="32"/>
        <v>150</v>
      </c>
      <c r="M34" s="55">
        <f t="shared" si="32"/>
        <v>100</v>
      </c>
      <c r="N34" s="55">
        <f t="shared" si="32"/>
        <v>75</v>
      </c>
      <c r="P34" s="56">
        <f>80*I34</f>
        <v>240</v>
      </c>
      <c r="Q34" s="56">
        <f>P34/2</f>
        <v>120</v>
      </c>
      <c r="R34" s="56">
        <f>P34/3</f>
        <v>80</v>
      </c>
      <c r="S34" s="56">
        <f>P34/4</f>
        <v>60</v>
      </c>
    </row>
    <row r="35" spans="2:19" ht="20.45" customHeight="1">
      <c r="B35" s="30" t="s">
        <v>56</v>
      </c>
      <c r="C35" s="29" t="s">
        <v>153</v>
      </c>
      <c r="D35" s="3">
        <f t="shared" si="0"/>
        <v>144</v>
      </c>
      <c r="E35" s="3">
        <v>72</v>
      </c>
      <c r="F35" s="3">
        <v>5</v>
      </c>
      <c r="G35" s="3">
        <v>5</v>
      </c>
      <c r="H35" s="3" t="s">
        <v>61</v>
      </c>
      <c r="I35" s="3">
        <v>4</v>
      </c>
      <c r="K35" s="21">
        <f t="shared" si="23"/>
        <v>144</v>
      </c>
      <c r="L35" s="21">
        <f t="shared" si="24"/>
        <v>72</v>
      </c>
      <c r="M35" s="21">
        <f t="shared" si="25"/>
        <v>49.666666666666664</v>
      </c>
      <c r="N35" s="21">
        <f t="shared" si="26"/>
        <v>38.5</v>
      </c>
      <c r="P35" s="22">
        <f t="shared" si="27"/>
        <v>80</v>
      </c>
      <c r="Q35" s="22">
        <f t="shared" si="5"/>
        <v>40</v>
      </c>
      <c r="R35" s="22">
        <f t="shared" si="28"/>
        <v>26.666666666666668</v>
      </c>
      <c r="S35" s="22">
        <f t="shared" si="29"/>
        <v>20</v>
      </c>
    </row>
    <row r="36" spans="2:19" ht="20.45" customHeight="1">
      <c r="B36" s="27"/>
      <c r="C36" s="29" t="s">
        <v>154</v>
      </c>
      <c r="D36" s="3">
        <f t="shared" si="0"/>
        <v>144</v>
      </c>
      <c r="E36" s="3">
        <v>72</v>
      </c>
      <c r="F36" s="3">
        <v>5</v>
      </c>
      <c r="G36" s="3">
        <v>5</v>
      </c>
      <c r="H36" s="3" t="s">
        <v>25</v>
      </c>
      <c r="I36" s="3">
        <v>4</v>
      </c>
      <c r="K36" s="21">
        <f t="shared" si="23"/>
        <v>144</v>
      </c>
      <c r="L36" s="21">
        <f t="shared" si="24"/>
        <v>72</v>
      </c>
      <c r="M36" s="21">
        <f t="shared" si="25"/>
        <v>49.666666666666664</v>
      </c>
      <c r="N36" s="21">
        <f t="shared" si="26"/>
        <v>38.5</v>
      </c>
      <c r="P36" s="22">
        <f t="shared" si="27"/>
        <v>80</v>
      </c>
      <c r="Q36" s="22">
        <f t="shared" si="5"/>
        <v>40</v>
      </c>
      <c r="R36" s="22">
        <f t="shared" si="28"/>
        <v>26.666666666666668</v>
      </c>
      <c r="S36" s="22">
        <f t="shared" si="29"/>
        <v>20</v>
      </c>
    </row>
    <row r="37" spans="2:19" ht="20.45" customHeight="1">
      <c r="B37" s="27"/>
      <c r="C37" s="29" t="s">
        <v>150</v>
      </c>
      <c r="D37" s="3">
        <f t="shared" si="0"/>
        <v>144</v>
      </c>
      <c r="E37" s="3">
        <v>72</v>
      </c>
      <c r="F37" s="3">
        <v>5</v>
      </c>
      <c r="G37" s="3">
        <v>5</v>
      </c>
      <c r="H37" s="3"/>
      <c r="I37" s="3">
        <v>4</v>
      </c>
      <c r="K37" s="21">
        <f t="shared" si="23"/>
        <v>144</v>
      </c>
      <c r="L37" s="21">
        <f t="shared" si="24"/>
        <v>72</v>
      </c>
      <c r="M37" s="21">
        <f t="shared" si="25"/>
        <v>49.666666666666664</v>
      </c>
      <c r="N37" s="21">
        <f t="shared" si="26"/>
        <v>38.5</v>
      </c>
      <c r="P37" s="22">
        <f t="shared" si="27"/>
        <v>80</v>
      </c>
      <c r="Q37" s="22">
        <f t="shared" si="5"/>
        <v>40</v>
      </c>
      <c r="R37" s="22">
        <f t="shared" si="28"/>
        <v>26.666666666666668</v>
      </c>
      <c r="S37" s="22">
        <f t="shared" si="29"/>
        <v>20</v>
      </c>
    </row>
    <row r="38" spans="2:19" s="51" customFormat="1" ht="20.45" customHeight="1">
      <c r="B38" s="57"/>
      <c r="C38" s="53" t="s">
        <v>119</v>
      </c>
      <c r="D38" s="53"/>
      <c r="E38" s="53"/>
      <c r="F38" s="53"/>
      <c r="G38" s="53"/>
      <c r="H38" s="53"/>
      <c r="I38" s="53">
        <v>4</v>
      </c>
      <c r="K38" s="55">
        <f>P38*1.25</f>
        <v>450</v>
      </c>
      <c r="L38" s="55">
        <f t="shared" ref="L38:N39" si="34">Q38*1.25</f>
        <v>225</v>
      </c>
      <c r="M38" s="55">
        <f t="shared" si="34"/>
        <v>183.33333333333331</v>
      </c>
      <c r="N38" s="55">
        <f t="shared" si="34"/>
        <v>162.5</v>
      </c>
      <c r="P38" s="56">
        <f>90*I38</f>
        <v>360</v>
      </c>
      <c r="Q38" s="56">
        <f t="shared" ref="Q38" si="35">P38/2</f>
        <v>180</v>
      </c>
      <c r="R38" s="56">
        <f>110*I38/3</f>
        <v>146.66666666666666</v>
      </c>
      <c r="S38" s="56">
        <f>130*I38/4</f>
        <v>130</v>
      </c>
    </row>
    <row r="39" spans="2:19" s="51" customFormat="1" ht="20.45" customHeight="1">
      <c r="B39" s="58"/>
      <c r="C39" s="60" t="s">
        <v>169</v>
      </c>
      <c r="D39" s="53"/>
      <c r="E39" s="53"/>
      <c r="F39" s="53"/>
      <c r="G39" s="53"/>
      <c r="H39" s="53"/>
      <c r="I39" s="53">
        <v>4</v>
      </c>
      <c r="K39" s="55">
        <f>P39*1.25</f>
        <v>400</v>
      </c>
      <c r="L39" s="55">
        <f t="shared" si="34"/>
        <v>200</v>
      </c>
      <c r="M39" s="55">
        <f t="shared" si="34"/>
        <v>133.33333333333334</v>
      </c>
      <c r="N39" s="55">
        <f t="shared" si="34"/>
        <v>100</v>
      </c>
      <c r="P39" s="56">
        <f>80*I39</f>
        <v>320</v>
      </c>
      <c r="Q39" s="56">
        <f>P39/2</f>
        <v>160</v>
      </c>
      <c r="R39" s="56">
        <f>P39/3</f>
        <v>106.66666666666667</v>
      </c>
      <c r="S39" s="56">
        <f>P39/4</f>
        <v>80</v>
      </c>
    </row>
    <row r="40" spans="2:19" ht="20.45" customHeight="1">
      <c r="B40" s="32" t="s">
        <v>57</v>
      </c>
      <c r="C40" s="18" t="s">
        <v>153</v>
      </c>
      <c r="D40" s="7">
        <f t="shared" si="0"/>
        <v>180</v>
      </c>
      <c r="E40" s="7">
        <v>90</v>
      </c>
      <c r="F40" s="7">
        <v>5</v>
      </c>
      <c r="G40" s="7">
        <v>5</v>
      </c>
      <c r="H40" s="7" t="s">
        <v>62</v>
      </c>
      <c r="I40" s="7">
        <v>5</v>
      </c>
      <c r="K40" s="25">
        <f t="shared" si="23"/>
        <v>180</v>
      </c>
      <c r="L40" s="25">
        <f t="shared" si="24"/>
        <v>90</v>
      </c>
      <c r="M40" s="25">
        <f t="shared" si="25"/>
        <v>61.666666666666664</v>
      </c>
      <c r="N40" s="25">
        <f t="shared" si="26"/>
        <v>47.5</v>
      </c>
      <c r="P40" s="26">
        <f t="shared" si="27"/>
        <v>100</v>
      </c>
      <c r="Q40" s="26">
        <f t="shared" si="5"/>
        <v>50</v>
      </c>
      <c r="R40" s="26">
        <f t="shared" si="28"/>
        <v>33.333333333333336</v>
      </c>
      <c r="S40" s="26">
        <f t="shared" si="29"/>
        <v>25</v>
      </c>
    </row>
    <row r="41" spans="2:19" ht="20.45" customHeight="1">
      <c r="B41" s="28"/>
      <c r="C41" s="18" t="s">
        <v>154</v>
      </c>
      <c r="D41" s="7">
        <f t="shared" si="0"/>
        <v>180</v>
      </c>
      <c r="E41" s="7">
        <v>90</v>
      </c>
      <c r="F41" s="7">
        <v>5</v>
      </c>
      <c r="G41" s="7">
        <v>5</v>
      </c>
      <c r="H41" s="7" t="s">
        <v>58</v>
      </c>
      <c r="I41" s="7">
        <v>5</v>
      </c>
      <c r="K41" s="25">
        <f t="shared" si="23"/>
        <v>180</v>
      </c>
      <c r="L41" s="25">
        <f t="shared" si="24"/>
        <v>90</v>
      </c>
      <c r="M41" s="25">
        <f t="shared" si="25"/>
        <v>61.666666666666664</v>
      </c>
      <c r="N41" s="25">
        <f t="shared" si="26"/>
        <v>47.5</v>
      </c>
      <c r="P41" s="26">
        <f t="shared" si="27"/>
        <v>100</v>
      </c>
      <c r="Q41" s="26">
        <f t="shared" si="5"/>
        <v>50</v>
      </c>
      <c r="R41" s="26">
        <f t="shared" si="28"/>
        <v>33.333333333333336</v>
      </c>
      <c r="S41" s="26">
        <f t="shared" si="29"/>
        <v>25</v>
      </c>
    </row>
    <row r="42" spans="2:19" ht="20.45" customHeight="1">
      <c r="B42" s="28"/>
      <c r="C42" s="18" t="s">
        <v>150</v>
      </c>
      <c r="D42" s="7">
        <f t="shared" si="0"/>
        <v>180</v>
      </c>
      <c r="E42" s="7">
        <v>90</v>
      </c>
      <c r="F42" s="7">
        <v>5</v>
      </c>
      <c r="G42" s="7">
        <v>5</v>
      </c>
      <c r="H42" s="7"/>
      <c r="I42" s="7">
        <v>5</v>
      </c>
      <c r="K42" s="25">
        <f t="shared" si="23"/>
        <v>180</v>
      </c>
      <c r="L42" s="25">
        <f t="shared" si="24"/>
        <v>90</v>
      </c>
      <c r="M42" s="25">
        <f t="shared" si="25"/>
        <v>61.666666666666664</v>
      </c>
      <c r="N42" s="25">
        <f t="shared" si="26"/>
        <v>47.5</v>
      </c>
      <c r="P42" s="26">
        <f t="shared" si="27"/>
        <v>100</v>
      </c>
      <c r="Q42" s="26">
        <f t="shared" si="5"/>
        <v>50</v>
      </c>
      <c r="R42" s="26">
        <f t="shared" si="28"/>
        <v>33.333333333333336</v>
      </c>
      <c r="S42" s="26">
        <f t="shared" si="29"/>
        <v>25</v>
      </c>
    </row>
    <row r="43" spans="2:19" s="51" customFormat="1" ht="20.45" customHeight="1">
      <c r="B43" s="57"/>
      <c r="C43" s="53" t="s">
        <v>119</v>
      </c>
      <c r="D43" s="53"/>
      <c r="E43" s="53"/>
      <c r="F43" s="53"/>
      <c r="G43" s="53"/>
      <c r="H43" s="53"/>
      <c r="I43" s="53">
        <v>5</v>
      </c>
      <c r="K43" s="55">
        <f>P43*1.25</f>
        <v>562.5</v>
      </c>
      <c r="L43" s="55">
        <f t="shared" ref="L43:N44" si="36">Q43*1.25</f>
        <v>281.25</v>
      </c>
      <c r="M43" s="55">
        <f t="shared" si="36"/>
        <v>229.16666666666669</v>
      </c>
      <c r="N43" s="55">
        <f t="shared" si="36"/>
        <v>203.125</v>
      </c>
      <c r="P43" s="56">
        <f>90*I43</f>
        <v>450</v>
      </c>
      <c r="Q43" s="56">
        <f t="shared" ref="Q43" si="37">P43/2</f>
        <v>225</v>
      </c>
      <c r="R43" s="56">
        <f>110*I43/3</f>
        <v>183.33333333333334</v>
      </c>
      <c r="S43" s="56">
        <f>130*I43/4</f>
        <v>162.5</v>
      </c>
    </row>
    <row r="44" spans="2:19" s="51" customFormat="1" ht="20.45" customHeight="1">
      <c r="B44" s="61"/>
      <c r="C44" s="60" t="s">
        <v>169</v>
      </c>
      <c r="D44" s="61"/>
      <c r="E44" s="61"/>
      <c r="F44" s="61"/>
      <c r="G44" s="61"/>
      <c r="H44" s="61"/>
      <c r="I44" s="53">
        <v>5</v>
      </c>
      <c r="K44" s="55">
        <f>P44*1.25</f>
        <v>500</v>
      </c>
      <c r="L44" s="55">
        <f t="shared" si="36"/>
        <v>250</v>
      </c>
      <c r="M44" s="55">
        <f t="shared" si="36"/>
        <v>166.66666666666669</v>
      </c>
      <c r="N44" s="55">
        <f t="shared" si="36"/>
        <v>125</v>
      </c>
      <c r="P44" s="56">
        <f>80*I44</f>
        <v>400</v>
      </c>
      <c r="Q44" s="56">
        <f>P44/2</f>
        <v>200</v>
      </c>
      <c r="R44" s="56">
        <f>P44/3</f>
        <v>133.33333333333334</v>
      </c>
      <c r="S44" s="56">
        <f>P44/4</f>
        <v>100</v>
      </c>
    </row>
    <row r="47" spans="2:19" ht="20.45" customHeight="1">
      <c r="B47" s="12" t="s">
        <v>95</v>
      </c>
    </row>
    <row r="48" spans="2:19" ht="20.45" customHeight="1">
      <c r="B48" s="12" t="s">
        <v>96</v>
      </c>
    </row>
    <row r="49" spans="2:2" ht="20.45" customHeight="1">
      <c r="B49" s="12"/>
    </row>
    <row r="50" spans="2:2" ht="20.45" customHeight="1">
      <c r="B50" s="1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5"/>
  <sheetViews>
    <sheetView topLeftCell="A88" workbookViewId="0">
      <selection activeCell="D109" sqref="D109:G110"/>
    </sheetView>
  </sheetViews>
  <sheetFormatPr defaultRowHeight="19.899999999999999" customHeight="1"/>
  <cols>
    <col min="3" max="3" width="42" customWidth="1"/>
    <col min="6" max="6" width="9.85546875" customWidth="1"/>
    <col min="7" max="7" width="12" customWidth="1"/>
    <col min="8" max="8" width="44.5703125" customWidth="1"/>
    <col min="10" max="10" width="5.5703125" customWidth="1"/>
  </cols>
  <sheetData>
    <row r="2" spans="2:19" ht="19.899999999999999" customHeight="1">
      <c r="H2" s="51"/>
      <c r="I2" t="s">
        <v>166</v>
      </c>
    </row>
    <row r="3" spans="2:19" ht="19.899999999999999" customHeight="1">
      <c r="B3" s="4" t="s">
        <v>94</v>
      </c>
    </row>
    <row r="4" spans="2:19" ht="19.899999999999999" customHeight="1">
      <c r="K4" s="19" t="s">
        <v>113</v>
      </c>
      <c r="P4" s="19" t="s">
        <v>118</v>
      </c>
    </row>
    <row r="5" spans="2:19" ht="19.899999999999999" customHeight="1">
      <c r="B5" s="32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112</v>
      </c>
      <c r="K5" s="20" t="s">
        <v>114</v>
      </c>
      <c r="L5" s="20" t="s">
        <v>115</v>
      </c>
      <c r="M5" s="20" t="s">
        <v>116</v>
      </c>
      <c r="N5" s="20" t="s">
        <v>117</v>
      </c>
      <c r="P5" s="20" t="s">
        <v>114</v>
      </c>
      <c r="Q5" s="20" t="s">
        <v>115</v>
      </c>
      <c r="R5" s="20" t="s">
        <v>116</v>
      </c>
      <c r="S5" s="20" t="s">
        <v>117</v>
      </c>
    </row>
    <row r="6" spans="2:19" ht="19.899999999999999" customHeight="1">
      <c r="B6" s="30" t="s">
        <v>64</v>
      </c>
      <c r="C6" s="29" t="s">
        <v>153</v>
      </c>
      <c r="D6" s="3">
        <f>E6*2</f>
        <v>36</v>
      </c>
      <c r="E6" s="3">
        <v>18</v>
      </c>
      <c r="F6" s="3">
        <v>5</v>
      </c>
      <c r="G6" s="3">
        <v>5</v>
      </c>
      <c r="H6" s="3" t="s">
        <v>65</v>
      </c>
      <c r="I6" s="3">
        <v>1</v>
      </c>
      <c r="K6" s="21">
        <f>D6</f>
        <v>36</v>
      </c>
      <c r="L6" s="21">
        <f>E6</f>
        <v>18</v>
      </c>
      <c r="M6" s="21">
        <f>(E6*2+F6)/3</f>
        <v>13.666666666666666</v>
      </c>
      <c r="N6" s="21">
        <f>(E6*2+F6+G6)/4</f>
        <v>11.5</v>
      </c>
      <c r="P6" s="22">
        <f>20*I6</f>
        <v>20</v>
      </c>
      <c r="Q6" s="22">
        <f>P6/2</f>
        <v>10</v>
      </c>
      <c r="R6" s="22">
        <f>P6/3</f>
        <v>6.666666666666667</v>
      </c>
      <c r="S6" s="22">
        <f>P6/4</f>
        <v>5</v>
      </c>
    </row>
    <row r="7" spans="2:19" ht="19.899999999999999" customHeight="1">
      <c r="B7" s="27"/>
      <c r="C7" s="29" t="s">
        <v>154</v>
      </c>
      <c r="D7" s="3">
        <f t="shared" ref="D7:D78" si="0">E7*2</f>
        <v>36</v>
      </c>
      <c r="E7" s="3">
        <v>18</v>
      </c>
      <c r="F7" s="3">
        <v>5</v>
      </c>
      <c r="G7" s="3">
        <v>5</v>
      </c>
      <c r="H7" s="3" t="s">
        <v>22</v>
      </c>
      <c r="I7" s="3">
        <v>1</v>
      </c>
      <c r="K7" s="21">
        <f t="shared" ref="K7:L23" si="1">D7</f>
        <v>36</v>
      </c>
      <c r="L7" s="21">
        <f t="shared" si="1"/>
        <v>18</v>
      </c>
      <c r="M7" s="21">
        <f t="shared" ref="M7:M23" si="2">(E7*2+F7)/3</f>
        <v>13.666666666666666</v>
      </c>
      <c r="N7" s="21">
        <f t="shared" ref="N7:N23" si="3">(E7*2+F7+G7)/4</f>
        <v>11.5</v>
      </c>
      <c r="P7" s="22">
        <f t="shared" ref="P7:P23" si="4">20*I7</f>
        <v>20</v>
      </c>
      <c r="Q7" s="22">
        <f t="shared" ref="Q7:Q78" si="5">P7/2</f>
        <v>10</v>
      </c>
      <c r="R7" s="22">
        <f t="shared" ref="R7:R23" si="6">P7/3</f>
        <v>6.666666666666667</v>
      </c>
      <c r="S7" s="22">
        <f t="shared" ref="S7:S23" si="7">P7/4</f>
        <v>5</v>
      </c>
    </row>
    <row r="8" spans="2:19" ht="19.899999999999999" customHeight="1">
      <c r="B8" s="27"/>
      <c r="C8" s="29" t="s">
        <v>150</v>
      </c>
      <c r="D8" s="3">
        <f t="shared" si="0"/>
        <v>36</v>
      </c>
      <c r="E8" s="3">
        <v>18</v>
      </c>
      <c r="F8" s="3">
        <v>5</v>
      </c>
      <c r="G8" s="3">
        <v>5</v>
      </c>
      <c r="H8" s="3"/>
      <c r="I8" s="3">
        <v>1</v>
      </c>
      <c r="K8" s="21">
        <f t="shared" si="1"/>
        <v>36</v>
      </c>
      <c r="L8" s="21">
        <f t="shared" si="1"/>
        <v>18</v>
      </c>
      <c r="M8" s="21">
        <f t="shared" si="2"/>
        <v>13.666666666666666</v>
      </c>
      <c r="N8" s="21">
        <f t="shared" si="3"/>
        <v>11.5</v>
      </c>
      <c r="P8" s="22">
        <f t="shared" si="4"/>
        <v>20</v>
      </c>
      <c r="Q8" s="22">
        <f t="shared" si="5"/>
        <v>10</v>
      </c>
      <c r="R8" s="22">
        <f t="shared" si="6"/>
        <v>6.666666666666667</v>
      </c>
      <c r="S8" s="22">
        <f t="shared" si="7"/>
        <v>5</v>
      </c>
    </row>
    <row r="9" spans="2:19" s="51" customFormat="1" ht="19.899999999999999" customHeight="1">
      <c r="B9" s="57"/>
      <c r="C9" s="53" t="s">
        <v>119</v>
      </c>
      <c r="D9" s="53"/>
      <c r="E9" s="53"/>
      <c r="F9" s="53"/>
      <c r="G9" s="53"/>
      <c r="H9" s="53"/>
      <c r="I9" s="53">
        <v>1</v>
      </c>
      <c r="K9" s="55">
        <f>P9*1.25</f>
        <v>112.5</v>
      </c>
      <c r="L9" s="55">
        <f t="shared" ref="L9:N10" si="8">Q9*1.25</f>
        <v>56.25</v>
      </c>
      <c r="M9" s="55">
        <f t="shared" si="8"/>
        <v>45.833333333333329</v>
      </c>
      <c r="N9" s="55">
        <f t="shared" si="8"/>
        <v>40.625</v>
      </c>
      <c r="P9" s="56">
        <f>90*I9</f>
        <v>90</v>
      </c>
      <c r="Q9" s="56">
        <f t="shared" ref="Q9" si="9">P9/2</f>
        <v>45</v>
      </c>
      <c r="R9" s="56">
        <f>110*I9/3</f>
        <v>36.666666666666664</v>
      </c>
      <c r="S9" s="56">
        <f>130*I9/4</f>
        <v>32.5</v>
      </c>
    </row>
    <row r="10" spans="2:19" s="51" customFormat="1" ht="19.899999999999999" customHeight="1">
      <c r="B10" s="58"/>
      <c r="C10" s="60" t="s">
        <v>169</v>
      </c>
      <c r="D10" s="53"/>
      <c r="E10" s="53"/>
      <c r="F10" s="53"/>
      <c r="G10" s="53"/>
      <c r="H10" s="53"/>
      <c r="I10" s="53">
        <v>1</v>
      </c>
      <c r="K10" s="55">
        <f>P10*1.25</f>
        <v>100</v>
      </c>
      <c r="L10" s="55">
        <f t="shared" si="8"/>
        <v>50</v>
      </c>
      <c r="M10" s="55">
        <f t="shared" si="8"/>
        <v>33.333333333333336</v>
      </c>
      <c r="N10" s="55">
        <f t="shared" si="8"/>
        <v>25</v>
      </c>
      <c r="P10" s="56">
        <f>80*I10</f>
        <v>80</v>
      </c>
      <c r="Q10" s="56">
        <f>P10/2</f>
        <v>40</v>
      </c>
      <c r="R10" s="56">
        <f>P10/3</f>
        <v>26.666666666666668</v>
      </c>
      <c r="S10" s="56">
        <f>P10/4</f>
        <v>20</v>
      </c>
    </row>
    <row r="11" spans="2:19" ht="19.899999999999999" customHeight="1">
      <c r="B11" s="32" t="s">
        <v>66</v>
      </c>
      <c r="C11" s="18" t="s">
        <v>153</v>
      </c>
      <c r="D11" s="7">
        <f t="shared" si="0"/>
        <v>36</v>
      </c>
      <c r="E11" s="7">
        <v>18</v>
      </c>
      <c r="F11" s="7">
        <v>5</v>
      </c>
      <c r="G11" s="7">
        <v>5</v>
      </c>
      <c r="H11" s="7" t="s">
        <v>67</v>
      </c>
      <c r="I11" s="7">
        <v>1</v>
      </c>
      <c r="K11" s="25">
        <f t="shared" si="1"/>
        <v>36</v>
      </c>
      <c r="L11" s="25">
        <f t="shared" si="1"/>
        <v>18</v>
      </c>
      <c r="M11" s="25">
        <f t="shared" si="2"/>
        <v>13.666666666666666</v>
      </c>
      <c r="N11" s="25">
        <f t="shared" si="3"/>
        <v>11.5</v>
      </c>
      <c r="P11" s="26">
        <f t="shared" si="4"/>
        <v>20</v>
      </c>
      <c r="Q11" s="26">
        <f t="shared" si="5"/>
        <v>10</v>
      </c>
      <c r="R11" s="26">
        <f t="shared" si="6"/>
        <v>6.666666666666667</v>
      </c>
      <c r="S11" s="26">
        <f t="shared" si="7"/>
        <v>5</v>
      </c>
    </row>
    <row r="12" spans="2:19" ht="19.899999999999999" customHeight="1">
      <c r="B12" s="28"/>
      <c r="C12" s="18" t="s">
        <v>154</v>
      </c>
      <c r="D12" s="7">
        <f t="shared" si="0"/>
        <v>36</v>
      </c>
      <c r="E12" s="7">
        <v>18</v>
      </c>
      <c r="F12" s="7">
        <v>5</v>
      </c>
      <c r="G12" s="7">
        <v>5</v>
      </c>
      <c r="H12" s="7" t="s">
        <v>22</v>
      </c>
      <c r="I12" s="7">
        <v>1</v>
      </c>
      <c r="K12" s="25">
        <f t="shared" si="1"/>
        <v>36</v>
      </c>
      <c r="L12" s="25">
        <f t="shared" si="1"/>
        <v>18</v>
      </c>
      <c r="M12" s="25">
        <f t="shared" si="2"/>
        <v>13.666666666666666</v>
      </c>
      <c r="N12" s="25">
        <f t="shared" si="3"/>
        <v>11.5</v>
      </c>
      <c r="P12" s="26">
        <f t="shared" si="4"/>
        <v>20</v>
      </c>
      <c r="Q12" s="26">
        <f t="shared" si="5"/>
        <v>10</v>
      </c>
      <c r="R12" s="26">
        <f t="shared" si="6"/>
        <v>6.666666666666667</v>
      </c>
      <c r="S12" s="26">
        <f t="shared" si="7"/>
        <v>5</v>
      </c>
    </row>
    <row r="13" spans="2:19" ht="19.899999999999999" customHeight="1">
      <c r="B13" s="28"/>
      <c r="C13" s="18" t="s">
        <v>150</v>
      </c>
      <c r="D13" s="7">
        <f t="shared" si="0"/>
        <v>36</v>
      </c>
      <c r="E13" s="7">
        <v>18</v>
      </c>
      <c r="F13" s="7">
        <v>5</v>
      </c>
      <c r="G13" s="7">
        <v>5</v>
      </c>
      <c r="H13" s="7"/>
      <c r="I13" s="7">
        <v>1</v>
      </c>
      <c r="K13" s="25">
        <f t="shared" si="1"/>
        <v>36</v>
      </c>
      <c r="L13" s="25">
        <f t="shared" si="1"/>
        <v>18</v>
      </c>
      <c r="M13" s="25">
        <f t="shared" si="2"/>
        <v>13.666666666666666</v>
      </c>
      <c r="N13" s="25">
        <f t="shared" si="3"/>
        <v>11.5</v>
      </c>
      <c r="P13" s="26">
        <f t="shared" si="4"/>
        <v>20</v>
      </c>
      <c r="Q13" s="26">
        <f t="shared" si="5"/>
        <v>10</v>
      </c>
      <c r="R13" s="26">
        <f t="shared" si="6"/>
        <v>6.666666666666667</v>
      </c>
      <c r="S13" s="26">
        <f t="shared" si="7"/>
        <v>5</v>
      </c>
    </row>
    <row r="14" spans="2:19" s="51" customFormat="1" ht="19.899999999999999" customHeight="1">
      <c r="B14" s="57"/>
      <c r="C14" s="53" t="s">
        <v>119</v>
      </c>
      <c r="D14" s="53"/>
      <c r="E14" s="53"/>
      <c r="F14" s="53"/>
      <c r="G14" s="53"/>
      <c r="H14" s="53"/>
      <c r="I14" s="53">
        <v>1</v>
      </c>
      <c r="K14" s="55">
        <f>P14*1.25</f>
        <v>112.5</v>
      </c>
      <c r="L14" s="55">
        <f t="shared" ref="L14:N15" si="10">Q14*1.25</f>
        <v>56.25</v>
      </c>
      <c r="M14" s="55">
        <f t="shared" si="10"/>
        <v>45.833333333333329</v>
      </c>
      <c r="N14" s="55">
        <f t="shared" si="10"/>
        <v>40.625</v>
      </c>
      <c r="P14" s="56">
        <f>90*I14</f>
        <v>90</v>
      </c>
      <c r="Q14" s="56">
        <f t="shared" ref="Q14" si="11">P14/2</f>
        <v>45</v>
      </c>
      <c r="R14" s="56">
        <f>110*I14/3</f>
        <v>36.666666666666664</v>
      </c>
      <c r="S14" s="56">
        <f>130*I14/4</f>
        <v>32.5</v>
      </c>
    </row>
    <row r="15" spans="2:19" s="51" customFormat="1" ht="19.899999999999999" customHeight="1">
      <c r="B15" s="58"/>
      <c r="C15" s="60" t="s">
        <v>169</v>
      </c>
      <c r="D15" s="53"/>
      <c r="E15" s="53"/>
      <c r="F15" s="53"/>
      <c r="G15" s="53"/>
      <c r="H15" s="53"/>
      <c r="I15" s="53">
        <v>1</v>
      </c>
      <c r="K15" s="55">
        <f>P15*1.25</f>
        <v>100</v>
      </c>
      <c r="L15" s="55">
        <f t="shared" si="10"/>
        <v>50</v>
      </c>
      <c r="M15" s="55">
        <f t="shared" si="10"/>
        <v>33.333333333333336</v>
      </c>
      <c r="N15" s="55">
        <f t="shared" si="10"/>
        <v>25</v>
      </c>
      <c r="P15" s="56">
        <f>80*I15</f>
        <v>80</v>
      </c>
      <c r="Q15" s="56">
        <f>P15/2</f>
        <v>40</v>
      </c>
      <c r="R15" s="56">
        <f>P15/3</f>
        <v>26.666666666666668</v>
      </c>
      <c r="S15" s="56">
        <f>P15/4</f>
        <v>20</v>
      </c>
    </row>
    <row r="16" spans="2:19" ht="19.899999999999999" customHeight="1">
      <c r="B16" s="30" t="s">
        <v>68</v>
      </c>
      <c r="C16" s="29" t="s">
        <v>153</v>
      </c>
      <c r="D16" s="3">
        <f t="shared" si="0"/>
        <v>72</v>
      </c>
      <c r="E16" s="3">
        <v>36</v>
      </c>
      <c r="F16" s="3">
        <v>5</v>
      </c>
      <c r="G16" s="3">
        <v>5</v>
      </c>
      <c r="H16" s="3" t="s">
        <v>69</v>
      </c>
      <c r="I16" s="3">
        <v>2</v>
      </c>
      <c r="K16" s="21">
        <f t="shared" si="1"/>
        <v>72</v>
      </c>
      <c r="L16" s="21">
        <f t="shared" si="1"/>
        <v>36</v>
      </c>
      <c r="M16" s="21">
        <f t="shared" si="2"/>
        <v>25.666666666666668</v>
      </c>
      <c r="N16" s="21">
        <f t="shared" si="3"/>
        <v>20.5</v>
      </c>
      <c r="P16" s="22">
        <f t="shared" si="4"/>
        <v>40</v>
      </c>
      <c r="Q16" s="22">
        <f t="shared" si="5"/>
        <v>20</v>
      </c>
      <c r="R16" s="22">
        <f t="shared" si="6"/>
        <v>13.333333333333334</v>
      </c>
      <c r="S16" s="22">
        <f t="shared" si="7"/>
        <v>10</v>
      </c>
    </row>
    <row r="17" spans="2:19" ht="19.899999999999999" customHeight="1">
      <c r="B17" s="27"/>
      <c r="C17" s="29" t="s">
        <v>154</v>
      </c>
      <c r="D17" s="3">
        <f t="shared" si="0"/>
        <v>72</v>
      </c>
      <c r="E17" s="3">
        <v>36</v>
      </c>
      <c r="F17" s="3">
        <v>5</v>
      </c>
      <c r="G17" s="3">
        <v>5</v>
      </c>
      <c r="H17" s="3" t="s">
        <v>23</v>
      </c>
      <c r="I17" s="3">
        <v>2</v>
      </c>
      <c r="K17" s="21">
        <f t="shared" si="1"/>
        <v>72</v>
      </c>
      <c r="L17" s="21">
        <f t="shared" si="1"/>
        <v>36</v>
      </c>
      <c r="M17" s="21">
        <f t="shared" si="2"/>
        <v>25.666666666666668</v>
      </c>
      <c r="N17" s="21">
        <f t="shared" si="3"/>
        <v>20.5</v>
      </c>
      <c r="P17" s="22">
        <f t="shared" si="4"/>
        <v>40</v>
      </c>
      <c r="Q17" s="22">
        <f t="shared" si="5"/>
        <v>20</v>
      </c>
      <c r="R17" s="22">
        <f t="shared" si="6"/>
        <v>13.333333333333334</v>
      </c>
      <c r="S17" s="22">
        <f t="shared" si="7"/>
        <v>10</v>
      </c>
    </row>
    <row r="18" spans="2:19" ht="19.899999999999999" customHeight="1">
      <c r="B18" s="27"/>
      <c r="C18" s="29" t="s">
        <v>150</v>
      </c>
      <c r="D18" s="3">
        <f t="shared" si="0"/>
        <v>72</v>
      </c>
      <c r="E18" s="3">
        <v>36</v>
      </c>
      <c r="F18" s="3">
        <v>5</v>
      </c>
      <c r="G18" s="3">
        <v>5</v>
      </c>
      <c r="H18" s="3"/>
      <c r="I18" s="3">
        <v>2</v>
      </c>
      <c r="K18" s="21">
        <f t="shared" si="1"/>
        <v>72</v>
      </c>
      <c r="L18" s="21">
        <f t="shared" si="1"/>
        <v>36</v>
      </c>
      <c r="M18" s="21">
        <f t="shared" si="2"/>
        <v>25.666666666666668</v>
      </c>
      <c r="N18" s="21">
        <f t="shared" si="3"/>
        <v>20.5</v>
      </c>
      <c r="P18" s="22">
        <f t="shared" si="4"/>
        <v>40</v>
      </c>
      <c r="Q18" s="22">
        <f t="shared" si="5"/>
        <v>20</v>
      </c>
      <c r="R18" s="22">
        <f t="shared" si="6"/>
        <v>13.333333333333334</v>
      </c>
      <c r="S18" s="22">
        <f t="shared" si="7"/>
        <v>10</v>
      </c>
    </row>
    <row r="19" spans="2:19" s="51" customFormat="1" ht="19.899999999999999" customHeight="1">
      <c r="B19" s="57"/>
      <c r="C19" s="53" t="s">
        <v>119</v>
      </c>
      <c r="D19" s="53"/>
      <c r="E19" s="53"/>
      <c r="F19" s="53"/>
      <c r="G19" s="53"/>
      <c r="H19" s="53"/>
      <c r="I19" s="53">
        <v>2</v>
      </c>
      <c r="K19" s="55">
        <f>P19*1.25</f>
        <v>225</v>
      </c>
      <c r="L19" s="55">
        <f t="shared" ref="L19:N20" si="12">Q19*1.25</f>
        <v>112.5</v>
      </c>
      <c r="M19" s="55">
        <f t="shared" si="12"/>
        <v>91.666666666666657</v>
      </c>
      <c r="N19" s="55">
        <f t="shared" si="12"/>
        <v>81.25</v>
      </c>
      <c r="P19" s="56">
        <f>90*I19</f>
        <v>180</v>
      </c>
      <c r="Q19" s="56">
        <f t="shared" ref="Q19" si="13">P19/2</f>
        <v>90</v>
      </c>
      <c r="R19" s="56">
        <f>110*I19/3</f>
        <v>73.333333333333329</v>
      </c>
      <c r="S19" s="56">
        <f>130*I19/4</f>
        <v>65</v>
      </c>
    </row>
    <row r="20" spans="2:19" s="51" customFormat="1" ht="19.899999999999999" customHeight="1">
      <c r="B20" s="58"/>
      <c r="C20" s="60" t="s">
        <v>169</v>
      </c>
      <c r="D20" s="53"/>
      <c r="E20" s="53"/>
      <c r="F20" s="53"/>
      <c r="G20" s="53"/>
      <c r="H20" s="53"/>
      <c r="I20" s="53">
        <v>2</v>
      </c>
      <c r="K20" s="55">
        <f>P20*1.25</f>
        <v>200</v>
      </c>
      <c r="L20" s="55">
        <f t="shared" si="12"/>
        <v>100</v>
      </c>
      <c r="M20" s="55">
        <f t="shared" si="12"/>
        <v>66.666666666666671</v>
      </c>
      <c r="N20" s="55">
        <f t="shared" si="12"/>
        <v>50</v>
      </c>
      <c r="P20" s="56">
        <f>80*I20</f>
        <v>160</v>
      </c>
      <c r="Q20" s="56">
        <f>P20/2</f>
        <v>80</v>
      </c>
      <c r="R20" s="56">
        <f>P20/3</f>
        <v>53.333333333333336</v>
      </c>
      <c r="S20" s="56">
        <f>P20/4</f>
        <v>40</v>
      </c>
    </row>
    <row r="21" spans="2:19" ht="19.899999999999999" customHeight="1">
      <c r="B21" s="32" t="s">
        <v>70</v>
      </c>
      <c r="C21" s="18" t="s">
        <v>153</v>
      </c>
      <c r="D21" s="7">
        <f t="shared" si="0"/>
        <v>72</v>
      </c>
      <c r="E21" s="7">
        <v>36</v>
      </c>
      <c r="F21" s="7">
        <v>5</v>
      </c>
      <c r="G21" s="7">
        <v>5</v>
      </c>
      <c r="H21" s="7" t="s">
        <v>71</v>
      </c>
      <c r="I21" s="7">
        <v>2</v>
      </c>
      <c r="K21" s="25">
        <f t="shared" si="1"/>
        <v>72</v>
      </c>
      <c r="L21" s="25">
        <f t="shared" si="1"/>
        <v>36</v>
      </c>
      <c r="M21" s="25">
        <f t="shared" si="2"/>
        <v>25.666666666666668</v>
      </c>
      <c r="N21" s="25">
        <f t="shared" si="3"/>
        <v>20.5</v>
      </c>
      <c r="P21" s="26">
        <f t="shared" si="4"/>
        <v>40</v>
      </c>
      <c r="Q21" s="26">
        <f t="shared" si="5"/>
        <v>20</v>
      </c>
      <c r="R21" s="26">
        <f t="shared" si="6"/>
        <v>13.333333333333334</v>
      </c>
      <c r="S21" s="26">
        <f t="shared" si="7"/>
        <v>10</v>
      </c>
    </row>
    <row r="22" spans="2:19" ht="19.899999999999999" customHeight="1">
      <c r="B22" s="28"/>
      <c r="C22" s="18" t="s">
        <v>154</v>
      </c>
      <c r="D22" s="7">
        <f t="shared" si="0"/>
        <v>72</v>
      </c>
      <c r="E22" s="7">
        <v>36</v>
      </c>
      <c r="F22" s="7">
        <v>5</v>
      </c>
      <c r="G22" s="7">
        <v>5</v>
      </c>
      <c r="H22" s="7" t="s">
        <v>23</v>
      </c>
      <c r="I22" s="7">
        <v>2</v>
      </c>
      <c r="K22" s="25">
        <f t="shared" si="1"/>
        <v>72</v>
      </c>
      <c r="L22" s="25">
        <f t="shared" si="1"/>
        <v>36</v>
      </c>
      <c r="M22" s="25">
        <f t="shared" si="2"/>
        <v>25.666666666666668</v>
      </c>
      <c r="N22" s="25">
        <f t="shared" si="3"/>
        <v>20.5</v>
      </c>
      <c r="P22" s="26">
        <f t="shared" si="4"/>
        <v>40</v>
      </c>
      <c r="Q22" s="26">
        <f t="shared" si="5"/>
        <v>20</v>
      </c>
      <c r="R22" s="26">
        <f t="shared" si="6"/>
        <v>13.333333333333334</v>
      </c>
      <c r="S22" s="26">
        <f t="shared" si="7"/>
        <v>10</v>
      </c>
    </row>
    <row r="23" spans="2:19" ht="19.899999999999999" customHeight="1">
      <c r="B23" s="28"/>
      <c r="C23" s="18" t="s">
        <v>150</v>
      </c>
      <c r="D23" s="7">
        <f t="shared" si="0"/>
        <v>72</v>
      </c>
      <c r="E23" s="7">
        <v>36</v>
      </c>
      <c r="F23" s="7">
        <v>5</v>
      </c>
      <c r="G23" s="7">
        <v>5</v>
      </c>
      <c r="H23" s="7"/>
      <c r="I23" s="7">
        <v>2</v>
      </c>
      <c r="K23" s="25">
        <f t="shared" si="1"/>
        <v>72</v>
      </c>
      <c r="L23" s="25">
        <f t="shared" si="1"/>
        <v>36</v>
      </c>
      <c r="M23" s="25">
        <f t="shared" si="2"/>
        <v>25.666666666666668</v>
      </c>
      <c r="N23" s="25">
        <f t="shared" si="3"/>
        <v>20.5</v>
      </c>
      <c r="P23" s="26">
        <f t="shared" si="4"/>
        <v>40</v>
      </c>
      <c r="Q23" s="26">
        <f t="shared" si="5"/>
        <v>20</v>
      </c>
      <c r="R23" s="26">
        <f t="shared" si="6"/>
        <v>13.333333333333334</v>
      </c>
      <c r="S23" s="26">
        <f t="shared" si="7"/>
        <v>10</v>
      </c>
    </row>
    <row r="24" spans="2:19" s="51" customFormat="1" ht="19.899999999999999" customHeight="1">
      <c r="B24" s="57"/>
      <c r="C24" s="53" t="s">
        <v>119</v>
      </c>
      <c r="D24" s="53"/>
      <c r="E24" s="53"/>
      <c r="F24" s="53"/>
      <c r="G24" s="53"/>
      <c r="H24" s="53"/>
      <c r="I24" s="53">
        <v>2</v>
      </c>
      <c r="K24" s="55">
        <f>P24*1.25</f>
        <v>225</v>
      </c>
      <c r="L24" s="55">
        <f t="shared" ref="L24:N25" si="14">Q24*1.25</f>
        <v>112.5</v>
      </c>
      <c r="M24" s="55">
        <f t="shared" si="14"/>
        <v>91.666666666666657</v>
      </c>
      <c r="N24" s="55">
        <f t="shared" si="14"/>
        <v>81.25</v>
      </c>
      <c r="P24" s="56">
        <f>90*I24</f>
        <v>180</v>
      </c>
      <c r="Q24" s="56">
        <f t="shared" ref="Q24" si="15">P24/2</f>
        <v>90</v>
      </c>
      <c r="R24" s="56">
        <f>110*I24/3</f>
        <v>73.333333333333329</v>
      </c>
      <c r="S24" s="56">
        <f>130*I24/4</f>
        <v>65</v>
      </c>
    </row>
    <row r="25" spans="2:19" s="51" customFormat="1" ht="19.899999999999999" customHeight="1">
      <c r="B25" s="58"/>
      <c r="C25" s="60" t="s">
        <v>169</v>
      </c>
      <c r="D25" s="53"/>
      <c r="E25" s="53"/>
      <c r="F25" s="53"/>
      <c r="G25" s="53"/>
      <c r="H25" s="53"/>
      <c r="I25" s="53">
        <v>2</v>
      </c>
      <c r="K25" s="55">
        <f>P25*1.25</f>
        <v>200</v>
      </c>
      <c r="L25" s="55">
        <f t="shared" si="14"/>
        <v>100</v>
      </c>
      <c r="M25" s="55">
        <f t="shared" si="14"/>
        <v>66.666666666666671</v>
      </c>
      <c r="N25" s="55">
        <f t="shared" si="14"/>
        <v>50</v>
      </c>
      <c r="P25" s="56">
        <f>80*I25</f>
        <v>160</v>
      </c>
      <c r="Q25" s="56">
        <f>P25/2</f>
        <v>80</v>
      </c>
      <c r="R25" s="56">
        <f>P25/3</f>
        <v>53.333333333333336</v>
      </c>
      <c r="S25" s="56">
        <f>P25/4</f>
        <v>40</v>
      </c>
    </row>
    <row r="26" spans="2:19" ht="19.899999999999999" customHeight="1">
      <c r="B26" s="33" t="s">
        <v>73</v>
      </c>
      <c r="C26" s="29" t="s">
        <v>153</v>
      </c>
      <c r="D26" s="3">
        <f t="shared" si="0"/>
        <v>108</v>
      </c>
      <c r="E26" s="9">
        <v>54</v>
      </c>
      <c r="F26" s="9">
        <v>5</v>
      </c>
      <c r="G26" s="9">
        <v>5</v>
      </c>
      <c r="H26" s="3" t="s">
        <v>74</v>
      </c>
      <c r="I26" s="3">
        <v>3</v>
      </c>
      <c r="K26" s="21">
        <f>D26</f>
        <v>108</v>
      </c>
      <c r="L26" s="21">
        <f>E26</f>
        <v>54</v>
      </c>
      <c r="M26" s="21">
        <f>(E26*2+F26)/3</f>
        <v>37.666666666666664</v>
      </c>
      <c r="N26" s="21">
        <f>(E26*2+F26+G26)/4</f>
        <v>29.5</v>
      </c>
      <c r="P26" s="22">
        <f>20*I26</f>
        <v>60</v>
      </c>
      <c r="Q26" s="22">
        <f>P26/2</f>
        <v>30</v>
      </c>
      <c r="R26" s="22">
        <f>P26/3</f>
        <v>20</v>
      </c>
      <c r="S26" s="22">
        <f>P26/4</f>
        <v>15</v>
      </c>
    </row>
    <row r="27" spans="2:19" ht="19.899999999999999" customHeight="1">
      <c r="B27" s="27"/>
      <c r="C27" s="29" t="s">
        <v>154</v>
      </c>
      <c r="D27" s="3">
        <f t="shared" si="0"/>
        <v>108</v>
      </c>
      <c r="E27" s="9">
        <v>54</v>
      </c>
      <c r="F27" s="9">
        <v>5</v>
      </c>
      <c r="G27" s="9">
        <v>5</v>
      </c>
      <c r="H27" s="3" t="s">
        <v>24</v>
      </c>
      <c r="I27" s="3">
        <v>3</v>
      </c>
      <c r="K27" s="21">
        <f t="shared" ref="K27:L43" si="16">D27</f>
        <v>108</v>
      </c>
      <c r="L27" s="21">
        <f t="shared" si="16"/>
        <v>54</v>
      </c>
      <c r="M27" s="21">
        <f t="shared" ref="M27:M43" si="17">(E27*2+F27)/3</f>
        <v>37.666666666666664</v>
      </c>
      <c r="N27" s="21">
        <f t="shared" ref="N27:N43" si="18">(E27*2+F27+G27)/4</f>
        <v>29.5</v>
      </c>
      <c r="P27" s="22">
        <f t="shared" ref="P27:P43" si="19">20*I27</f>
        <v>60</v>
      </c>
      <c r="Q27" s="22">
        <f t="shared" si="5"/>
        <v>30</v>
      </c>
      <c r="R27" s="22">
        <f t="shared" ref="R27:R43" si="20">P27/3</f>
        <v>20</v>
      </c>
      <c r="S27" s="22">
        <f t="shared" ref="S27:S43" si="21">P27/4</f>
        <v>15</v>
      </c>
    </row>
    <row r="28" spans="2:19" ht="19.5" customHeight="1">
      <c r="B28" s="27"/>
      <c r="C28" s="29" t="s">
        <v>150</v>
      </c>
      <c r="D28" s="3">
        <f t="shared" si="0"/>
        <v>108</v>
      </c>
      <c r="E28" s="9">
        <v>54</v>
      </c>
      <c r="F28" s="9">
        <v>5</v>
      </c>
      <c r="G28" s="9">
        <v>5</v>
      </c>
      <c r="H28" s="3"/>
      <c r="I28" s="3">
        <v>3</v>
      </c>
      <c r="K28" s="21">
        <f t="shared" si="16"/>
        <v>108</v>
      </c>
      <c r="L28" s="21">
        <f t="shared" si="16"/>
        <v>54</v>
      </c>
      <c r="M28" s="21">
        <f t="shared" si="17"/>
        <v>37.666666666666664</v>
      </c>
      <c r="N28" s="21">
        <f t="shared" si="18"/>
        <v>29.5</v>
      </c>
      <c r="P28" s="22">
        <f t="shared" si="19"/>
        <v>60</v>
      </c>
      <c r="Q28" s="22">
        <f t="shared" si="5"/>
        <v>30</v>
      </c>
      <c r="R28" s="22">
        <f t="shared" si="20"/>
        <v>20</v>
      </c>
      <c r="S28" s="22">
        <f t="shared" si="21"/>
        <v>15</v>
      </c>
    </row>
    <row r="29" spans="2:19" s="51" customFormat="1" ht="19.5" customHeight="1">
      <c r="B29" s="57"/>
      <c r="C29" s="53" t="s">
        <v>119</v>
      </c>
      <c r="D29" s="53"/>
      <c r="E29" s="53"/>
      <c r="F29" s="53"/>
      <c r="G29" s="53"/>
      <c r="H29" s="53"/>
      <c r="I29" s="53">
        <v>3</v>
      </c>
      <c r="K29" s="55">
        <f>P29*1.25</f>
        <v>337.5</v>
      </c>
      <c r="L29" s="55">
        <f t="shared" ref="L29:N30" si="22">Q29*1.25</f>
        <v>168.75</v>
      </c>
      <c r="M29" s="55">
        <f t="shared" si="22"/>
        <v>137.5</v>
      </c>
      <c r="N29" s="55">
        <f t="shared" si="22"/>
        <v>121.875</v>
      </c>
      <c r="P29" s="56">
        <f>90*I29</f>
        <v>270</v>
      </c>
      <c r="Q29" s="56">
        <f t="shared" ref="Q29" si="23">P29/2</f>
        <v>135</v>
      </c>
      <c r="R29" s="56">
        <f>110*I29/3</f>
        <v>110</v>
      </c>
      <c r="S29" s="56">
        <f>130*I29/4</f>
        <v>97.5</v>
      </c>
    </row>
    <row r="30" spans="2:19" s="51" customFormat="1" ht="19.5" customHeight="1">
      <c r="B30" s="58"/>
      <c r="C30" s="60" t="s">
        <v>169</v>
      </c>
      <c r="D30" s="53"/>
      <c r="E30" s="53"/>
      <c r="F30" s="53"/>
      <c r="G30" s="53"/>
      <c r="H30" s="53"/>
      <c r="I30" s="53">
        <v>3</v>
      </c>
      <c r="K30" s="55">
        <f>P30*1.25</f>
        <v>300</v>
      </c>
      <c r="L30" s="55">
        <f t="shared" si="22"/>
        <v>150</v>
      </c>
      <c r="M30" s="55">
        <f t="shared" si="22"/>
        <v>100</v>
      </c>
      <c r="N30" s="55">
        <f t="shared" si="22"/>
        <v>75</v>
      </c>
      <c r="P30" s="56">
        <f>80*I30</f>
        <v>240</v>
      </c>
      <c r="Q30" s="56">
        <f>P30/2</f>
        <v>120</v>
      </c>
      <c r="R30" s="56">
        <f>P30/3</f>
        <v>80</v>
      </c>
      <c r="S30" s="56">
        <f>P30/4</f>
        <v>60</v>
      </c>
    </row>
    <row r="31" spans="2:19" ht="19.899999999999999" customHeight="1">
      <c r="B31" s="32" t="s">
        <v>72</v>
      </c>
      <c r="C31" s="18" t="s">
        <v>153</v>
      </c>
      <c r="D31" s="7">
        <f t="shared" si="0"/>
        <v>108</v>
      </c>
      <c r="E31" s="7">
        <v>54</v>
      </c>
      <c r="F31" s="7">
        <v>5</v>
      </c>
      <c r="G31" s="7">
        <v>5</v>
      </c>
      <c r="H31" s="7" t="s">
        <v>75</v>
      </c>
      <c r="I31" s="7">
        <v>3</v>
      </c>
      <c r="K31" s="25">
        <f t="shared" si="16"/>
        <v>108</v>
      </c>
      <c r="L31" s="25">
        <f t="shared" si="16"/>
        <v>54</v>
      </c>
      <c r="M31" s="25">
        <f t="shared" si="17"/>
        <v>37.666666666666664</v>
      </c>
      <c r="N31" s="25">
        <f t="shared" si="18"/>
        <v>29.5</v>
      </c>
      <c r="P31" s="26">
        <f t="shared" si="19"/>
        <v>60</v>
      </c>
      <c r="Q31" s="26">
        <f t="shared" si="5"/>
        <v>30</v>
      </c>
      <c r="R31" s="26">
        <f t="shared" si="20"/>
        <v>20</v>
      </c>
      <c r="S31" s="26">
        <f t="shared" si="21"/>
        <v>15</v>
      </c>
    </row>
    <row r="32" spans="2:19" ht="19.899999999999999" customHeight="1">
      <c r="B32" s="28"/>
      <c r="C32" s="18" t="s">
        <v>154</v>
      </c>
      <c r="D32" s="7">
        <f t="shared" si="0"/>
        <v>108</v>
      </c>
      <c r="E32" s="7">
        <v>54</v>
      </c>
      <c r="F32" s="7">
        <v>5</v>
      </c>
      <c r="G32" s="7">
        <v>5</v>
      </c>
      <c r="H32" s="7" t="s">
        <v>24</v>
      </c>
      <c r="I32" s="7">
        <v>3</v>
      </c>
      <c r="K32" s="25">
        <f t="shared" si="16"/>
        <v>108</v>
      </c>
      <c r="L32" s="25">
        <f t="shared" si="16"/>
        <v>54</v>
      </c>
      <c r="M32" s="25">
        <f t="shared" si="17"/>
        <v>37.666666666666664</v>
      </c>
      <c r="N32" s="25">
        <f t="shared" si="18"/>
        <v>29.5</v>
      </c>
      <c r="P32" s="26">
        <f t="shared" si="19"/>
        <v>60</v>
      </c>
      <c r="Q32" s="26">
        <f t="shared" si="5"/>
        <v>30</v>
      </c>
      <c r="R32" s="26">
        <f t="shared" si="20"/>
        <v>20</v>
      </c>
      <c r="S32" s="26">
        <f t="shared" si="21"/>
        <v>15</v>
      </c>
    </row>
    <row r="33" spans="2:19" ht="19.899999999999999" customHeight="1">
      <c r="B33" s="28"/>
      <c r="C33" s="18" t="s">
        <v>150</v>
      </c>
      <c r="D33" s="7">
        <f t="shared" si="0"/>
        <v>108</v>
      </c>
      <c r="E33" s="7">
        <v>54</v>
      </c>
      <c r="F33" s="7">
        <v>5</v>
      </c>
      <c r="G33" s="7">
        <v>5</v>
      </c>
      <c r="H33" s="7"/>
      <c r="I33" s="7">
        <v>3</v>
      </c>
      <c r="K33" s="25">
        <f t="shared" si="16"/>
        <v>108</v>
      </c>
      <c r="L33" s="25">
        <f t="shared" si="16"/>
        <v>54</v>
      </c>
      <c r="M33" s="25">
        <f t="shared" si="17"/>
        <v>37.666666666666664</v>
      </c>
      <c r="N33" s="25">
        <f t="shared" si="18"/>
        <v>29.5</v>
      </c>
      <c r="P33" s="26">
        <f t="shared" si="19"/>
        <v>60</v>
      </c>
      <c r="Q33" s="26">
        <f t="shared" si="5"/>
        <v>30</v>
      </c>
      <c r="R33" s="26">
        <f t="shared" si="20"/>
        <v>20</v>
      </c>
      <c r="S33" s="26">
        <f t="shared" si="21"/>
        <v>15</v>
      </c>
    </row>
    <row r="34" spans="2:19" s="51" customFormat="1" ht="19.899999999999999" customHeight="1">
      <c r="B34" s="57"/>
      <c r="C34" s="53" t="s">
        <v>119</v>
      </c>
      <c r="D34" s="53"/>
      <c r="E34" s="53"/>
      <c r="F34" s="53"/>
      <c r="G34" s="53"/>
      <c r="H34" s="53"/>
      <c r="I34" s="53">
        <v>3</v>
      </c>
      <c r="K34" s="55">
        <f>P34*1.25</f>
        <v>337.5</v>
      </c>
      <c r="L34" s="55">
        <f t="shared" ref="L34:N35" si="24">Q34*1.25</f>
        <v>168.75</v>
      </c>
      <c r="M34" s="55">
        <f t="shared" si="24"/>
        <v>137.5</v>
      </c>
      <c r="N34" s="55">
        <f t="shared" si="24"/>
        <v>121.875</v>
      </c>
      <c r="P34" s="56">
        <f>90*I34</f>
        <v>270</v>
      </c>
      <c r="Q34" s="56">
        <f t="shared" ref="Q34" si="25">P34/2</f>
        <v>135</v>
      </c>
      <c r="R34" s="56">
        <f>110*I34/3</f>
        <v>110</v>
      </c>
      <c r="S34" s="56">
        <f>130*I34/4</f>
        <v>97.5</v>
      </c>
    </row>
    <row r="35" spans="2:19" s="51" customFormat="1" ht="19.899999999999999" customHeight="1">
      <c r="B35" s="58"/>
      <c r="C35" s="60" t="s">
        <v>169</v>
      </c>
      <c r="D35" s="53"/>
      <c r="E35" s="53"/>
      <c r="F35" s="53"/>
      <c r="G35" s="53"/>
      <c r="H35" s="53"/>
      <c r="I35" s="53">
        <v>3</v>
      </c>
      <c r="K35" s="55">
        <f>P35*1.25</f>
        <v>300</v>
      </c>
      <c r="L35" s="55">
        <f t="shared" si="24"/>
        <v>150</v>
      </c>
      <c r="M35" s="55">
        <f t="shared" si="24"/>
        <v>100</v>
      </c>
      <c r="N35" s="55">
        <f t="shared" si="24"/>
        <v>75</v>
      </c>
      <c r="P35" s="56">
        <f>80*I35</f>
        <v>240</v>
      </c>
      <c r="Q35" s="56">
        <f>P35/2</f>
        <v>120</v>
      </c>
      <c r="R35" s="56">
        <f>P35/3</f>
        <v>80</v>
      </c>
      <c r="S35" s="56">
        <f>P35/4</f>
        <v>60</v>
      </c>
    </row>
    <row r="36" spans="2:19" ht="19.899999999999999" customHeight="1">
      <c r="B36" s="30" t="s">
        <v>76</v>
      </c>
      <c r="C36" s="29" t="s">
        <v>153</v>
      </c>
      <c r="D36" s="3">
        <f t="shared" si="0"/>
        <v>144</v>
      </c>
      <c r="E36" s="3">
        <v>72</v>
      </c>
      <c r="F36" s="3">
        <v>5</v>
      </c>
      <c r="G36" s="3">
        <v>5</v>
      </c>
      <c r="H36" s="3" t="s">
        <v>78</v>
      </c>
      <c r="I36" s="3">
        <v>4</v>
      </c>
      <c r="K36" s="21">
        <f t="shared" si="16"/>
        <v>144</v>
      </c>
      <c r="L36" s="21">
        <f t="shared" si="16"/>
        <v>72</v>
      </c>
      <c r="M36" s="21">
        <f t="shared" si="17"/>
        <v>49.666666666666664</v>
      </c>
      <c r="N36" s="21">
        <f t="shared" si="18"/>
        <v>38.5</v>
      </c>
      <c r="P36" s="22">
        <f t="shared" si="19"/>
        <v>80</v>
      </c>
      <c r="Q36" s="22">
        <f t="shared" si="5"/>
        <v>40</v>
      </c>
      <c r="R36" s="22">
        <f t="shared" si="20"/>
        <v>26.666666666666668</v>
      </c>
      <c r="S36" s="22">
        <f t="shared" si="21"/>
        <v>20</v>
      </c>
    </row>
    <row r="37" spans="2:19" ht="19.899999999999999" customHeight="1">
      <c r="B37" s="27"/>
      <c r="C37" s="29" t="s">
        <v>154</v>
      </c>
      <c r="D37" s="3">
        <f t="shared" si="0"/>
        <v>144</v>
      </c>
      <c r="E37" s="3">
        <v>72</v>
      </c>
      <c r="F37" s="3">
        <v>5</v>
      </c>
      <c r="G37" s="3">
        <v>5</v>
      </c>
      <c r="H37" s="3" t="s">
        <v>25</v>
      </c>
      <c r="I37" s="3">
        <v>4</v>
      </c>
      <c r="K37" s="21">
        <f t="shared" si="16"/>
        <v>144</v>
      </c>
      <c r="L37" s="21">
        <f t="shared" si="16"/>
        <v>72</v>
      </c>
      <c r="M37" s="21">
        <f t="shared" si="17"/>
        <v>49.666666666666664</v>
      </c>
      <c r="N37" s="21">
        <f t="shared" si="18"/>
        <v>38.5</v>
      </c>
      <c r="P37" s="22">
        <f t="shared" si="19"/>
        <v>80</v>
      </c>
      <c r="Q37" s="22">
        <f t="shared" si="5"/>
        <v>40</v>
      </c>
      <c r="R37" s="22">
        <f t="shared" si="20"/>
        <v>26.666666666666668</v>
      </c>
      <c r="S37" s="22">
        <f t="shared" si="21"/>
        <v>20</v>
      </c>
    </row>
    <row r="38" spans="2:19" ht="19.899999999999999" customHeight="1">
      <c r="B38" s="27"/>
      <c r="C38" s="29" t="s">
        <v>150</v>
      </c>
      <c r="D38" s="3">
        <f t="shared" si="0"/>
        <v>144</v>
      </c>
      <c r="E38" s="3">
        <v>72</v>
      </c>
      <c r="F38" s="3">
        <v>5</v>
      </c>
      <c r="G38" s="3">
        <v>5</v>
      </c>
      <c r="H38" s="3"/>
      <c r="I38" s="3">
        <v>4</v>
      </c>
      <c r="K38" s="21">
        <f t="shared" si="16"/>
        <v>144</v>
      </c>
      <c r="L38" s="21">
        <f t="shared" si="16"/>
        <v>72</v>
      </c>
      <c r="M38" s="21">
        <f t="shared" si="17"/>
        <v>49.666666666666664</v>
      </c>
      <c r="N38" s="21">
        <f t="shared" si="18"/>
        <v>38.5</v>
      </c>
      <c r="P38" s="22">
        <f t="shared" si="19"/>
        <v>80</v>
      </c>
      <c r="Q38" s="22">
        <f t="shared" si="5"/>
        <v>40</v>
      </c>
      <c r="R38" s="22">
        <f t="shared" si="20"/>
        <v>26.666666666666668</v>
      </c>
      <c r="S38" s="22">
        <f t="shared" si="21"/>
        <v>20</v>
      </c>
    </row>
    <row r="39" spans="2:19" s="51" customFormat="1" ht="19.899999999999999" customHeight="1">
      <c r="B39" s="57"/>
      <c r="C39" s="53" t="s">
        <v>119</v>
      </c>
      <c r="D39" s="53"/>
      <c r="E39" s="53"/>
      <c r="F39" s="53"/>
      <c r="G39" s="53"/>
      <c r="H39" s="53"/>
      <c r="I39" s="53">
        <v>4</v>
      </c>
      <c r="K39" s="55">
        <f>P39*1.25</f>
        <v>450</v>
      </c>
      <c r="L39" s="55">
        <f t="shared" ref="L39:N40" si="26">Q39*1.25</f>
        <v>225</v>
      </c>
      <c r="M39" s="55">
        <f t="shared" si="26"/>
        <v>183.33333333333331</v>
      </c>
      <c r="N39" s="55">
        <f t="shared" si="26"/>
        <v>162.5</v>
      </c>
      <c r="P39" s="56">
        <f>90*I39</f>
        <v>360</v>
      </c>
      <c r="Q39" s="56">
        <f t="shared" ref="Q39" si="27">P39/2</f>
        <v>180</v>
      </c>
      <c r="R39" s="56">
        <f>110*I39/3</f>
        <v>146.66666666666666</v>
      </c>
      <c r="S39" s="56">
        <f>130*I39/4</f>
        <v>130</v>
      </c>
    </row>
    <row r="40" spans="2:19" s="51" customFormat="1" ht="19.899999999999999" customHeight="1">
      <c r="B40" s="58"/>
      <c r="C40" s="60" t="s">
        <v>169</v>
      </c>
      <c r="D40" s="53"/>
      <c r="E40" s="53"/>
      <c r="F40" s="53"/>
      <c r="G40" s="53"/>
      <c r="H40" s="53"/>
      <c r="I40" s="53">
        <v>4</v>
      </c>
      <c r="K40" s="55">
        <f>P40*1.25</f>
        <v>400</v>
      </c>
      <c r="L40" s="55">
        <f t="shared" si="26"/>
        <v>200</v>
      </c>
      <c r="M40" s="55">
        <f t="shared" si="26"/>
        <v>133.33333333333334</v>
      </c>
      <c r="N40" s="55">
        <f t="shared" si="26"/>
        <v>100</v>
      </c>
      <c r="P40" s="56">
        <f>80*I40</f>
        <v>320</v>
      </c>
      <c r="Q40" s="56">
        <f>P40/2</f>
        <v>160</v>
      </c>
      <c r="R40" s="56">
        <f>P40/3</f>
        <v>106.66666666666667</v>
      </c>
      <c r="S40" s="56">
        <f>P40/4</f>
        <v>80</v>
      </c>
    </row>
    <row r="41" spans="2:19" ht="19.899999999999999" customHeight="1">
      <c r="B41" s="32" t="s">
        <v>77</v>
      </c>
      <c r="C41" s="18" t="s">
        <v>153</v>
      </c>
      <c r="D41" s="7">
        <f t="shared" si="0"/>
        <v>144</v>
      </c>
      <c r="E41" s="7">
        <v>72</v>
      </c>
      <c r="F41" s="7">
        <v>5</v>
      </c>
      <c r="G41" s="7">
        <v>5</v>
      </c>
      <c r="H41" s="7" t="s">
        <v>79</v>
      </c>
      <c r="I41" s="7">
        <v>4</v>
      </c>
      <c r="K41" s="25">
        <f t="shared" si="16"/>
        <v>144</v>
      </c>
      <c r="L41" s="25">
        <f t="shared" si="16"/>
        <v>72</v>
      </c>
      <c r="M41" s="25">
        <f t="shared" si="17"/>
        <v>49.666666666666664</v>
      </c>
      <c r="N41" s="25">
        <f t="shared" si="18"/>
        <v>38.5</v>
      </c>
      <c r="P41" s="26">
        <f t="shared" si="19"/>
        <v>80</v>
      </c>
      <c r="Q41" s="26">
        <f t="shared" si="5"/>
        <v>40</v>
      </c>
      <c r="R41" s="26">
        <f t="shared" si="20"/>
        <v>26.666666666666668</v>
      </c>
      <c r="S41" s="26">
        <f t="shared" si="21"/>
        <v>20</v>
      </c>
    </row>
    <row r="42" spans="2:19" ht="19.899999999999999" customHeight="1">
      <c r="B42" s="28"/>
      <c r="C42" s="18" t="s">
        <v>154</v>
      </c>
      <c r="D42" s="7">
        <f t="shared" si="0"/>
        <v>144</v>
      </c>
      <c r="E42" s="7">
        <v>72</v>
      </c>
      <c r="F42" s="7">
        <v>5</v>
      </c>
      <c r="G42" s="7">
        <v>5</v>
      </c>
      <c r="H42" s="7" t="s">
        <v>25</v>
      </c>
      <c r="I42" s="7">
        <v>4</v>
      </c>
      <c r="K42" s="25">
        <f t="shared" si="16"/>
        <v>144</v>
      </c>
      <c r="L42" s="25">
        <f t="shared" si="16"/>
        <v>72</v>
      </c>
      <c r="M42" s="25">
        <f t="shared" si="17"/>
        <v>49.666666666666664</v>
      </c>
      <c r="N42" s="25">
        <f t="shared" si="18"/>
        <v>38.5</v>
      </c>
      <c r="P42" s="26">
        <f t="shared" si="19"/>
        <v>80</v>
      </c>
      <c r="Q42" s="26">
        <f t="shared" si="5"/>
        <v>40</v>
      </c>
      <c r="R42" s="26">
        <f t="shared" si="20"/>
        <v>26.666666666666668</v>
      </c>
      <c r="S42" s="26">
        <f t="shared" si="21"/>
        <v>20</v>
      </c>
    </row>
    <row r="43" spans="2:19" ht="19.899999999999999" customHeight="1">
      <c r="B43" s="28"/>
      <c r="C43" s="18" t="s">
        <v>150</v>
      </c>
      <c r="D43" s="7">
        <f t="shared" si="0"/>
        <v>144</v>
      </c>
      <c r="E43" s="7">
        <v>72</v>
      </c>
      <c r="F43" s="7">
        <v>5</v>
      </c>
      <c r="G43" s="7">
        <v>5</v>
      </c>
      <c r="H43" s="7"/>
      <c r="I43" s="7">
        <v>4</v>
      </c>
      <c r="K43" s="25">
        <f t="shared" si="16"/>
        <v>144</v>
      </c>
      <c r="L43" s="25">
        <f t="shared" si="16"/>
        <v>72</v>
      </c>
      <c r="M43" s="25">
        <f t="shared" si="17"/>
        <v>49.666666666666664</v>
      </c>
      <c r="N43" s="25">
        <f t="shared" si="18"/>
        <v>38.5</v>
      </c>
      <c r="P43" s="26">
        <f t="shared" si="19"/>
        <v>80</v>
      </c>
      <c r="Q43" s="26">
        <f t="shared" si="5"/>
        <v>40</v>
      </c>
      <c r="R43" s="26">
        <f t="shared" si="20"/>
        <v>26.666666666666668</v>
      </c>
      <c r="S43" s="26">
        <f t="shared" si="21"/>
        <v>20</v>
      </c>
    </row>
    <row r="44" spans="2:19" s="51" customFormat="1" ht="19.899999999999999" customHeight="1">
      <c r="B44" s="57"/>
      <c r="C44" s="53" t="s">
        <v>119</v>
      </c>
      <c r="D44" s="53"/>
      <c r="E44" s="53"/>
      <c r="F44" s="53"/>
      <c r="G44" s="53"/>
      <c r="H44" s="53"/>
      <c r="I44" s="53">
        <v>4</v>
      </c>
      <c r="K44" s="55">
        <f>P44*1.25</f>
        <v>450</v>
      </c>
      <c r="L44" s="55">
        <f t="shared" ref="L44:N45" si="28">Q44*1.25</f>
        <v>225</v>
      </c>
      <c r="M44" s="55">
        <f t="shared" si="28"/>
        <v>183.33333333333331</v>
      </c>
      <c r="N44" s="55">
        <f t="shared" si="28"/>
        <v>162.5</v>
      </c>
      <c r="P44" s="56">
        <f>90*I44</f>
        <v>360</v>
      </c>
      <c r="Q44" s="56">
        <f t="shared" ref="Q44" si="29">P44/2</f>
        <v>180</v>
      </c>
      <c r="R44" s="56">
        <f>110*I44/3</f>
        <v>146.66666666666666</v>
      </c>
      <c r="S44" s="56">
        <f>130*I44/4</f>
        <v>130</v>
      </c>
    </row>
    <row r="45" spans="2:19" s="51" customFormat="1" ht="19.899999999999999" customHeight="1">
      <c r="B45" s="58"/>
      <c r="C45" s="60" t="s">
        <v>169</v>
      </c>
      <c r="D45" s="53"/>
      <c r="E45" s="53"/>
      <c r="F45" s="53"/>
      <c r="G45" s="53"/>
      <c r="H45" s="53"/>
      <c r="I45" s="53">
        <v>4</v>
      </c>
      <c r="K45" s="55">
        <f>P45*1.25</f>
        <v>400</v>
      </c>
      <c r="L45" s="55">
        <f t="shared" si="28"/>
        <v>200</v>
      </c>
      <c r="M45" s="55">
        <f t="shared" si="28"/>
        <v>133.33333333333334</v>
      </c>
      <c r="N45" s="55">
        <f t="shared" si="28"/>
        <v>100</v>
      </c>
      <c r="P45" s="56">
        <f>80*I45</f>
        <v>320</v>
      </c>
      <c r="Q45" s="56">
        <f>P45/2</f>
        <v>160</v>
      </c>
      <c r="R45" s="56">
        <f>P45/3</f>
        <v>106.66666666666667</v>
      </c>
      <c r="S45" s="56">
        <f>P45/4</f>
        <v>80</v>
      </c>
    </row>
    <row r="46" spans="2:19" ht="19.899999999999999" customHeight="1">
      <c r="B46" s="30" t="s">
        <v>80</v>
      </c>
      <c r="C46" s="29" t="s">
        <v>153</v>
      </c>
      <c r="D46" s="3">
        <f t="shared" si="0"/>
        <v>108</v>
      </c>
      <c r="E46" s="9">
        <v>54</v>
      </c>
      <c r="F46" s="9">
        <v>5</v>
      </c>
      <c r="G46" s="9">
        <v>5</v>
      </c>
      <c r="H46" s="3" t="s">
        <v>81</v>
      </c>
      <c r="I46" s="3">
        <v>3</v>
      </c>
      <c r="K46" s="21">
        <f>D46</f>
        <v>108</v>
      </c>
      <c r="L46" s="21">
        <f>E46</f>
        <v>54</v>
      </c>
      <c r="M46" s="21">
        <f>(E46*2+F46)/3</f>
        <v>37.666666666666664</v>
      </c>
      <c r="N46" s="21">
        <f>(E46*2+F46+G46)/4</f>
        <v>29.5</v>
      </c>
      <c r="P46" s="22">
        <f>20*I46</f>
        <v>60</v>
      </c>
      <c r="Q46" s="22">
        <f>P46/2</f>
        <v>30</v>
      </c>
      <c r="R46" s="22">
        <f>P46/3</f>
        <v>20</v>
      </c>
      <c r="S46" s="22">
        <f>P46/4</f>
        <v>15</v>
      </c>
    </row>
    <row r="47" spans="2:19" ht="19.899999999999999" customHeight="1">
      <c r="B47" s="27"/>
      <c r="C47" s="29" t="s">
        <v>154</v>
      </c>
      <c r="D47" s="3">
        <f t="shared" si="0"/>
        <v>108</v>
      </c>
      <c r="E47" s="9">
        <v>54</v>
      </c>
      <c r="F47" s="9">
        <v>5</v>
      </c>
      <c r="G47" s="9">
        <v>5</v>
      </c>
      <c r="H47" s="3" t="s">
        <v>24</v>
      </c>
      <c r="I47" s="3">
        <v>3</v>
      </c>
      <c r="K47" s="21">
        <f t="shared" ref="K47:K63" si="30">D47</f>
        <v>108</v>
      </c>
      <c r="L47" s="21">
        <f t="shared" ref="L47:L63" si="31">E47</f>
        <v>54</v>
      </c>
      <c r="M47" s="21">
        <f t="shared" ref="M47:M63" si="32">(E47*2+F47)/3</f>
        <v>37.666666666666664</v>
      </c>
      <c r="N47" s="21">
        <f t="shared" ref="N47:N63" si="33">(E47*2+F47+G47)/4</f>
        <v>29.5</v>
      </c>
      <c r="P47" s="22">
        <f t="shared" ref="P47:P63" si="34">20*I47</f>
        <v>60</v>
      </c>
      <c r="Q47" s="22">
        <f t="shared" si="5"/>
        <v>30</v>
      </c>
      <c r="R47" s="22">
        <f t="shared" ref="R47:R63" si="35">P47/3</f>
        <v>20</v>
      </c>
      <c r="S47" s="22">
        <f t="shared" ref="S47:S63" si="36">P47/4</f>
        <v>15</v>
      </c>
    </row>
    <row r="48" spans="2:19" ht="19.899999999999999" customHeight="1">
      <c r="B48" s="27"/>
      <c r="C48" s="29" t="s">
        <v>150</v>
      </c>
      <c r="D48" s="3">
        <f t="shared" si="0"/>
        <v>108</v>
      </c>
      <c r="E48" s="9">
        <v>54</v>
      </c>
      <c r="F48" s="9">
        <v>5</v>
      </c>
      <c r="G48" s="9">
        <v>5</v>
      </c>
      <c r="H48" s="3"/>
      <c r="I48" s="3">
        <v>3</v>
      </c>
      <c r="K48" s="21">
        <f t="shared" si="30"/>
        <v>108</v>
      </c>
      <c r="L48" s="21">
        <f t="shared" si="31"/>
        <v>54</v>
      </c>
      <c r="M48" s="21">
        <f t="shared" si="32"/>
        <v>37.666666666666664</v>
      </c>
      <c r="N48" s="21">
        <f t="shared" si="33"/>
        <v>29.5</v>
      </c>
      <c r="P48" s="22">
        <f t="shared" si="34"/>
        <v>60</v>
      </c>
      <c r="Q48" s="22">
        <f t="shared" si="5"/>
        <v>30</v>
      </c>
      <c r="R48" s="22">
        <f t="shared" si="35"/>
        <v>20</v>
      </c>
      <c r="S48" s="22">
        <f t="shared" si="36"/>
        <v>15</v>
      </c>
    </row>
    <row r="49" spans="2:19" s="51" customFormat="1" ht="19.899999999999999" customHeight="1">
      <c r="B49" s="57"/>
      <c r="C49" s="53" t="s">
        <v>119</v>
      </c>
      <c r="D49" s="53"/>
      <c r="E49" s="53"/>
      <c r="F49" s="53"/>
      <c r="G49" s="53"/>
      <c r="H49" s="53"/>
      <c r="I49" s="53">
        <v>3</v>
      </c>
      <c r="K49" s="55">
        <f>P49*1.25</f>
        <v>337.5</v>
      </c>
      <c r="L49" s="55">
        <f t="shared" ref="L49:N50" si="37">Q49*1.25</f>
        <v>168.75</v>
      </c>
      <c r="M49" s="55">
        <f t="shared" si="37"/>
        <v>137.5</v>
      </c>
      <c r="N49" s="55">
        <f t="shared" si="37"/>
        <v>121.875</v>
      </c>
      <c r="P49" s="56">
        <f>90*I49</f>
        <v>270</v>
      </c>
      <c r="Q49" s="56">
        <f t="shared" ref="Q49" si="38">P49/2</f>
        <v>135</v>
      </c>
      <c r="R49" s="56">
        <f>110*I49/3</f>
        <v>110</v>
      </c>
      <c r="S49" s="56">
        <f>130*I49/4</f>
        <v>97.5</v>
      </c>
    </row>
    <row r="50" spans="2:19" s="51" customFormat="1" ht="19.899999999999999" customHeight="1">
      <c r="B50" s="58"/>
      <c r="C50" s="60" t="s">
        <v>169</v>
      </c>
      <c r="D50" s="53"/>
      <c r="E50" s="53"/>
      <c r="F50" s="53"/>
      <c r="G50" s="53"/>
      <c r="H50" s="53"/>
      <c r="I50" s="53">
        <v>3</v>
      </c>
      <c r="K50" s="55">
        <f>P50*1.25</f>
        <v>300</v>
      </c>
      <c r="L50" s="55">
        <f t="shared" si="37"/>
        <v>150</v>
      </c>
      <c r="M50" s="55">
        <f t="shared" si="37"/>
        <v>100</v>
      </c>
      <c r="N50" s="55">
        <f t="shared" si="37"/>
        <v>75</v>
      </c>
      <c r="P50" s="56">
        <f>80*I50</f>
        <v>240</v>
      </c>
      <c r="Q50" s="56">
        <f>P50/2</f>
        <v>120</v>
      </c>
      <c r="R50" s="56">
        <f>P50/3</f>
        <v>80</v>
      </c>
      <c r="S50" s="56">
        <f>P50/4</f>
        <v>60</v>
      </c>
    </row>
    <row r="51" spans="2:19" ht="19.899999999999999" customHeight="1">
      <c r="B51" s="32" t="s">
        <v>82</v>
      </c>
      <c r="C51" s="18" t="s">
        <v>153</v>
      </c>
      <c r="D51" s="7">
        <f t="shared" si="0"/>
        <v>108</v>
      </c>
      <c r="E51" s="7">
        <v>54</v>
      </c>
      <c r="F51" s="7">
        <v>5</v>
      </c>
      <c r="G51" s="7">
        <v>5</v>
      </c>
      <c r="H51" s="7" t="s">
        <v>84</v>
      </c>
      <c r="I51" s="7">
        <v>3</v>
      </c>
      <c r="K51" s="25">
        <f t="shared" si="30"/>
        <v>108</v>
      </c>
      <c r="L51" s="25">
        <f t="shared" si="31"/>
        <v>54</v>
      </c>
      <c r="M51" s="25">
        <f t="shared" si="32"/>
        <v>37.666666666666664</v>
      </c>
      <c r="N51" s="25">
        <f t="shared" si="33"/>
        <v>29.5</v>
      </c>
      <c r="P51" s="26">
        <f t="shared" si="34"/>
        <v>60</v>
      </c>
      <c r="Q51" s="26">
        <f t="shared" si="5"/>
        <v>30</v>
      </c>
      <c r="R51" s="26">
        <f t="shared" si="35"/>
        <v>20</v>
      </c>
      <c r="S51" s="26">
        <f t="shared" si="36"/>
        <v>15</v>
      </c>
    </row>
    <row r="52" spans="2:19" ht="19.899999999999999" customHeight="1">
      <c r="B52" s="28"/>
      <c r="C52" s="18" t="s">
        <v>154</v>
      </c>
      <c r="D52" s="7">
        <f t="shared" si="0"/>
        <v>108</v>
      </c>
      <c r="E52" s="7">
        <v>54</v>
      </c>
      <c r="F52" s="7">
        <v>5</v>
      </c>
      <c r="G52" s="7">
        <v>5</v>
      </c>
      <c r="H52" s="7" t="s">
        <v>24</v>
      </c>
      <c r="I52" s="7">
        <v>3</v>
      </c>
      <c r="K52" s="25">
        <f t="shared" si="30"/>
        <v>108</v>
      </c>
      <c r="L52" s="25">
        <f t="shared" si="31"/>
        <v>54</v>
      </c>
      <c r="M52" s="25">
        <f t="shared" si="32"/>
        <v>37.666666666666664</v>
      </c>
      <c r="N52" s="25">
        <f t="shared" si="33"/>
        <v>29.5</v>
      </c>
      <c r="P52" s="26">
        <f t="shared" si="34"/>
        <v>60</v>
      </c>
      <c r="Q52" s="26">
        <f t="shared" si="5"/>
        <v>30</v>
      </c>
      <c r="R52" s="26">
        <f t="shared" si="35"/>
        <v>20</v>
      </c>
      <c r="S52" s="26">
        <f t="shared" si="36"/>
        <v>15</v>
      </c>
    </row>
    <row r="53" spans="2:19" ht="19.899999999999999" customHeight="1">
      <c r="B53" s="28"/>
      <c r="C53" s="18" t="s">
        <v>150</v>
      </c>
      <c r="D53" s="7">
        <f t="shared" si="0"/>
        <v>108</v>
      </c>
      <c r="E53" s="7">
        <v>54</v>
      </c>
      <c r="F53" s="7">
        <v>5</v>
      </c>
      <c r="G53" s="7">
        <v>5</v>
      </c>
      <c r="H53" s="7"/>
      <c r="I53" s="7">
        <v>3</v>
      </c>
      <c r="K53" s="25">
        <f t="shared" si="30"/>
        <v>108</v>
      </c>
      <c r="L53" s="25">
        <f t="shared" si="31"/>
        <v>54</v>
      </c>
      <c r="M53" s="25">
        <f t="shared" si="32"/>
        <v>37.666666666666664</v>
      </c>
      <c r="N53" s="25">
        <f t="shared" si="33"/>
        <v>29.5</v>
      </c>
      <c r="P53" s="26">
        <f t="shared" si="34"/>
        <v>60</v>
      </c>
      <c r="Q53" s="26">
        <f t="shared" si="5"/>
        <v>30</v>
      </c>
      <c r="R53" s="26">
        <f t="shared" si="35"/>
        <v>20</v>
      </c>
      <c r="S53" s="26">
        <f t="shared" si="36"/>
        <v>15</v>
      </c>
    </row>
    <row r="54" spans="2:19" s="51" customFormat="1" ht="19.899999999999999" customHeight="1">
      <c r="B54" s="57"/>
      <c r="C54" s="53" t="s">
        <v>119</v>
      </c>
      <c r="D54" s="53"/>
      <c r="E54" s="53"/>
      <c r="F54" s="53"/>
      <c r="G54" s="53"/>
      <c r="H54" s="53"/>
      <c r="I54" s="53">
        <v>3</v>
      </c>
      <c r="K54" s="55">
        <f>P54*1.25</f>
        <v>337.5</v>
      </c>
      <c r="L54" s="55">
        <f t="shared" ref="L54:N55" si="39">Q54*1.25</f>
        <v>168.75</v>
      </c>
      <c r="M54" s="55">
        <f t="shared" si="39"/>
        <v>137.5</v>
      </c>
      <c r="N54" s="55">
        <f t="shared" si="39"/>
        <v>121.875</v>
      </c>
      <c r="P54" s="56">
        <f>90*I54</f>
        <v>270</v>
      </c>
      <c r="Q54" s="56">
        <f t="shared" ref="Q54" si="40">P54/2</f>
        <v>135</v>
      </c>
      <c r="R54" s="56">
        <f>110*I54/3</f>
        <v>110</v>
      </c>
      <c r="S54" s="56">
        <f>130*I54/4</f>
        <v>97.5</v>
      </c>
    </row>
    <row r="55" spans="2:19" s="51" customFormat="1" ht="19.899999999999999" customHeight="1">
      <c r="B55" s="58"/>
      <c r="C55" s="60" t="s">
        <v>169</v>
      </c>
      <c r="D55" s="53"/>
      <c r="E55" s="53"/>
      <c r="F55" s="53"/>
      <c r="G55" s="53"/>
      <c r="H55" s="53"/>
      <c r="I55" s="53">
        <v>3</v>
      </c>
      <c r="K55" s="55">
        <f>P55*1.25</f>
        <v>300</v>
      </c>
      <c r="L55" s="55">
        <f t="shared" si="39"/>
        <v>150</v>
      </c>
      <c r="M55" s="55">
        <f t="shared" si="39"/>
        <v>100</v>
      </c>
      <c r="N55" s="55">
        <f t="shared" si="39"/>
        <v>75</v>
      </c>
      <c r="P55" s="56">
        <f>80*I55</f>
        <v>240</v>
      </c>
      <c r="Q55" s="56">
        <f>P55/2</f>
        <v>120</v>
      </c>
      <c r="R55" s="56">
        <f>P55/3</f>
        <v>80</v>
      </c>
      <c r="S55" s="56">
        <f>P55/4</f>
        <v>60</v>
      </c>
    </row>
    <row r="56" spans="2:19" ht="19.899999999999999" customHeight="1">
      <c r="B56" s="30" t="s">
        <v>83</v>
      </c>
      <c r="C56" s="29" t="s">
        <v>153</v>
      </c>
      <c r="D56" s="3">
        <f t="shared" si="0"/>
        <v>108</v>
      </c>
      <c r="E56" s="9">
        <v>54</v>
      </c>
      <c r="F56" s="9">
        <v>5</v>
      </c>
      <c r="G56" s="9">
        <v>5</v>
      </c>
      <c r="H56" s="3" t="s">
        <v>85</v>
      </c>
      <c r="I56" s="3">
        <v>3</v>
      </c>
      <c r="K56" s="21">
        <f t="shared" si="30"/>
        <v>108</v>
      </c>
      <c r="L56" s="21">
        <f t="shared" si="31"/>
        <v>54</v>
      </c>
      <c r="M56" s="21">
        <f t="shared" si="32"/>
        <v>37.666666666666664</v>
      </c>
      <c r="N56" s="21">
        <f t="shared" si="33"/>
        <v>29.5</v>
      </c>
      <c r="P56" s="22">
        <f t="shared" si="34"/>
        <v>60</v>
      </c>
      <c r="Q56" s="22">
        <f t="shared" si="5"/>
        <v>30</v>
      </c>
      <c r="R56" s="22">
        <f t="shared" si="35"/>
        <v>20</v>
      </c>
      <c r="S56" s="22">
        <f t="shared" si="36"/>
        <v>15</v>
      </c>
    </row>
    <row r="57" spans="2:19" ht="19.899999999999999" customHeight="1">
      <c r="B57" s="27"/>
      <c r="C57" s="29" t="s">
        <v>154</v>
      </c>
      <c r="D57" s="3">
        <f t="shared" si="0"/>
        <v>108</v>
      </c>
      <c r="E57" s="9">
        <v>54</v>
      </c>
      <c r="F57" s="9">
        <v>5</v>
      </c>
      <c r="G57" s="9">
        <v>5</v>
      </c>
      <c r="H57" s="3" t="s">
        <v>24</v>
      </c>
      <c r="I57" s="3">
        <v>3</v>
      </c>
      <c r="K57" s="21">
        <f t="shared" si="30"/>
        <v>108</v>
      </c>
      <c r="L57" s="21">
        <f t="shared" si="31"/>
        <v>54</v>
      </c>
      <c r="M57" s="21">
        <f t="shared" si="32"/>
        <v>37.666666666666664</v>
      </c>
      <c r="N57" s="21">
        <f t="shared" si="33"/>
        <v>29.5</v>
      </c>
      <c r="P57" s="22">
        <f t="shared" si="34"/>
        <v>60</v>
      </c>
      <c r="Q57" s="22">
        <f t="shared" si="5"/>
        <v>30</v>
      </c>
      <c r="R57" s="22">
        <f t="shared" si="35"/>
        <v>20</v>
      </c>
      <c r="S57" s="22">
        <f t="shared" si="36"/>
        <v>15</v>
      </c>
    </row>
    <row r="58" spans="2:19" ht="19.899999999999999" customHeight="1">
      <c r="B58" s="27"/>
      <c r="C58" s="29" t="s">
        <v>150</v>
      </c>
      <c r="D58" s="3">
        <f t="shared" si="0"/>
        <v>108</v>
      </c>
      <c r="E58" s="9">
        <v>54</v>
      </c>
      <c r="F58" s="9">
        <v>5</v>
      </c>
      <c r="G58" s="9">
        <v>5</v>
      </c>
      <c r="H58" s="3"/>
      <c r="I58" s="3">
        <v>3</v>
      </c>
      <c r="K58" s="21">
        <f t="shared" si="30"/>
        <v>108</v>
      </c>
      <c r="L58" s="21">
        <f t="shared" si="31"/>
        <v>54</v>
      </c>
      <c r="M58" s="21">
        <f t="shared" si="32"/>
        <v>37.666666666666664</v>
      </c>
      <c r="N58" s="21">
        <f t="shared" si="33"/>
        <v>29.5</v>
      </c>
      <c r="P58" s="22">
        <f t="shared" si="34"/>
        <v>60</v>
      </c>
      <c r="Q58" s="22">
        <f t="shared" si="5"/>
        <v>30</v>
      </c>
      <c r="R58" s="22">
        <f t="shared" si="35"/>
        <v>20</v>
      </c>
      <c r="S58" s="22">
        <f t="shared" si="36"/>
        <v>15</v>
      </c>
    </row>
    <row r="59" spans="2:19" s="51" customFormat="1" ht="19.899999999999999" customHeight="1">
      <c r="B59" s="57"/>
      <c r="C59" s="53" t="s">
        <v>119</v>
      </c>
      <c r="D59" s="53"/>
      <c r="E59" s="53"/>
      <c r="F59" s="53"/>
      <c r="G59" s="53"/>
      <c r="H59" s="53"/>
      <c r="I59" s="53">
        <v>3</v>
      </c>
      <c r="K59" s="55">
        <f>P59*1.25</f>
        <v>337.5</v>
      </c>
      <c r="L59" s="55">
        <f t="shared" ref="L59:N60" si="41">Q59*1.25</f>
        <v>168.75</v>
      </c>
      <c r="M59" s="55">
        <f t="shared" si="41"/>
        <v>137.5</v>
      </c>
      <c r="N59" s="55">
        <f t="shared" si="41"/>
        <v>121.875</v>
      </c>
      <c r="P59" s="56">
        <f>90*I59</f>
        <v>270</v>
      </c>
      <c r="Q59" s="56">
        <f t="shared" ref="Q59" si="42">P59/2</f>
        <v>135</v>
      </c>
      <c r="R59" s="56">
        <f>110*I59/3</f>
        <v>110</v>
      </c>
      <c r="S59" s="56">
        <f>130*I59/4</f>
        <v>97.5</v>
      </c>
    </row>
    <row r="60" spans="2:19" s="51" customFormat="1" ht="19.899999999999999" customHeight="1">
      <c r="B60" s="58"/>
      <c r="C60" s="60" t="s">
        <v>169</v>
      </c>
      <c r="D60" s="53"/>
      <c r="E60" s="53"/>
      <c r="F60" s="53"/>
      <c r="G60" s="53"/>
      <c r="H60" s="53"/>
      <c r="I60" s="53">
        <v>3</v>
      </c>
      <c r="K60" s="55">
        <f>P60*1.25</f>
        <v>300</v>
      </c>
      <c r="L60" s="55">
        <f t="shared" si="41"/>
        <v>150</v>
      </c>
      <c r="M60" s="55">
        <f t="shared" si="41"/>
        <v>100</v>
      </c>
      <c r="N60" s="55">
        <f t="shared" si="41"/>
        <v>75</v>
      </c>
      <c r="P60" s="56">
        <f>80*I60</f>
        <v>240</v>
      </c>
      <c r="Q60" s="56">
        <f>P60/2</f>
        <v>120</v>
      </c>
      <c r="R60" s="56">
        <f>P60/3</f>
        <v>80</v>
      </c>
      <c r="S60" s="56">
        <f>P60/4</f>
        <v>60</v>
      </c>
    </row>
    <row r="61" spans="2:19" ht="19.899999999999999" customHeight="1">
      <c r="B61" s="32" t="s">
        <v>86</v>
      </c>
      <c r="C61" s="18" t="s">
        <v>153</v>
      </c>
      <c r="D61" s="7">
        <f t="shared" si="0"/>
        <v>144</v>
      </c>
      <c r="E61" s="7">
        <v>72</v>
      </c>
      <c r="F61" s="7">
        <v>5</v>
      </c>
      <c r="G61" s="7">
        <v>5</v>
      </c>
      <c r="H61" s="7" t="s">
        <v>90</v>
      </c>
      <c r="I61" s="7">
        <v>4</v>
      </c>
      <c r="K61" s="25">
        <f t="shared" si="30"/>
        <v>144</v>
      </c>
      <c r="L61" s="25">
        <f t="shared" si="31"/>
        <v>72</v>
      </c>
      <c r="M61" s="25">
        <f t="shared" si="32"/>
        <v>49.666666666666664</v>
      </c>
      <c r="N61" s="25">
        <f t="shared" si="33"/>
        <v>38.5</v>
      </c>
      <c r="P61" s="26">
        <f t="shared" si="34"/>
        <v>80</v>
      </c>
      <c r="Q61" s="26">
        <f t="shared" si="5"/>
        <v>40</v>
      </c>
      <c r="R61" s="26">
        <f t="shared" si="35"/>
        <v>26.666666666666668</v>
      </c>
      <c r="S61" s="26">
        <f t="shared" si="36"/>
        <v>20</v>
      </c>
    </row>
    <row r="62" spans="2:19" ht="19.899999999999999" customHeight="1">
      <c r="B62" s="28"/>
      <c r="C62" s="18" t="s">
        <v>154</v>
      </c>
      <c r="D62" s="7">
        <f t="shared" si="0"/>
        <v>144</v>
      </c>
      <c r="E62" s="7">
        <v>72</v>
      </c>
      <c r="F62" s="7">
        <v>5</v>
      </c>
      <c r="G62" s="7">
        <v>5</v>
      </c>
      <c r="H62" s="7" t="s">
        <v>25</v>
      </c>
      <c r="I62" s="7">
        <v>4</v>
      </c>
      <c r="K62" s="25">
        <f t="shared" si="30"/>
        <v>144</v>
      </c>
      <c r="L62" s="25">
        <f t="shared" si="31"/>
        <v>72</v>
      </c>
      <c r="M62" s="25">
        <f t="shared" si="32"/>
        <v>49.666666666666664</v>
      </c>
      <c r="N62" s="25">
        <f t="shared" si="33"/>
        <v>38.5</v>
      </c>
      <c r="P62" s="26">
        <f t="shared" si="34"/>
        <v>80</v>
      </c>
      <c r="Q62" s="26">
        <f t="shared" si="5"/>
        <v>40</v>
      </c>
      <c r="R62" s="26">
        <f t="shared" si="35"/>
        <v>26.666666666666668</v>
      </c>
      <c r="S62" s="26">
        <f t="shared" si="36"/>
        <v>20</v>
      </c>
    </row>
    <row r="63" spans="2:19" ht="19.899999999999999" customHeight="1">
      <c r="B63" s="28"/>
      <c r="C63" s="18" t="s">
        <v>150</v>
      </c>
      <c r="D63" s="7">
        <f t="shared" si="0"/>
        <v>144</v>
      </c>
      <c r="E63" s="7">
        <v>72</v>
      </c>
      <c r="F63" s="7">
        <v>5</v>
      </c>
      <c r="G63" s="7">
        <v>5</v>
      </c>
      <c r="H63" s="7"/>
      <c r="I63" s="7">
        <v>4</v>
      </c>
      <c r="K63" s="25">
        <f t="shared" si="30"/>
        <v>144</v>
      </c>
      <c r="L63" s="25">
        <f t="shared" si="31"/>
        <v>72</v>
      </c>
      <c r="M63" s="25">
        <f t="shared" si="32"/>
        <v>49.666666666666664</v>
      </c>
      <c r="N63" s="25">
        <f t="shared" si="33"/>
        <v>38.5</v>
      </c>
      <c r="P63" s="26">
        <f t="shared" si="34"/>
        <v>80</v>
      </c>
      <c r="Q63" s="26">
        <f t="shared" si="5"/>
        <v>40</v>
      </c>
      <c r="R63" s="26">
        <f t="shared" si="35"/>
        <v>26.666666666666668</v>
      </c>
      <c r="S63" s="26">
        <f t="shared" si="36"/>
        <v>20</v>
      </c>
    </row>
    <row r="64" spans="2:19" s="51" customFormat="1" ht="19.899999999999999" customHeight="1">
      <c r="B64" s="57"/>
      <c r="C64" s="53" t="s">
        <v>119</v>
      </c>
      <c r="D64" s="53"/>
      <c r="E64" s="53"/>
      <c r="F64" s="53"/>
      <c r="G64" s="53"/>
      <c r="H64" s="53"/>
      <c r="I64" s="53">
        <v>4</v>
      </c>
      <c r="K64" s="55">
        <f>P64*1.25</f>
        <v>450</v>
      </c>
      <c r="L64" s="55">
        <f t="shared" ref="L64:N65" si="43">Q64*1.25</f>
        <v>225</v>
      </c>
      <c r="M64" s="55">
        <f t="shared" si="43"/>
        <v>183.33333333333331</v>
      </c>
      <c r="N64" s="55">
        <f t="shared" si="43"/>
        <v>162.5</v>
      </c>
      <c r="P64" s="56">
        <f>90*I64</f>
        <v>360</v>
      </c>
      <c r="Q64" s="56">
        <f t="shared" ref="Q64" si="44">P64/2</f>
        <v>180</v>
      </c>
      <c r="R64" s="56">
        <f>110*I64/3</f>
        <v>146.66666666666666</v>
      </c>
      <c r="S64" s="56">
        <f>130*I64/4</f>
        <v>130</v>
      </c>
    </row>
    <row r="65" spans="2:19" s="51" customFormat="1" ht="19.899999999999999" customHeight="1">
      <c r="B65" s="58"/>
      <c r="C65" s="60" t="s">
        <v>169</v>
      </c>
      <c r="D65" s="53"/>
      <c r="E65" s="53"/>
      <c r="F65" s="53"/>
      <c r="G65" s="53"/>
      <c r="H65" s="53"/>
      <c r="I65" s="53">
        <v>4</v>
      </c>
      <c r="K65" s="55">
        <f>P65*1.25</f>
        <v>400</v>
      </c>
      <c r="L65" s="55">
        <f t="shared" si="43"/>
        <v>200</v>
      </c>
      <c r="M65" s="55">
        <f t="shared" si="43"/>
        <v>133.33333333333334</v>
      </c>
      <c r="N65" s="55">
        <f t="shared" si="43"/>
        <v>100</v>
      </c>
      <c r="P65" s="56">
        <f>80*I65</f>
        <v>320</v>
      </c>
      <c r="Q65" s="56">
        <f>P65/2</f>
        <v>160</v>
      </c>
      <c r="R65" s="56">
        <f>P65/3</f>
        <v>106.66666666666667</v>
      </c>
      <c r="S65" s="56">
        <f>P65/4</f>
        <v>80</v>
      </c>
    </row>
    <row r="66" spans="2:19" ht="19.899999999999999" customHeight="1">
      <c r="B66" s="30" t="s">
        <v>87</v>
      </c>
      <c r="C66" s="29" t="s">
        <v>153</v>
      </c>
      <c r="D66" s="3">
        <f t="shared" si="0"/>
        <v>144</v>
      </c>
      <c r="E66" s="3">
        <v>72</v>
      </c>
      <c r="F66" s="3">
        <v>5</v>
      </c>
      <c r="G66" s="3">
        <v>5</v>
      </c>
      <c r="H66" s="3" t="s">
        <v>91</v>
      </c>
      <c r="I66" s="3">
        <v>4</v>
      </c>
      <c r="K66" s="21">
        <f>D66</f>
        <v>144</v>
      </c>
      <c r="L66" s="21">
        <f>E66</f>
        <v>72</v>
      </c>
      <c r="M66" s="21">
        <f>(E66*2+F66)/3</f>
        <v>49.666666666666664</v>
      </c>
      <c r="N66" s="21">
        <f>(E66*2+F66+G66)/4</f>
        <v>38.5</v>
      </c>
      <c r="P66" s="22">
        <f>20*I66</f>
        <v>80</v>
      </c>
      <c r="Q66" s="22">
        <f>P66/2</f>
        <v>40</v>
      </c>
      <c r="R66" s="22">
        <f>P66/3</f>
        <v>26.666666666666668</v>
      </c>
      <c r="S66" s="22">
        <f>P66/4</f>
        <v>20</v>
      </c>
    </row>
    <row r="67" spans="2:19" ht="19.899999999999999" customHeight="1">
      <c r="B67" s="27"/>
      <c r="C67" s="29" t="s">
        <v>154</v>
      </c>
      <c r="D67" s="3">
        <f t="shared" si="0"/>
        <v>144</v>
      </c>
      <c r="E67" s="3">
        <v>72</v>
      </c>
      <c r="F67" s="3">
        <v>5</v>
      </c>
      <c r="G67" s="3">
        <v>5</v>
      </c>
      <c r="H67" s="3" t="s">
        <v>25</v>
      </c>
      <c r="I67" s="3">
        <v>4</v>
      </c>
      <c r="K67" s="21">
        <f t="shared" ref="K67:K78" si="45">D67</f>
        <v>144</v>
      </c>
      <c r="L67" s="21">
        <f t="shared" ref="L67:L78" si="46">E67</f>
        <v>72</v>
      </c>
      <c r="M67" s="21">
        <f t="shared" ref="M67:M78" si="47">(E67*2+F67)/3</f>
        <v>49.666666666666664</v>
      </c>
      <c r="N67" s="21">
        <f t="shared" ref="N67:N78" si="48">(E67*2+F67+G67)/4</f>
        <v>38.5</v>
      </c>
      <c r="P67" s="22">
        <f t="shared" ref="P67:P77" si="49">20*I67</f>
        <v>80</v>
      </c>
      <c r="Q67" s="22">
        <f t="shared" si="5"/>
        <v>40</v>
      </c>
      <c r="R67" s="22">
        <f t="shared" ref="R67:R78" si="50">P67/3</f>
        <v>26.666666666666668</v>
      </c>
      <c r="S67" s="22">
        <f t="shared" ref="S67:S78" si="51">P67/4</f>
        <v>20</v>
      </c>
    </row>
    <row r="68" spans="2:19" ht="19.899999999999999" customHeight="1">
      <c r="B68" s="27"/>
      <c r="C68" s="29" t="s">
        <v>150</v>
      </c>
      <c r="D68" s="3">
        <f t="shared" si="0"/>
        <v>144</v>
      </c>
      <c r="E68" s="3">
        <v>72</v>
      </c>
      <c r="F68" s="3">
        <v>5</v>
      </c>
      <c r="G68" s="3">
        <v>5</v>
      </c>
      <c r="H68" s="3"/>
      <c r="I68" s="3">
        <v>4</v>
      </c>
      <c r="K68" s="21">
        <f t="shared" si="45"/>
        <v>144</v>
      </c>
      <c r="L68" s="21">
        <f t="shared" si="46"/>
        <v>72</v>
      </c>
      <c r="M68" s="21">
        <f t="shared" si="47"/>
        <v>49.666666666666664</v>
      </c>
      <c r="N68" s="21">
        <f t="shared" si="48"/>
        <v>38.5</v>
      </c>
      <c r="P68" s="22">
        <f t="shared" si="49"/>
        <v>80</v>
      </c>
      <c r="Q68" s="22">
        <f t="shared" si="5"/>
        <v>40</v>
      </c>
      <c r="R68" s="22">
        <f t="shared" si="50"/>
        <v>26.666666666666668</v>
      </c>
      <c r="S68" s="22">
        <f t="shared" si="51"/>
        <v>20</v>
      </c>
    </row>
    <row r="69" spans="2:19" s="51" customFormat="1" ht="19.899999999999999" customHeight="1">
      <c r="B69" s="57"/>
      <c r="C69" s="53" t="s">
        <v>119</v>
      </c>
      <c r="D69" s="53"/>
      <c r="E69" s="53"/>
      <c r="F69" s="53"/>
      <c r="G69" s="53"/>
      <c r="H69" s="53"/>
      <c r="I69" s="53">
        <v>4</v>
      </c>
      <c r="K69" s="55">
        <f>P69*1.25</f>
        <v>450</v>
      </c>
      <c r="L69" s="55">
        <f t="shared" ref="L69:N70" si="52">Q69*1.25</f>
        <v>225</v>
      </c>
      <c r="M69" s="55">
        <f t="shared" si="52"/>
        <v>183.33333333333331</v>
      </c>
      <c r="N69" s="55">
        <f t="shared" si="52"/>
        <v>162.5</v>
      </c>
      <c r="P69" s="56">
        <f>90*I69</f>
        <v>360</v>
      </c>
      <c r="Q69" s="56">
        <f t="shared" ref="Q69" si="53">P69/2</f>
        <v>180</v>
      </c>
      <c r="R69" s="56">
        <f>110*I69/3</f>
        <v>146.66666666666666</v>
      </c>
      <c r="S69" s="56">
        <f>130*I69/4</f>
        <v>130</v>
      </c>
    </row>
    <row r="70" spans="2:19" s="51" customFormat="1" ht="19.899999999999999" customHeight="1">
      <c r="B70" s="58"/>
      <c r="C70" s="60" t="s">
        <v>169</v>
      </c>
      <c r="D70" s="53"/>
      <c r="E70" s="53"/>
      <c r="F70" s="53"/>
      <c r="G70" s="53"/>
      <c r="H70" s="53"/>
      <c r="I70" s="53">
        <v>4</v>
      </c>
      <c r="K70" s="55">
        <f>P70*1.25</f>
        <v>400</v>
      </c>
      <c r="L70" s="55">
        <f t="shared" si="52"/>
        <v>200</v>
      </c>
      <c r="M70" s="55">
        <f t="shared" si="52"/>
        <v>133.33333333333334</v>
      </c>
      <c r="N70" s="55">
        <f t="shared" si="52"/>
        <v>100</v>
      </c>
      <c r="P70" s="56">
        <f>80*I70</f>
        <v>320</v>
      </c>
      <c r="Q70" s="56">
        <f>P70/2</f>
        <v>160</v>
      </c>
      <c r="R70" s="56">
        <f>P70/3</f>
        <v>106.66666666666667</v>
      </c>
      <c r="S70" s="56">
        <f>P70/4</f>
        <v>80</v>
      </c>
    </row>
    <row r="71" spans="2:19" ht="19.899999999999999" customHeight="1">
      <c r="B71" s="32" t="s">
        <v>88</v>
      </c>
      <c r="C71" s="18" t="s">
        <v>153</v>
      </c>
      <c r="D71" s="7">
        <f t="shared" si="0"/>
        <v>180</v>
      </c>
      <c r="E71" s="7">
        <v>90</v>
      </c>
      <c r="F71" s="7">
        <v>5</v>
      </c>
      <c r="G71" s="7">
        <v>5</v>
      </c>
      <c r="H71" s="7" t="s">
        <v>92</v>
      </c>
      <c r="I71" s="7">
        <v>5</v>
      </c>
      <c r="K71" s="25">
        <f t="shared" si="45"/>
        <v>180</v>
      </c>
      <c r="L71" s="25">
        <f t="shared" si="46"/>
        <v>90</v>
      </c>
      <c r="M71" s="25">
        <f t="shared" si="47"/>
        <v>61.666666666666664</v>
      </c>
      <c r="N71" s="25">
        <f t="shared" si="48"/>
        <v>47.5</v>
      </c>
      <c r="P71" s="26">
        <f t="shared" si="49"/>
        <v>100</v>
      </c>
      <c r="Q71" s="26">
        <f t="shared" si="5"/>
        <v>50</v>
      </c>
      <c r="R71" s="26">
        <f t="shared" si="50"/>
        <v>33.333333333333336</v>
      </c>
      <c r="S71" s="26">
        <f t="shared" si="51"/>
        <v>25</v>
      </c>
    </row>
    <row r="72" spans="2:19" ht="19.899999999999999" customHeight="1">
      <c r="B72" s="28"/>
      <c r="C72" s="18" t="s">
        <v>154</v>
      </c>
      <c r="D72" s="7">
        <f t="shared" si="0"/>
        <v>180</v>
      </c>
      <c r="E72" s="7">
        <v>90</v>
      </c>
      <c r="F72" s="7">
        <v>5</v>
      </c>
      <c r="G72" s="7">
        <v>5</v>
      </c>
      <c r="H72" s="7" t="s">
        <v>58</v>
      </c>
      <c r="I72" s="7">
        <v>5</v>
      </c>
      <c r="K72" s="25">
        <f t="shared" si="45"/>
        <v>180</v>
      </c>
      <c r="L72" s="25">
        <f t="shared" si="46"/>
        <v>90</v>
      </c>
      <c r="M72" s="25">
        <f t="shared" si="47"/>
        <v>61.666666666666664</v>
      </c>
      <c r="N72" s="25">
        <f t="shared" si="48"/>
        <v>47.5</v>
      </c>
      <c r="P72" s="26">
        <f t="shared" si="49"/>
        <v>100</v>
      </c>
      <c r="Q72" s="26">
        <f t="shared" si="5"/>
        <v>50</v>
      </c>
      <c r="R72" s="26">
        <f t="shared" si="50"/>
        <v>33.333333333333336</v>
      </c>
      <c r="S72" s="26">
        <f t="shared" si="51"/>
        <v>25</v>
      </c>
    </row>
    <row r="73" spans="2:19" ht="19.899999999999999" customHeight="1">
      <c r="B73" s="28"/>
      <c r="C73" s="18" t="s">
        <v>150</v>
      </c>
      <c r="D73" s="7">
        <f t="shared" si="0"/>
        <v>180</v>
      </c>
      <c r="E73" s="7">
        <v>90</v>
      </c>
      <c r="F73" s="7">
        <v>5</v>
      </c>
      <c r="G73" s="7">
        <v>5</v>
      </c>
      <c r="H73" s="7"/>
      <c r="I73" s="7">
        <v>5</v>
      </c>
      <c r="K73" s="25">
        <f t="shared" si="45"/>
        <v>180</v>
      </c>
      <c r="L73" s="25">
        <f t="shared" si="46"/>
        <v>90</v>
      </c>
      <c r="M73" s="25">
        <f t="shared" si="47"/>
        <v>61.666666666666664</v>
      </c>
      <c r="N73" s="25">
        <f t="shared" si="48"/>
        <v>47.5</v>
      </c>
      <c r="P73" s="26">
        <f t="shared" si="49"/>
        <v>100</v>
      </c>
      <c r="Q73" s="26">
        <f t="shared" si="5"/>
        <v>50</v>
      </c>
      <c r="R73" s="26">
        <f t="shared" si="50"/>
        <v>33.333333333333336</v>
      </c>
      <c r="S73" s="26">
        <f t="shared" si="51"/>
        <v>25</v>
      </c>
    </row>
    <row r="74" spans="2:19" s="51" customFormat="1" ht="19.899999999999999" customHeight="1">
      <c r="B74" s="57"/>
      <c r="C74" s="53" t="s">
        <v>119</v>
      </c>
      <c r="D74" s="53"/>
      <c r="E74" s="53"/>
      <c r="F74" s="53"/>
      <c r="G74" s="53"/>
      <c r="H74" s="53"/>
      <c r="I74" s="53">
        <v>5</v>
      </c>
      <c r="K74" s="55">
        <f>P74*1.25</f>
        <v>562.5</v>
      </c>
      <c r="L74" s="55">
        <f t="shared" ref="L74:N75" si="54">Q74*1.25</f>
        <v>281.25</v>
      </c>
      <c r="M74" s="55">
        <f t="shared" si="54"/>
        <v>229.16666666666669</v>
      </c>
      <c r="N74" s="55">
        <f t="shared" si="54"/>
        <v>203.125</v>
      </c>
      <c r="P74" s="56">
        <f>90*I74</f>
        <v>450</v>
      </c>
      <c r="Q74" s="56">
        <f t="shared" ref="Q74" si="55">P74/2</f>
        <v>225</v>
      </c>
      <c r="R74" s="56">
        <f>110*I74/3</f>
        <v>183.33333333333334</v>
      </c>
      <c r="S74" s="56">
        <f>130*I74/4</f>
        <v>162.5</v>
      </c>
    </row>
    <row r="75" spans="2:19" s="51" customFormat="1" ht="19.899999999999999" customHeight="1">
      <c r="B75" s="58"/>
      <c r="C75" s="60" t="s">
        <v>169</v>
      </c>
      <c r="D75" s="53"/>
      <c r="E75" s="53"/>
      <c r="F75" s="53"/>
      <c r="G75" s="53"/>
      <c r="H75" s="53"/>
      <c r="I75" s="53">
        <v>5</v>
      </c>
      <c r="K75" s="55">
        <f>P75*1.25</f>
        <v>500</v>
      </c>
      <c r="L75" s="55">
        <f t="shared" si="54"/>
        <v>250</v>
      </c>
      <c r="M75" s="55">
        <f t="shared" si="54"/>
        <v>166.66666666666669</v>
      </c>
      <c r="N75" s="55">
        <f t="shared" si="54"/>
        <v>125</v>
      </c>
      <c r="P75" s="56">
        <f>80*I75</f>
        <v>400</v>
      </c>
      <c r="Q75" s="56">
        <f>P75/2</f>
        <v>200</v>
      </c>
      <c r="R75" s="56">
        <f>P75/3</f>
        <v>133.33333333333334</v>
      </c>
      <c r="S75" s="56">
        <f>P75/4</f>
        <v>100</v>
      </c>
    </row>
    <row r="76" spans="2:19" ht="19.899999999999999" customHeight="1">
      <c r="B76" s="30" t="s">
        <v>89</v>
      </c>
      <c r="C76" s="29" t="s">
        <v>153</v>
      </c>
      <c r="D76" s="3">
        <f t="shared" si="0"/>
        <v>180</v>
      </c>
      <c r="E76" s="9">
        <v>90</v>
      </c>
      <c r="F76" s="9">
        <v>5</v>
      </c>
      <c r="G76" s="9">
        <v>5</v>
      </c>
      <c r="H76" s="3" t="s">
        <v>93</v>
      </c>
      <c r="I76" s="3">
        <v>5</v>
      </c>
      <c r="K76" s="21">
        <f t="shared" si="45"/>
        <v>180</v>
      </c>
      <c r="L76" s="21">
        <f t="shared" si="46"/>
        <v>90</v>
      </c>
      <c r="M76" s="21">
        <f t="shared" si="47"/>
        <v>61.666666666666664</v>
      </c>
      <c r="N76" s="21">
        <f t="shared" si="48"/>
        <v>47.5</v>
      </c>
      <c r="P76" s="22">
        <f t="shared" si="49"/>
        <v>100</v>
      </c>
      <c r="Q76" s="22">
        <f t="shared" si="5"/>
        <v>50</v>
      </c>
      <c r="R76" s="22">
        <f t="shared" si="50"/>
        <v>33.333333333333336</v>
      </c>
      <c r="S76" s="22">
        <f t="shared" si="51"/>
        <v>25</v>
      </c>
    </row>
    <row r="77" spans="2:19" ht="19.899999999999999" customHeight="1">
      <c r="B77" s="27"/>
      <c r="C77" s="29" t="s">
        <v>154</v>
      </c>
      <c r="D77" s="3">
        <f t="shared" si="0"/>
        <v>180</v>
      </c>
      <c r="E77" s="9">
        <v>90</v>
      </c>
      <c r="F77" s="9">
        <v>5</v>
      </c>
      <c r="G77" s="9">
        <v>5</v>
      </c>
      <c r="H77" s="3" t="s">
        <v>58</v>
      </c>
      <c r="I77" s="3">
        <v>5</v>
      </c>
      <c r="K77" s="21">
        <f t="shared" si="45"/>
        <v>180</v>
      </c>
      <c r="L77" s="21">
        <f t="shared" si="46"/>
        <v>90</v>
      </c>
      <c r="M77" s="21">
        <f t="shared" si="47"/>
        <v>61.666666666666664</v>
      </c>
      <c r="N77" s="21">
        <f t="shared" si="48"/>
        <v>47.5</v>
      </c>
      <c r="P77" s="22">
        <f t="shared" si="49"/>
        <v>100</v>
      </c>
      <c r="Q77" s="22">
        <f t="shared" si="5"/>
        <v>50</v>
      </c>
      <c r="R77" s="22">
        <f t="shared" si="50"/>
        <v>33.333333333333336</v>
      </c>
      <c r="S77" s="22">
        <f t="shared" si="51"/>
        <v>25</v>
      </c>
    </row>
    <row r="78" spans="2:19" ht="19.899999999999999" customHeight="1">
      <c r="B78" s="27"/>
      <c r="C78" s="2" t="s">
        <v>150</v>
      </c>
      <c r="D78" s="27">
        <f t="shared" si="0"/>
        <v>180</v>
      </c>
      <c r="E78" s="9">
        <v>90</v>
      </c>
      <c r="F78" s="31">
        <v>5</v>
      </c>
      <c r="G78" s="31">
        <v>5</v>
      </c>
      <c r="H78" s="2"/>
      <c r="I78" s="30">
        <v>5</v>
      </c>
      <c r="K78" s="21">
        <f t="shared" si="45"/>
        <v>180</v>
      </c>
      <c r="L78" s="21">
        <f t="shared" si="46"/>
        <v>90</v>
      </c>
      <c r="M78" s="21">
        <f t="shared" si="47"/>
        <v>61.666666666666664</v>
      </c>
      <c r="N78" s="21">
        <f t="shared" si="48"/>
        <v>47.5</v>
      </c>
      <c r="P78" s="22">
        <f>20*I78</f>
        <v>100</v>
      </c>
      <c r="Q78" s="22">
        <f t="shared" si="5"/>
        <v>50</v>
      </c>
      <c r="R78" s="22">
        <f t="shared" si="50"/>
        <v>33.333333333333336</v>
      </c>
      <c r="S78" s="22">
        <f t="shared" si="51"/>
        <v>25</v>
      </c>
    </row>
    <row r="79" spans="2:19" s="51" customFormat="1" ht="19.899999999999999" customHeight="1">
      <c r="B79" s="57"/>
      <c r="C79" s="53" t="s">
        <v>119</v>
      </c>
      <c r="D79" s="53"/>
      <c r="E79" s="53"/>
      <c r="F79" s="53"/>
      <c r="G79" s="53"/>
      <c r="H79" s="53"/>
      <c r="I79" s="53">
        <v>5</v>
      </c>
      <c r="K79" s="55">
        <f>P79*1.25</f>
        <v>562.5</v>
      </c>
      <c r="L79" s="55">
        <f t="shared" ref="L79:N80" si="56">Q79*1.25</f>
        <v>281.25</v>
      </c>
      <c r="M79" s="55">
        <f t="shared" si="56"/>
        <v>229.16666666666669</v>
      </c>
      <c r="N79" s="55">
        <f t="shared" si="56"/>
        <v>203.125</v>
      </c>
      <c r="P79" s="56">
        <f>90*I79</f>
        <v>450</v>
      </c>
      <c r="Q79" s="56">
        <f t="shared" ref="Q79:Q94" si="57">P79/2</f>
        <v>225</v>
      </c>
      <c r="R79" s="56">
        <f>110*I79/3</f>
        <v>183.33333333333334</v>
      </c>
      <c r="S79" s="56">
        <f>130*I79/4</f>
        <v>162.5</v>
      </c>
    </row>
    <row r="80" spans="2:19" s="51" customFormat="1" ht="19.899999999999999" customHeight="1">
      <c r="B80" s="58"/>
      <c r="C80" s="60" t="s">
        <v>169</v>
      </c>
      <c r="D80" s="53"/>
      <c r="E80" s="53"/>
      <c r="F80" s="53"/>
      <c r="G80" s="53"/>
      <c r="H80" s="53"/>
      <c r="I80" s="53">
        <v>5</v>
      </c>
      <c r="K80" s="55">
        <f>P80*1.25</f>
        <v>500</v>
      </c>
      <c r="L80" s="55">
        <f t="shared" si="56"/>
        <v>250</v>
      </c>
      <c r="M80" s="55">
        <f t="shared" si="56"/>
        <v>166.66666666666669</v>
      </c>
      <c r="N80" s="55">
        <f t="shared" si="56"/>
        <v>125</v>
      </c>
      <c r="P80" s="56">
        <f>80*I80</f>
        <v>400</v>
      </c>
      <c r="Q80" s="56">
        <f>P80/2</f>
        <v>200</v>
      </c>
      <c r="R80" s="56">
        <f>P80/3</f>
        <v>133.33333333333334</v>
      </c>
      <c r="S80" s="56">
        <f>P80/4</f>
        <v>100</v>
      </c>
    </row>
    <row r="81" spans="1:19" ht="19.899999999999999" customHeight="1">
      <c r="A81" s="46"/>
      <c r="B81" s="32" t="s">
        <v>156</v>
      </c>
      <c r="C81" s="18" t="s">
        <v>153</v>
      </c>
      <c r="D81" s="7">
        <f t="shared" ref="D81:D98" si="58">E81*2</f>
        <v>36</v>
      </c>
      <c r="E81" s="7">
        <v>18</v>
      </c>
      <c r="F81" s="7">
        <v>5</v>
      </c>
      <c r="G81" s="7">
        <v>5</v>
      </c>
      <c r="H81" s="7" t="s">
        <v>163</v>
      </c>
      <c r="I81" s="7">
        <v>1</v>
      </c>
      <c r="K81" s="25">
        <f t="shared" ref="K81:K93" si="59">D81</f>
        <v>36</v>
      </c>
      <c r="L81" s="25">
        <f t="shared" ref="L81:L93" si="60">E81</f>
        <v>18</v>
      </c>
      <c r="M81" s="25">
        <f t="shared" ref="M81:M93" si="61">(E81*2+F81)/3</f>
        <v>13.666666666666666</v>
      </c>
      <c r="N81" s="25">
        <f t="shared" ref="N81:N93" si="62">(E81*2+F81+G81)/4</f>
        <v>11.5</v>
      </c>
      <c r="P81" s="26">
        <f t="shared" ref="P81:P83" si="63">20*I81</f>
        <v>20</v>
      </c>
      <c r="Q81" s="26">
        <f t="shared" si="57"/>
        <v>10</v>
      </c>
      <c r="R81" s="26">
        <f t="shared" ref="R81:R93" si="64">P81/3</f>
        <v>6.666666666666667</v>
      </c>
      <c r="S81" s="26">
        <f t="shared" ref="S81:S93" si="65">P81/4</f>
        <v>5</v>
      </c>
    </row>
    <row r="82" spans="1:19" ht="19.899999999999999" customHeight="1">
      <c r="A82" s="46"/>
      <c r="B82" s="28"/>
      <c r="C82" s="18" t="s">
        <v>154</v>
      </c>
      <c r="D82" s="7">
        <f t="shared" si="58"/>
        <v>36</v>
      </c>
      <c r="E82" s="7">
        <v>18</v>
      </c>
      <c r="F82" s="7">
        <v>5</v>
      </c>
      <c r="G82" s="7">
        <v>5</v>
      </c>
      <c r="H82" s="7" t="s">
        <v>22</v>
      </c>
      <c r="I82" s="7">
        <v>1</v>
      </c>
      <c r="K82" s="25">
        <f t="shared" si="59"/>
        <v>36</v>
      </c>
      <c r="L82" s="25">
        <f t="shared" si="60"/>
        <v>18</v>
      </c>
      <c r="M82" s="25">
        <f t="shared" si="61"/>
        <v>13.666666666666666</v>
      </c>
      <c r="N82" s="25">
        <f t="shared" si="62"/>
        <v>11.5</v>
      </c>
      <c r="P82" s="26">
        <f t="shared" si="63"/>
        <v>20</v>
      </c>
      <c r="Q82" s="26">
        <f t="shared" si="57"/>
        <v>10</v>
      </c>
      <c r="R82" s="26">
        <f t="shared" si="64"/>
        <v>6.666666666666667</v>
      </c>
      <c r="S82" s="26">
        <f t="shared" si="65"/>
        <v>5</v>
      </c>
    </row>
    <row r="83" spans="1:19" ht="19.899999999999999" customHeight="1">
      <c r="A83" s="46"/>
      <c r="B83" s="28"/>
      <c r="C83" s="18" t="s">
        <v>150</v>
      </c>
      <c r="D83" s="7">
        <f t="shared" si="58"/>
        <v>36</v>
      </c>
      <c r="E83" s="7">
        <v>18</v>
      </c>
      <c r="F83" s="7">
        <v>5</v>
      </c>
      <c r="G83" s="7">
        <v>5</v>
      </c>
      <c r="H83" s="7"/>
      <c r="I83" s="7">
        <v>1</v>
      </c>
      <c r="K83" s="25">
        <f t="shared" si="59"/>
        <v>36</v>
      </c>
      <c r="L83" s="25">
        <f t="shared" si="60"/>
        <v>18</v>
      </c>
      <c r="M83" s="25">
        <f t="shared" si="61"/>
        <v>13.666666666666666</v>
      </c>
      <c r="N83" s="25">
        <f t="shared" si="62"/>
        <v>11.5</v>
      </c>
      <c r="P83" s="26">
        <f t="shared" si="63"/>
        <v>20</v>
      </c>
      <c r="Q83" s="26">
        <f t="shared" si="57"/>
        <v>10</v>
      </c>
      <c r="R83" s="26">
        <f t="shared" si="64"/>
        <v>6.666666666666667</v>
      </c>
      <c r="S83" s="26">
        <f t="shared" si="65"/>
        <v>5</v>
      </c>
    </row>
    <row r="84" spans="1:19" s="51" customFormat="1" ht="19.899999999999999" customHeight="1">
      <c r="B84" s="57"/>
      <c r="C84" s="53" t="s">
        <v>119</v>
      </c>
      <c r="D84" s="53"/>
      <c r="E84" s="53"/>
      <c r="F84" s="53"/>
      <c r="G84" s="53"/>
      <c r="H84" s="53"/>
      <c r="I84" s="53">
        <v>1</v>
      </c>
      <c r="K84" s="55">
        <f>P84*1.25</f>
        <v>112.5</v>
      </c>
      <c r="L84" s="55">
        <f t="shared" ref="L84:N85" si="66">Q84*1.25</f>
        <v>56.25</v>
      </c>
      <c r="M84" s="55">
        <f t="shared" si="66"/>
        <v>45.833333333333329</v>
      </c>
      <c r="N84" s="55">
        <f t="shared" si="66"/>
        <v>40.625</v>
      </c>
      <c r="P84" s="56">
        <f>90*I84</f>
        <v>90</v>
      </c>
      <c r="Q84" s="56">
        <f t="shared" si="57"/>
        <v>45</v>
      </c>
      <c r="R84" s="56">
        <f>110*I84/3</f>
        <v>36.666666666666664</v>
      </c>
      <c r="S84" s="56">
        <f>130*I84/4</f>
        <v>32.5</v>
      </c>
    </row>
    <row r="85" spans="1:19" s="51" customFormat="1" ht="19.899999999999999" customHeight="1">
      <c r="B85" s="58"/>
      <c r="C85" s="60" t="s">
        <v>169</v>
      </c>
      <c r="D85" s="53"/>
      <c r="E85" s="53"/>
      <c r="F85" s="53"/>
      <c r="G85" s="53"/>
      <c r="H85" s="53"/>
      <c r="I85" s="53">
        <v>1</v>
      </c>
      <c r="K85" s="55">
        <f>P85*1.25</f>
        <v>100</v>
      </c>
      <c r="L85" s="55">
        <f t="shared" si="66"/>
        <v>50</v>
      </c>
      <c r="M85" s="55">
        <f t="shared" si="66"/>
        <v>33.333333333333336</v>
      </c>
      <c r="N85" s="55">
        <f t="shared" si="66"/>
        <v>25</v>
      </c>
      <c r="P85" s="56">
        <f>80*I85</f>
        <v>80</v>
      </c>
      <c r="Q85" s="56">
        <f>P85/2</f>
        <v>40</v>
      </c>
      <c r="R85" s="56">
        <f>P85/3</f>
        <v>26.666666666666668</v>
      </c>
      <c r="S85" s="56">
        <f>P85/4</f>
        <v>20</v>
      </c>
    </row>
    <row r="86" spans="1:19" ht="19.899999999999999" customHeight="1">
      <c r="A86" s="46"/>
      <c r="B86" s="30" t="s">
        <v>157</v>
      </c>
      <c r="C86" s="29" t="s">
        <v>153</v>
      </c>
      <c r="D86" s="3">
        <f t="shared" si="58"/>
        <v>72</v>
      </c>
      <c r="E86" s="3">
        <v>36</v>
      </c>
      <c r="F86" s="3">
        <v>5</v>
      </c>
      <c r="G86" s="3">
        <v>5</v>
      </c>
      <c r="H86" s="3" t="s">
        <v>162</v>
      </c>
      <c r="I86" s="3">
        <v>2</v>
      </c>
      <c r="K86" s="21">
        <f t="shared" si="59"/>
        <v>72</v>
      </c>
      <c r="L86" s="21">
        <f t="shared" si="60"/>
        <v>36</v>
      </c>
      <c r="M86" s="21">
        <f t="shared" si="61"/>
        <v>25.666666666666668</v>
      </c>
      <c r="N86" s="21">
        <f t="shared" si="62"/>
        <v>20.5</v>
      </c>
      <c r="P86" s="22">
        <f t="shared" ref="P86:P88" si="67">20*I86</f>
        <v>40</v>
      </c>
      <c r="Q86" s="22">
        <f t="shared" si="57"/>
        <v>20</v>
      </c>
      <c r="R86" s="22">
        <f t="shared" si="64"/>
        <v>13.333333333333334</v>
      </c>
      <c r="S86" s="22">
        <f t="shared" si="65"/>
        <v>10</v>
      </c>
    </row>
    <row r="87" spans="1:19" ht="19.899999999999999" customHeight="1">
      <c r="A87" s="46"/>
      <c r="B87" s="27"/>
      <c r="C87" s="29" t="s">
        <v>154</v>
      </c>
      <c r="D87" s="3">
        <f t="shared" si="58"/>
        <v>72</v>
      </c>
      <c r="E87" s="3">
        <v>36</v>
      </c>
      <c r="F87" s="3">
        <v>5</v>
      </c>
      <c r="G87" s="3">
        <v>5</v>
      </c>
      <c r="H87" s="3" t="s">
        <v>23</v>
      </c>
      <c r="I87" s="3">
        <v>2</v>
      </c>
      <c r="K87" s="21">
        <f t="shared" si="59"/>
        <v>72</v>
      </c>
      <c r="L87" s="21">
        <f t="shared" si="60"/>
        <v>36</v>
      </c>
      <c r="M87" s="21">
        <f t="shared" si="61"/>
        <v>25.666666666666668</v>
      </c>
      <c r="N87" s="21">
        <f t="shared" si="62"/>
        <v>20.5</v>
      </c>
      <c r="P87" s="22">
        <f t="shared" si="67"/>
        <v>40</v>
      </c>
      <c r="Q87" s="22">
        <f t="shared" si="57"/>
        <v>20</v>
      </c>
      <c r="R87" s="22">
        <f t="shared" si="64"/>
        <v>13.333333333333334</v>
      </c>
      <c r="S87" s="22">
        <f t="shared" si="65"/>
        <v>10</v>
      </c>
    </row>
    <row r="88" spans="1:19" ht="19.899999999999999" customHeight="1">
      <c r="A88" s="46"/>
      <c r="B88" s="27"/>
      <c r="C88" s="29" t="s">
        <v>150</v>
      </c>
      <c r="D88" s="3">
        <f t="shared" si="58"/>
        <v>72</v>
      </c>
      <c r="E88" s="3">
        <v>36</v>
      </c>
      <c r="F88" s="3">
        <v>5</v>
      </c>
      <c r="G88" s="3">
        <v>5</v>
      </c>
      <c r="H88" s="3"/>
      <c r="I88" s="3">
        <v>2</v>
      </c>
      <c r="K88" s="21">
        <f t="shared" si="59"/>
        <v>72</v>
      </c>
      <c r="L88" s="21">
        <f t="shared" si="60"/>
        <v>36</v>
      </c>
      <c r="M88" s="21">
        <f t="shared" si="61"/>
        <v>25.666666666666668</v>
      </c>
      <c r="N88" s="21">
        <f t="shared" si="62"/>
        <v>20.5</v>
      </c>
      <c r="P88" s="22">
        <f t="shared" si="67"/>
        <v>40</v>
      </c>
      <c r="Q88" s="22">
        <f t="shared" si="57"/>
        <v>20</v>
      </c>
      <c r="R88" s="22">
        <f t="shared" si="64"/>
        <v>13.333333333333334</v>
      </c>
      <c r="S88" s="22">
        <f t="shared" si="65"/>
        <v>10</v>
      </c>
    </row>
    <row r="89" spans="1:19" s="51" customFormat="1" ht="19.899999999999999" customHeight="1">
      <c r="B89" s="57"/>
      <c r="C89" s="53" t="s">
        <v>119</v>
      </c>
      <c r="D89" s="53"/>
      <c r="E89" s="53"/>
      <c r="F89" s="53"/>
      <c r="G89" s="53"/>
      <c r="H89" s="53"/>
      <c r="I89" s="53">
        <v>2</v>
      </c>
      <c r="K89" s="55">
        <f>P89*1.25</f>
        <v>225</v>
      </c>
      <c r="L89" s="55">
        <f t="shared" ref="L89:N90" si="68">Q89*1.25</f>
        <v>112.5</v>
      </c>
      <c r="M89" s="55">
        <f t="shared" si="68"/>
        <v>91.666666666666657</v>
      </c>
      <c r="N89" s="55">
        <f t="shared" si="68"/>
        <v>81.25</v>
      </c>
      <c r="P89" s="56">
        <f>90*I89</f>
        <v>180</v>
      </c>
      <c r="Q89" s="56">
        <f t="shared" si="57"/>
        <v>90</v>
      </c>
      <c r="R89" s="56">
        <f>110*I89/3</f>
        <v>73.333333333333329</v>
      </c>
      <c r="S89" s="56">
        <f>130*I89/4</f>
        <v>65</v>
      </c>
    </row>
    <row r="90" spans="1:19" s="51" customFormat="1" ht="19.899999999999999" customHeight="1">
      <c r="B90" s="58"/>
      <c r="C90" s="60" t="s">
        <v>169</v>
      </c>
      <c r="D90" s="53"/>
      <c r="E90" s="53"/>
      <c r="F90" s="53"/>
      <c r="G90" s="53"/>
      <c r="H90" s="53"/>
      <c r="I90" s="53">
        <v>2</v>
      </c>
      <c r="K90" s="55">
        <f>P90*1.25</f>
        <v>200</v>
      </c>
      <c r="L90" s="55">
        <f t="shared" si="68"/>
        <v>100</v>
      </c>
      <c r="M90" s="55">
        <f t="shared" si="68"/>
        <v>66.666666666666671</v>
      </c>
      <c r="N90" s="55">
        <f t="shared" si="68"/>
        <v>50</v>
      </c>
      <c r="P90" s="56">
        <f>80*I90</f>
        <v>160</v>
      </c>
      <c r="Q90" s="56">
        <f>P90/2</f>
        <v>80</v>
      </c>
      <c r="R90" s="56">
        <f>P90/3</f>
        <v>53.333333333333336</v>
      </c>
      <c r="S90" s="56">
        <f>P90/4</f>
        <v>40</v>
      </c>
    </row>
    <row r="91" spans="1:19" ht="19.899999999999999" customHeight="1">
      <c r="A91" s="46"/>
      <c r="B91" s="32" t="s">
        <v>158</v>
      </c>
      <c r="C91" s="18" t="s">
        <v>153</v>
      </c>
      <c r="D91" s="7">
        <f t="shared" si="58"/>
        <v>108</v>
      </c>
      <c r="E91" s="7">
        <v>54</v>
      </c>
      <c r="F91" s="7">
        <v>5</v>
      </c>
      <c r="G91" s="7">
        <v>5</v>
      </c>
      <c r="H91" s="7" t="s">
        <v>161</v>
      </c>
      <c r="I91" s="7">
        <v>3</v>
      </c>
      <c r="K91" s="25">
        <f t="shared" si="59"/>
        <v>108</v>
      </c>
      <c r="L91" s="25">
        <f t="shared" si="60"/>
        <v>54</v>
      </c>
      <c r="M91" s="25">
        <f t="shared" si="61"/>
        <v>37.666666666666664</v>
      </c>
      <c r="N91" s="25">
        <f t="shared" si="62"/>
        <v>29.5</v>
      </c>
      <c r="P91" s="26">
        <f t="shared" ref="P91:P93" si="69">20*I91</f>
        <v>60</v>
      </c>
      <c r="Q91" s="26">
        <f t="shared" si="57"/>
        <v>30</v>
      </c>
      <c r="R91" s="26">
        <f t="shared" si="64"/>
        <v>20</v>
      </c>
      <c r="S91" s="26">
        <f t="shared" si="65"/>
        <v>15</v>
      </c>
    </row>
    <row r="92" spans="1:19" ht="19.899999999999999" customHeight="1">
      <c r="A92" s="46"/>
      <c r="B92" s="28"/>
      <c r="C92" s="18" t="s">
        <v>154</v>
      </c>
      <c r="D92" s="7">
        <f t="shared" si="58"/>
        <v>108</v>
      </c>
      <c r="E92" s="7">
        <v>54</v>
      </c>
      <c r="F92" s="7">
        <v>5</v>
      </c>
      <c r="G92" s="7">
        <v>5</v>
      </c>
      <c r="H92" s="7" t="s">
        <v>24</v>
      </c>
      <c r="I92" s="7">
        <v>3</v>
      </c>
      <c r="K92" s="25">
        <f t="shared" si="59"/>
        <v>108</v>
      </c>
      <c r="L92" s="25">
        <f t="shared" si="60"/>
        <v>54</v>
      </c>
      <c r="M92" s="25">
        <f t="shared" si="61"/>
        <v>37.666666666666664</v>
      </c>
      <c r="N92" s="25">
        <f t="shared" si="62"/>
        <v>29.5</v>
      </c>
      <c r="P92" s="26">
        <f t="shared" si="69"/>
        <v>60</v>
      </c>
      <c r="Q92" s="26">
        <f t="shared" si="57"/>
        <v>30</v>
      </c>
      <c r="R92" s="26">
        <f t="shared" si="64"/>
        <v>20</v>
      </c>
      <c r="S92" s="26">
        <f t="shared" si="65"/>
        <v>15</v>
      </c>
    </row>
    <row r="93" spans="1:19" ht="19.899999999999999" customHeight="1">
      <c r="A93" s="46"/>
      <c r="B93" s="28"/>
      <c r="C93" s="18" t="s">
        <v>150</v>
      </c>
      <c r="D93" s="7">
        <f t="shared" si="58"/>
        <v>108</v>
      </c>
      <c r="E93" s="7">
        <v>54</v>
      </c>
      <c r="F93" s="7">
        <v>5</v>
      </c>
      <c r="G93" s="7">
        <v>5</v>
      </c>
      <c r="H93" s="7"/>
      <c r="I93" s="7">
        <v>3</v>
      </c>
      <c r="K93" s="25">
        <f t="shared" si="59"/>
        <v>108</v>
      </c>
      <c r="L93" s="25">
        <f t="shared" si="60"/>
        <v>54</v>
      </c>
      <c r="M93" s="25">
        <f t="shared" si="61"/>
        <v>37.666666666666664</v>
      </c>
      <c r="N93" s="25">
        <f t="shared" si="62"/>
        <v>29.5</v>
      </c>
      <c r="P93" s="26">
        <f t="shared" si="69"/>
        <v>60</v>
      </c>
      <c r="Q93" s="26">
        <f t="shared" si="57"/>
        <v>30</v>
      </c>
      <c r="R93" s="26">
        <f t="shared" si="64"/>
        <v>20</v>
      </c>
      <c r="S93" s="26">
        <f t="shared" si="65"/>
        <v>15</v>
      </c>
    </row>
    <row r="94" spans="1:19" s="51" customFormat="1" ht="19.899999999999999" customHeight="1">
      <c r="B94" s="57"/>
      <c r="C94" s="53" t="s">
        <v>119</v>
      </c>
      <c r="D94" s="53"/>
      <c r="E94" s="53"/>
      <c r="F94" s="53"/>
      <c r="G94" s="53"/>
      <c r="H94" s="53"/>
      <c r="I94" s="53">
        <v>3</v>
      </c>
      <c r="K94" s="55">
        <f>P94*1.25</f>
        <v>337.5</v>
      </c>
      <c r="L94" s="55">
        <f t="shared" ref="L94:N95" si="70">Q94*1.25</f>
        <v>168.75</v>
      </c>
      <c r="M94" s="55">
        <f t="shared" si="70"/>
        <v>137.5</v>
      </c>
      <c r="N94" s="55">
        <f t="shared" si="70"/>
        <v>121.875</v>
      </c>
      <c r="P94" s="56">
        <f>90*I94</f>
        <v>270</v>
      </c>
      <c r="Q94" s="56">
        <f t="shared" si="57"/>
        <v>135</v>
      </c>
      <c r="R94" s="56">
        <f>110*I94/3</f>
        <v>110</v>
      </c>
      <c r="S94" s="56">
        <f>130*I94/4</f>
        <v>97.5</v>
      </c>
    </row>
    <row r="95" spans="1:19" s="51" customFormat="1" ht="19.899999999999999" customHeight="1">
      <c r="B95" s="58"/>
      <c r="C95" s="60" t="s">
        <v>169</v>
      </c>
      <c r="D95" s="53"/>
      <c r="E95" s="53"/>
      <c r="F95" s="53"/>
      <c r="G95" s="53"/>
      <c r="H95" s="53"/>
      <c r="I95" s="53">
        <v>3</v>
      </c>
      <c r="K95" s="55">
        <f>P95*1.25</f>
        <v>300</v>
      </c>
      <c r="L95" s="55">
        <f t="shared" si="70"/>
        <v>150</v>
      </c>
      <c r="M95" s="55">
        <f t="shared" si="70"/>
        <v>100</v>
      </c>
      <c r="N95" s="55">
        <f t="shared" si="70"/>
        <v>75</v>
      </c>
      <c r="P95" s="56">
        <f>80*I95</f>
        <v>240</v>
      </c>
      <c r="Q95" s="56">
        <f>P95/2</f>
        <v>120</v>
      </c>
      <c r="R95" s="56">
        <f>P95/3</f>
        <v>80</v>
      </c>
      <c r="S95" s="56">
        <f>P95/4</f>
        <v>60</v>
      </c>
    </row>
    <row r="96" spans="1:19" ht="19.899999999999999" customHeight="1">
      <c r="A96" s="46"/>
      <c r="B96" s="30" t="s">
        <v>159</v>
      </c>
      <c r="C96" s="29" t="s">
        <v>153</v>
      </c>
      <c r="D96" s="3">
        <f t="shared" si="58"/>
        <v>144</v>
      </c>
      <c r="E96" s="3">
        <v>72</v>
      </c>
      <c r="F96" s="3">
        <v>5</v>
      </c>
      <c r="G96" s="3">
        <v>5</v>
      </c>
      <c r="H96" s="3" t="s">
        <v>160</v>
      </c>
      <c r="I96" s="3">
        <v>4</v>
      </c>
      <c r="K96" s="21">
        <f>D96</f>
        <v>144</v>
      </c>
      <c r="L96" s="21">
        <f>E96</f>
        <v>72</v>
      </c>
      <c r="M96" s="21">
        <f>(E96*2+F96)/3</f>
        <v>49.666666666666664</v>
      </c>
      <c r="N96" s="21">
        <f>(E96*2+F96+G96)/4</f>
        <v>38.5</v>
      </c>
      <c r="P96" s="22">
        <f>20*I96</f>
        <v>80</v>
      </c>
      <c r="Q96" s="22">
        <f>P96/2</f>
        <v>40</v>
      </c>
      <c r="R96" s="22">
        <f>P96/3</f>
        <v>26.666666666666668</v>
      </c>
      <c r="S96" s="22">
        <f>P96/4</f>
        <v>20</v>
      </c>
    </row>
    <row r="97" spans="1:19" ht="19.899999999999999" customHeight="1">
      <c r="A97" s="46"/>
      <c r="B97" s="27"/>
      <c r="C97" s="29" t="s">
        <v>154</v>
      </c>
      <c r="D97" s="3">
        <f t="shared" si="58"/>
        <v>144</v>
      </c>
      <c r="E97" s="3">
        <v>72</v>
      </c>
      <c r="F97" s="3">
        <v>5</v>
      </c>
      <c r="G97" s="3">
        <v>5</v>
      </c>
      <c r="H97" s="3" t="s">
        <v>25</v>
      </c>
      <c r="I97" s="3">
        <v>4</v>
      </c>
      <c r="K97" s="21">
        <f t="shared" ref="K97:K98" si="71">D97</f>
        <v>144</v>
      </c>
      <c r="L97" s="21">
        <f t="shared" ref="L97:L98" si="72">E97</f>
        <v>72</v>
      </c>
      <c r="M97" s="21">
        <f t="shared" ref="M97:M98" si="73">(E97*2+F97)/3</f>
        <v>49.666666666666664</v>
      </c>
      <c r="N97" s="21">
        <f t="shared" ref="N97:N98" si="74">(E97*2+F97+G97)/4</f>
        <v>38.5</v>
      </c>
      <c r="P97" s="22">
        <f t="shared" ref="P97:P98" si="75">20*I97</f>
        <v>80</v>
      </c>
      <c r="Q97" s="22">
        <f t="shared" ref="Q97:Q99" si="76">P97/2</f>
        <v>40</v>
      </c>
      <c r="R97" s="22">
        <f t="shared" ref="R97:R98" si="77">P97/3</f>
        <v>26.666666666666668</v>
      </c>
      <c r="S97" s="22">
        <f t="shared" ref="S97:S98" si="78">P97/4</f>
        <v>20</v>
      </c>
    </row>
    <row r="98" spans="1:19" ht="19.899999999999999" customHeight="1">
      <c r="A98" s="46"/>
      <c r="B98" s="27"/>
      <c r="C98" s="29" t="s">
        <v>150</v>
      </c>
      <c r="D98" s="3">
        <f t="shared" si="58"/>
        <v>144</v>
      </c>
      <c r="E98" s="3">
        <v>72</v>
      </c>
      <c r="F98" s="3">
        <v>5</v>
      </c>
      <c r="G98" s="3">
        <v>5</v>
      </c>
      <c r="H98" s="3"/>
      <c r="I98" s="3">
        <v>4</v>
      </c>
      <c r="K98" s="21">
        <f t="shared" si="71"/>
        <v>144</v>
      </c>
      <c r="L98" s="21">
        <f t="shared" si="72"/>
        <v>72</v>
      </c>
      <c r="M98" s="21">
        <f t="shared" si="73"/>
        <v>49.666666666666664</v>
      </c>
      <c r="N98" s="21">
        <f t="shared" si="74"/>
        <v>38.5</v>
      </c>
      <c r="P98" s="22">
        <f t="shared" si="75"/>
        <v>80</v>
      </c>
      <c r="Q98" s="22">
        <f t="shared" si="76"/>
        <v>40</v>
      </c>
      <c r="R98" s="22">
        <f t="shared" si="77"/>
        <v>26.666666666666668</v>
      </c>
      <c r="S98" s="22">
        <f t="shared" si="78"/>
        <v>20</v>
      </c>
    </row>
    <row r="99" spans="1:19" s="51" customFormat="1" ht="19.899999999999999" customHeight="1">
      <c r="B99" s="58"/>
      <c r="C99" s="53" t="s">
        <v>119</v>
      </c>
      <c r="D99" s="53"/>
      <c r="E99" s="53"/>
      <c r="F99" s="53"/>
      <c r="G99" s="53"/>
      <c r="H99" s="53"/>
      <c r="I99" s="53">
        <v>4</v>
      </c>
      <c r="K99" s="55">
        <f>P99*1.25</f>
        <v>450</v>
      </c>
      <c r="L99" s="55">
        <f t="shared" ref="L99:N100" si="79">Q99*1.25</f>
        <v>225</v>
      </c>
      <c r="M99" s="55">
        <f t="shared" si="79"/>
        <v>183.33333333333331</v>
      </c>
      <c r="N99" s="55">
        <f t="shared" si="79"/>
        <v>162.5</v>
      </c>
      <c r="P99" s="56">
        <f>90*I99</f>
        <v>360</v>
      </c>
      <c r="Q99" s="56">
        <f t="shared" si="76"/>
        <v>180</v>
      </c>
      <c r="R99" s="56">
        <f>110*I99/3</f>
        <v>146.66666666666666</v>
      </c>
      <c r="S99" s="56">
        <f>130*I99/4</f>
        <v>130</v>
      </c>
    </row>
    <row r="100" spans="1:19" s="51" customFormat="1" ht="19.899999999999999" customHeight="1">
      <c r="B100" s="58"/>
      <c r="C100" s="60" t="s">
        <v>169</v>
      </c>
      <c r="D100" s="53"/>
      <c r="E100" s="53"/>
      <c r="F100" s="53"/>
      <c r="G100" s="53"/>
      <c r="H100" s="53"/>
      <c r="I100" s="53">
        <v>4</v>
      </c>
      <c r="K100" s="55">
        <f>P100*1.25</f>
        <v>400</v>
      </c>
      <c r="L100" s="55">
        <f t="shared" si="79"/>
        <v>200</v>
      </c>
      <c r="M100" s="55">
        <f t="shared" si="79"/>
        <v>133.33333333333334</v>
      </c>
      <c r="N100" s="55">
        <f t="shared" si="79"/>
        <v>100</v>
      </c>
      <c r="P100" s="56">
        <f>80*I100</f>
        <v>320</v>
      </c>
      <c r="Q100" s="56">
        <f>P100/2</f>
        <v>160</v>
      </c>
      <c r="R100" s="56">
        <f>P100/3</f>
        <v>106.66666666666667</v>
      </c>
      <c r="S100" s="56">
        <f>P100/4</f>
        <v>80</v>
      </c>
    </row>
    <row r="101" spans="1:19" ht="19.899999999999999" customHeight="1">
      <c r="A101" s="47"/>
      <c r="B101" s="32" t="s">
        <v>164</v>
      </c>
      <c r="C101" s="18" t="s">
        <v>153</v>
      </c>
      <c r="D101" s="7">
        <f t="shared" ref="D101:D108" si="80">E101*2</f>
        <v>144</v>
      </c>
      <c r="E101" s="7">
        <v>72</v>
      </c>
      <c r="F101" s="7">
        <v>5</v>
      </c>
      <c r="G101" s="7">
        <v>5</v>
      </c>
      <c r="H101" s="7"/>
      <c r="I101" s="7">
        <v>4</v>
      </c>
      <c r="K101" s="25">
        <f>D101</f>
        <v>144</v>
      </c>
      <c r="L101" s="25">
        <f>E101</f>
        <v>72</v>
      </c>
      <c r="M101" s="25">
        <f>(E101*2+F101)/3</f>
        <v>49.666666666666664</v>
      </c>
      <c r="N101" s="25">
        <f>(E101*2+F101+G101)/4</f>
        <v>38.5</v>
      </c>
      <c r="P101" s="26">
        <f>20*I101</f>
        <v>80</v>
      </c>
      <c r="Q101" s="26">
        <f>P101/2</f>
        <v>40</v>
      </c>
      <c r="R101" s="26">
        <f>P101/3</f>
        <v>26.666666666666668</v>
      </c>
      <c r="S101" s="26">
        <f>P101/4</f>
        <v>20</v>
      </c>
    </row>
    <row r="102" spans="1:19" ht="19.899999999999999" customHeight="1">
      <c r="A102" s="47"/>
      <c r="B102" s="28"/>
      <c r="C102" s="18" t="s">
        <v>154</v>
      </c>
      <c r="D102" s="7">
        <f t="shared" si="80"/>
        <v>144</v>
      </c>
      <c r="E102" s="7">
        <v>72</v>
      </c>
      <c r="F102" s="7">
        <v>5</v>
      </c>
      <c r="G102" s="7">
        <v>5</v>
      </c>
      <c r="H102" s="7" t="s">
        <v>25</v>
      </c>
      <c r="I102" s="7">
        <v>4</v>
      </c>
      <c r="K102" s="25">
        <f t="shared" ref="K102:K108" si="81">D102</f>
        <v>144</v>
      </c>
      <c r="L102" s="25">
        <f t="shared" ref="L102:L108" si="82">E102</f>
        <v>72</v>
      </c>
      <c r="M102" s="25">
        <f t="shared" ref="M102:M108" si="83">(E102*2+F102)/3</f>
        <v>49.666666666666664</v>
      </c>
      <c r="N102" s="25">
        <f t="shared" ref="N102:N108" si="84">(E102*2+F102+G102)/4</f>
        <v>38.5</v>
      </c>
      <c r="P102" s="26">
        <f t="shared" ref="P102:P103" si="85">20*I102</f>
        <v>80</v>
      </c>
      <c r="Q102" s="26">
        <f t="shared" ref="Q102:Q109" si="86">P102/2</f>
        <v>40</v>
      </c>
      <c r="R102" s="26">
        <f t="shared" ref="R102:R108" si="87">P102/3</f>
        <v>26.666666666666668</v>
      </c>
      <c r="S102" s="26">
        <f t="shared" ref="S102:S108" si="88">P102/4</f>
        <v>20</v>
      </c>
    </row>
    <row r="103" spans="1:19" ht="19.899999999999999" customHeight="1">
      <c r="A103" s="47"/>
      <c r="B103" s="28"/>
      <c r="C103" s="18" t="s">
        <v>150</v>
      </c>
      <c r="D103" s="7">
        <f t="shared" si="80"/>
        <v>144</v>
      </c>
      <c r="E103" s="7">
        <v>72</v>
      </c>
      <c r="F103" s="7">
        <v>5</v>
      </c>
      <c r="G103" s="7">
        <v>5</v>
      </c>
      <c r="H103" s="7"/>
      <c r="I103" s="7">
        <v>4</v>
      </c>
      <c r="K103" s="25">
        <f t="shared" si="81"/>
        <v>144</v>
      </c>
      <c r="L103" s="25">
        <f t="shared" si="82"/>
        <v>72</v>
      </c>
      <c r="M103" s="25">
        <f t="shared" si="83"/>
        <v>49.666666666666664</v>
      </c>
      <c r="N103" s="25">
        <f t="shared" si="84"/>
        <v>38.5</v>
      </c>
      <c r="P103" s="26">
        <f t="shared" si="85"/>
        <v>80</v>
      </c>
      <c r="Q103" s="26">
        <f t="shared" si="86"/>
        <v>40</v>
      </c>
      <c r="R103" s="26">
        <f t="shared" si="87"/>
        <v>26.666666666666668</v>
      </c>
      <c r="S103" s="26">
        <f t="shared" si="88"/>
        <v>20</v>
      </c>
    </row>
    <row r="104" spans="1:19" s="51" customFormat="1" ht="19.899999999999999" customHeight="1">
      <c r="B104" s="58"/>
      <c r="C104" s="53" t="s">
        <v>119</v>
      </c>
      <c r="D104" s="53"/>
      <c r="E104" s="53"/>
      <c r="F104" s="53"/>
      <c r="G104" s="53"/>
      <c r="H104" s="53"/>
      <c r="I104" s="53">
        <v>4</v>
      </c>
      <c r="K104" s="55">
        <f>P104*1.25</f>
        <v>450</v>
      </c>
      <c r="L104" s="55">
        <f t="shared" ref="L104:N105" si="89">Q104*1.25</f>
        <v>225</v>
      </c>
      <c r="M104" s="55">
        <f t="shared" si="89"/>
        <v>183.33333333333331</v>
      </c>
      <c r="N104" s="55">
        <f t="shared" si="89"/>
        <v>162.5</v>
      </c>
      <c r="P104" s="56">
        <f>90*I104</f>
        <v>360</v>
      </c>
      <c r="Q104" s="56">
        <f t="shared" si="86"/>
        <v>180</v>
      </c>
      <c r="R104" s="56">
        <f>110*I104/3</f>
        <v>146.66666666666666</v>
      </c>
      <c r="S104" s="56">
        <f>130*I104/4</f>
        <v>130</v>
      </c>
    </row>
    <row r="105" spans="1:19" s="51" customFormat="1" ht="19.899999999999999" customHeight="1">
      <c r="B105" s="58"/>
      <c r="C105" s="60" t="s">
        <v>169</v>
      </c>
      <c r="D105" s="53"/>
      <c r="E105" s="53"/>
      <c r="F105" s="53"/>
      <c r="G105" s="53"/>
      <c r="H105" s="53"/>
      <c r="I105" s="53">
        <v>4</v>
      </c>
      <c r="K105" s="55">
        <f>P105*1.25</f>
        <v>400</v>
      </c>
      <c r="L105" s="55">
        <f t="shared" si="89"/>
        <v>200</v>
      </c>
      <c r="M105" s="55">
        <f t="shared" si="89"/>
        <v>133.33333333333334</v>
      </c>
      <c r="N105" s="55">
        <f t="shared" si="89"/>
        <v>100</v>
      </c>
      <c r="P105" s="56">
        <f>80*I105</f>
        <v>320</v>
      </c>
      <c r="Q105" s="56">
        <f>P105/2</f>
        <v>160</v>
      </c>
      <c r="R105" s="56">
        <f>P105/3</f>
        <v>106.66666666666667</v>
      </c>
      <c r="S105" s="56">
        <f>P105/4</f>
        <v>80</v>
      </c>
    </row>
    <row r="106" spans="1:19" ht="19.899999999999999" customHeight="1">
      <c r="A106" s="47"/>
      <c r="B106" s="30" t="s">
        <v>165</v>
      </c>
      <c r="C106" s="48" t="s">
        <v>153</v>
      </c>
      <c r="D106" s="23">
        <f t="shared" si="80"/>
        <v>180</v>
      </c>
      <c r="E106" s="23">
        <v>90</v>
      </c>
      <c r="F106" s="23">
        <v>5</v>
      </c>
      <c r="G106" s="23">
        <v>5</v>
      </c>
      <c r="H106" s="23"/>
      <c r="I106" s="23">
        <v>5</v>
      </c>
      <c r="J106" s="47"/>
      <c r="K106" s="49">
        <f t="shared" si="81"/>
        <v>180</v>
      </c>
      <c r="L106" s="49">
        <f t="shared" si="82"/>
        <v>90</v>
      </c>
      <c r="M106" s="49">
        <f t="shared" si="83"/>
        <v>61.666666666666664</v>
      </c>
      <c r="N106" s="49">
        <f t="shared" si="84"/>
        <v>47.5</v>
      </c>
      <c r="O106" s="47"/>
      <c r="P106" s="50">
        <f t="shared" ref="P106:P108" si="90">20*I106</f>
        <v>100</v>
      </c>
      <c r="Q106" s="50">
        <f t="shared" si="86"/>
        <v>50</v>
      </c>
      <c r="R106" s="50">
        <f t="shared" si="87"/>
        <v>33.333333333333336</v>
      </c>
      <c r="S106" s="50">
        <f t="shared" si="88"/>
        <v>25</v>
      </c>
    </row>
    <row r="107" spans="1:19" ht="19.899999999999999" customHeight="1">
      <c r="A107" s="47"/>
      <c r="B107" s="27"/>
      <c r="C107" s="48" t="s">
        <v>154</v>
      </c>
      <c r="D107" s="23">
        <f t="shared" si="80"/>
        <v>180</v>
      </c>
      <c r="E107" s="23">
        <v>90</v>
      </c>
      <c r="F107" s="23">
        <v>5</v>
      </c>
      <c r="G107" s="23">
        <v>5</v>
      </c>
      <c r="H107" s="23" t="s">
        <v>58</v>
      </c>
      <c r="I107" s="23">
        <v>5</v>
      </c>
      <c r="J107" s="47"/>
      <c r="K107" s="49">
        <f t="shared" si="81"/>
        <v>180</v>
      </c>
      <c r="L107" s="49">
        <f t="shared" si="82"/>
        <v>90</v>
      </c>
      <c r="M107" s="49">
        <f t="shared" si="83"/>
        <v>61.666666666666664</v>
      </c>
      <c r="N107" s="49">
        <f t="shared" si="84"/>
        <v>47.5</v>
      </c>
      <c r="O107" s="47"/>
      <c r="P107" s="50">
        <f t="shared" si="90"/>
        <v>100</v>
      </c>
      <c r="Q107" s="50">
        <f t="shared" si="86"/>
        <v>50</v>
      </c>
      <c r="R107" s="50">
        <f t="shared" si="87"/>
        <v>33.333333333333336</v>
      </c>
      <c r="S107" s="50">
        <f t="shared" si="88"/>
        <v>25</v>
      </c>
    </row>
    <row r="108" spans="1:19" ht="19.899999999999999" customHeight="1">
      <c r="A108" s="47"/>
      <c r="B108" s="27"/>
      <c r="C108" s="48" t="s">
        <v>150</v>
      </c>
      <c r="D108" s="23">
        <f t="shared" si="80"/>
        <v>180</v>
      </c>
      <c r="E108" s="23">
        <v>90</v>
      </c>
      <c r="F108" s="23">
        <v>5</v>
      </c>
      <c r="G108" s="23">
        <v>5</v>
      </c>
      <c r="H108" s="23"/>
      <c r="I108" s="23">
        <v>5</v>
      </c>
      <c r="J108" s="47"/>
      <c r="K108" s="49">
        <f t="shared" si="81"/>
        <v>180</v>
      </c>
      <c r="L108" s="49">
        <f t="shared" si="82"/>
        <v>90</v>
      </c>
      <c r="M108" s="49">
        <f t="shared" si="83"/>
        <v>61.666666666666664</v>
      </c>
      <c r="N108" s="49">
        <f t="shared" si="84"/>
        <v>47.5</v>
      </c>
      <c r="O108" s="47"/>
      <c r="P108" s="50">
        <f t="shared" si="90"/>
        <v>100</v>
      </c>
      <c r="Q108" s="50">
        <f t="shared" si="86"/>
        <v>50</v>
      </c>
      <c r="R108" s="50">
        <f t="shared" si="87"/>
        <v>33.333333333333336</v>
      </c>
      <c r="S108" s="50">
        <f t="shared" si="88"/>
        <v>25</v>
      </c>
    </row>
    <row r="109" spans="1:19" s="51" customFormat="1" ht="19.899999999999999" customHeight="1">
      <c r="B109" s="57"/>
      <c r="C109" s="53" t="s">
        <v>119</v>
      </c>
      <c r="D109" s="53"/>
      <c r="E109" s="53"/>
      <c r="F109" s="53"/>
      <c r="G109" s="53"/>
      <c r="H109" s="53"/>
      <c r="I109" s="53">
        <v>5</v>
      </c>
      <c r="K109" s="55">
        <f>P109*1.25</f>
        <v>562.5</v>
      </c>
      <c r="L109" s="55">
        <f t="shared" ref="L109:N110" si="91">Q109*1.25</f>
        <v>281.25</v>
      </c>
      <c r="M109" s="55">
        <f t="shared" si="91"/>
        <v>229.16666666666669</v>
      </c>
      <c r="N109" s="55">
        <f t="shared" si="91"/>
        <v>203.125</v>
      </c>
      <c r="P109" s="56">
        <f>90*I109</f>
        <v>450</v>
      </c>
      <c r="Q109" s="56">
        <f t="shared" si="86"/>
        <v>225</v>
      </c>
      <c r="R109" s="56">
        <f>110*I109/3</f>
        <v>183.33333333333334</v>
      </c>
      <c r="S109" s="56">
        <f>130*I109/4</f>
        <v>162.5</v>
      </c>
    </row>
    <row r="110" spans="1:19" s="51" customFormat="1" ht="19.899999999999999" customHeight="1">
      <c r="B110" s="61"/>
      <c r="C110" s="60" t="s">
        <v>169</v>
      </c>
      <c r="D110" s="61"/>
      <c r="E110" s="61"/>
      <c r="F110" s="61"/>
      <c r="G110" s="61"/>
      <c r="H110" s="61"/>
      <c r="I110" s="53">
        <v>5</v>
      </c>
      <c r="K110" s="55">
        <f>P110*1.25</f>
        <v>500</v>
      </c>
      <c r="L110" s="55">
        <f t="shared" si="91"/>
        <v>250</v>
      </c>
      <c r="M110" s="55">
        <f t="shared" si="91"/>
        <v>166.66666666666669</v>
      </c>
      <c r="N110" s="55">
        <f t="shared" si="91"/>
        <v>125</v>
      </c>
      <c r="P110" s="56">
        <f>80*I110</f>
        <v>400</v>
      </c>
      <c r="Q110" s="56">
        <f>P110/2</f>
        <v>200</v>
      </c>
      <c r="R110" s="56">
        <f>P110/3</f>
        <v>133.33333333333334</v>
      </c>
      <c r="S110" s="56">
        <f>P110/4</f>
        <v>100</v>
      </c>
    </row>
    <row r="112" spans="1:19" ht="19.899999999999999" customHeight="1">
      <c r="B112" s="10" t="s">
        <v>95</v>
      </c>
    </row>
    <row r="113" spans="2:2" ht="19.899999999999999" customHeight="1">
      <c r="B113" s="10" t="s">
        <v>96</v>
      </c>
    </row>
    <row r="114" spans="2:2" ht="19.899999999999999" customHeight="1">
      <c r="B114" s="10"/>
    </row>
    <row r="115" spans="2:2" ht="19.899999999999999" customHeight="1">
      <c r="B115" s="10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workbookViewId="0">
      <selection activeCell="V59" sqref="V59"/>
    </sheetView>
  </sheetViews>
  <sheetFormatPr defaultRowHeight="24" customHeight="1"/>
  <cols>
    <col min="1" max="1" width="9" customWidth="1"/>
    <col min="2" max="2" width="11.140625" style="14" customWidth="1"/>
    <col min="3" max="3" width="43.85546875" customWidth="1"/>
    <col min="4" max="4" width="8.28515625" customWidth="1"/>
    <col min="5" max="5" width="7.85546875" customWidth="1"/>
    <col min="6" max="6" width="7.7109375" customWidth="1"/>
    <col min="7" max="7" width="7" customWidth="1"/>
    <col min="8" max="8" width="6.42578125" style="41" customWidth="1"/>
    <col min="9" max="9" width="4.7109375" customWidth="1"/>
    <col min="13" max="13" width="10.28515625" customWidth="1"/>
    <col min="14" max="14" width="6" customWidth="1"/>
    <col min="18" max="18" width="11.5703125" customWidth="1"/>
  </cols>
  <sheetData>
    <row r="2" spans="1:18" ht="24" customHeight="1">
      <c r="B2" s="4" t="s">
        <v>132</v>
      </c>
      <c r="J2" s="51"/>
      <c r="K2" t="s">
        <v>166</v>
      </c>
    </row>
    <row r="3" spans="1:18" ht="24" customHeight="1">
      <c r="D3" s="65"/>
      <c r="E3" s="65"/>
      <c r="F3" s="65"/>
      <c r="G3" s="65"/>
      <c r="H3" s="65"/>
      <c r="J3" s="19" t="s">
        <v>113</v>
      </c>
      <c r="O3" s="19" t="s">
        <v>118</v>
      </c>
    </row>
    <row r="4" spans="1:18" ht="31.15" customHeight="1">
      <c r="B4" s="35" t="s">
        <v>1</v>
      </c>
      <c r="C4" s="36" t="s">
        <v>2</v>
      </c>
      <c r="D4" s="36" t="s">
        <v>3</v>
      </c>
      <c r="E4" s="36" t="s">
        <v>4</v>
      </c>
      <c r="F4" s="36" t="s">
        <v>5</v>
      </c>
      <c r="G4" s="36" t="s">
        <v>6</v>
      </c>
      <c r="H4" s="40" t="s">
        <v>149</v>
      </c>
      <c r="I4" s="14"/>
      <c r="J4" s="37" t="s">
        <v>114</v>
      </c>
      <c r="K4" s="37" t="s">
        <v>115</v>
      </c>
      <c r="L4" s="37" t="s">
        <v>116</v>
      </c>
      <c r="M4" s="37" t="s">
        <v>117</v>
      </c>
      <c r="N4" s="14"/>
      <c r="O4" s="37" t="s">
        <v>114</v>
      </c>
      <c r="P4" s="37" t="s">
        <v>115</v>
      </c>
      <c r="Q4" s="37" t="s">
        <v>116</v>
      </c>
      <c r="R4" s="37" t="s">
        <v>117</v>
      </c>
    </row>
    <row r="5" spans="1:18" ht="24" customHeight="1">
      <c r="A5" t="s">
        <v>136</v>
      </c>
      <c r="B5" s="38" t="s">
        <v>120</v>
      </c>
      <c r="C5" s="29" t="s">
        <v>153</v>
      </c>
      <c r="D5" s="3">
        <f>E5*2</f>
        <v>36</v>
      </c>
      <c r="E5" s="3">
        <v>18</v>
      </c>
      <c r="F5" s="3">
        <v>5</v>
      </c>
      <c r="G5" s="3">
        <v>5</v>
      </c>
      <c r="H5" s="42">
        <v>1</v>
      </c>
      <c r="J5" s="21">
        <f>D5</f>
        <v>36</v>
      </c>
      <c r="K5" s="21">
        <f>E5</f>
        <v>18</v>
      </c>
      <c r="L5" s="21">
        <f>(E5*2+F5)/3</f>
        <v>13.666666666666666</v>
      </c>
      <c r="M5" s="21">
        <f>(E5*2+F5+G5)/4</f>
        <v>11.5</v>
      </c>
      <c r="O5" s="22">
        <f>20*H5</f>
        <v>20</v>
      </c>
      <c r="P5" s="22">
        <f>O5/2</f>
        <v>10</v>
      </c>
      <c r="Q5" s="22">
        <f>O5/3</f>
        <v>6.666666666666667</v>
      </c>
      <c r="R5" s="22">
        <f>O5/4</f>
        <v>5</v>
      </c>
    </row>
    <row r="6" spans="1:18" ht="32.450000000000003" customHeight="1">
      <c r="A6" s="45" t="s">
        <v>155</v>
      </c>
      <c r="B6" s="39"/>
      <c r="C6" s="29" t="s">
        <v>154</v>
      </c>
      <c r="D6" s="3">
        <f t="shared" ref="D6:D7" si="0">E6*2</f>
        <v>36</v>
      </c>
      <c r="E6" s="3">
        <v>18</v>
      </c>
      <c r="F6" s="3">
        <v>5</v>
      </c>
      <c r="G6" s="3">
        <v>5</v>
      </c>
      <c r="H6" s="42">
        <v>1</v>
      </c>
      <c r="J6" s="21">
        <f t="shared" ref="J6:K7" si="1">D6</f>
        <v>36</v>
      </c>
      <c r="K6" s="21">
        <f t="shared" si="1"/>
        <v>18</v>
      </c>
      <c r="L6" s="21">
        <f t="shared" ref="L6:L7" si="2">(E6*2+F6)/3</f>
        <v>13.666666666666666</v>
      </c>
      <c r="M6" s="21">
        <f t="shared" ref="M6:M7" si="3">(E6*2+F6+G6)/4</f>
        <v>11.5</v>
      </c>
      <c r="O6" s="22">
        <f t="shared" ref="O6:O7" si="4">20*H6</f>
        <v>20</v>
      </c>
      <c r="P6" s="22">
        <f t="shared" ref="P6:P8" si="5">O6/2</f>
        <v>10</v>
      </c>
      <c r="Q6" s="22">
        <f t="shared" ref="Q6:Q7" si="6">O6/3</f>
        <v>6.666666666666667</v>
      </c>
      <c r="R6" s="22">
        <f t="shared" ref="R6:R7" si="7">O6/4</f>
        <v>5</v>
      </c>
    </row>
    <row r="7" spans="1:18" ht="24" customHeight="1">
      <c r="B7" s="39" t="s">
        <v>133</v>
      </c>
      <c r="C7" s="29" t="s">
        <v>150</v>
      </c>
      <c r="D7" s="3">
        <f t="shared" si="0"/>
        <v>36</v>
      </c>
      <c r="E7" s="3">
        <v>18</v>
      </c>
      <c r="F7" s="3">
        <v>5</v>
      </c>
      <c r="G7" s="3">
        <v>5</v>
      </c>
      <c r="H7" s="42">
        <v>1</v>
      </c>
      <c r="J7" s="21">
        <f t="shared" si="1"/>
        <v>36</v>
      </c>
      <c r="K7" s="21">
        <f t="shared" si="1"/>
        <v>18</v>
      </c>
      <c r="L7" s="21">
        <f t="shared" si="2"/>
        <v>13.666666666666666</v>
      </c>
      <c r="M7" s="21">
        <f t="shared" si="3"/>
        <v>11.5</v>
      </c>
      <c r="O7" s="22">
        <f t="shared" si="4"/>
        <v>20</v>
      </c>
      <c r="P7" s="22">
        <f t="shared" si="5"/>
        <v>10</v>
      </c>
      <c r="Q7" s="22">
        <f t="shared" si="6"/>
        <v>6.666666666666667</v>
      </c>
      <c r="R7" s="22">
        <f t="shared" si="7"/>
        <v>5</v>
      </c>
    </row>
    <row r="8" spans="1:18" s="51" customFormat="1" ht="24" customHeight="1">
      <c r="B8" s="52"/>
      <c r="C8" s="53" t="s">
        <v>119</v>
      </c>
      <c r="D8" s="53"/>
      <c r="E8" s="53"/>
      <c r="F8" s="53"/>
      <c r="G8" s="53"/>
      <c r="H8" s="54">
        <v>1</v>
      </c>
      <c r="J8" s="55">
        <f>O8*1.25</f>
        <v>112.5</v>
      </c>
      <c r="K8" s="55">
        <f t="shared" ref="K8:M9" si="8">P8*1.25</f>
        <v>56.25</v>
      </c>
      <c r="L8" s="55">
        <f t="shared" si="8"/>
        <v>45.833333333333329</v>
      </c>
      <c r="M8" s="55">
        <f t="shared" si="8"/>
        <v>40.625</v>
      </c>
      <c r="O8" s="56">
        <f>90*H8</f>
        <v>90</v>
      </c>
      <c r="P8" s="56">
        <f t="shared" si="5"/>
        <v>45</v>
      </c>
      <c r="Q8" s="56">
        <f>110*H8/3</f>
        <v>36.666666666666664</v>
      </c>
      <c r="R8" s="56">
        <f>130*H8/4</f>
        <v>32.5</v>
      </c>
    </row>
    <row r="9" spans="1:18" s="51" customFormat="1" ht="24" customHeight="1">
      <c r="B9" s="62"/>
      <c r="C9" s="60" t="s">
        <v>169</v>
      </c>
      <c r="D9" s="53"/>
      <c r="E9" s="53"/>
      <c r="F9" s="53"/>
      <c r="G9" s="53"/>
      <c r="H9" s="54">
        <v>1</v>
      </c>
      <c r="J9" s="55">
        <f>O9*1.25</f>
        <v>100</v>
      </c>
      <c r="K9" s="55">
        <f t="shared" si="8"/>
        <v>50</v>
      </c>
      <c r="L9" s="55">
        <f t="shared" si="8"/>
        <v>33.333333333333336</v>
      </c>
      <c r="M9" s="55">
        <f t="shared" si="8"/>
        <v>25</v>
      </c>
      <c r="O9" s="56">
        <f>80*H9</f>
        <v>80</v>
      </c>
      <c r="P9" s="56">
        <f>O9/2</f>
        <v>40</v>
      </c>
      <c r="Q9" s="56">
        <f>O9/3</f>
        <v>26.666666666666668</v>
      </c>
      <c r="R9" s="56">
        <f>O9/4</f>
        <v>20</v>
      </c>
    </row>
    <row r="10" spans="1:18" ht="24" customHeight="1">
      <c r="A10" t="s">
        <v>137</v>
      </c>
      <c r="B10" s="38" t="s">
        <v>121</v>
      </c>
      <c r="C10" s="18" t="s">
        <v>153</v>
      </c>
      <c r="D10" s="7">
        <f>E10*2</f>
        <v>36</v>
      </c>
      <c r="E10" s="7">
        <v>18</v>
      </c>
      <c r="F10" s="7">
        <v>5</v>
      </c>
      <c r="G10" s="7">
        <v>5</v>
      </c>
      <c r="H10" s="43">
        <v>1</v>
      </c>
      <c r="J10" s="25">
        <f>D10</f>
        <v>36</v>
      </c>
      <c r="K10" s="25">
        <f>E10</f>
        <v>18</v>
      </c>
      <c r="L10" s="25">
        <f>(E10*2+F10)/3</f>
        <v>13.666666666666666</v>
      </c>
      <c r="M10" s="25">
        <f>(E10*2+F10+G10)/4</f>
        <v>11.5</v>
      </c>
      <c r="O10" s="26">
        <f>20*H10</f>
        <v>20</v>
      </c>
      <c r="P10" s="26">
        <f>O10/2</f>
        <v>10</v>
      </c>
      <c r="Q10" s="26">
        <f>O10/3</f>
        <v>6.666666666666667</v>
      </c>
      <c r="R10" s="26">
        <f>O10/4</f>
        <v>5</v>
      </c>
    </row>
    <row r="11" spans="1:18" ht="24" customHeight="1">
      <c r="B11" s="39" t="s">
        <v>133</v>
      </c>
      <c r="C11" s="18" t="s">
        <v>154</v>
      </c>
      <c r="D11" s="7">
        <f t="shared" ref="D11:D12" si="9">E11*2</f>
        <v>36</v>
      </c>
      <c r="E11" s="7">
        <v>18</v>
      </c>
      <c r="F11" s="7">
        <v>5</v>
      </c>
      <c r="G11" s="7">
        <v>5</v>
      </c>
      <c r="H11" s="43">
        <v>1</v>
      </c>
      <c r="J11" s="25">
        <f t="shared" ref="J11:K12" si="10">D11</f>
        <v>36</v>
      </c>
      <c r="K11" s="25">
        <f t="shared" si="10"/>
        <v>18</v>
      </c>
      <c r="L11" s="25">
        <f t="shared" ref="L11:L12" si="11">(E11*2+F11)/3</f>
        <v>13.666666666666666</v>
      </c>
      <c r="M11" s="25">
        <f t="shared" ref="M11:M12" si="12">(E11*2+F11+G11)/4</f>
        <v>11.5</v>
      </c>
      <c r="O11" s="26">
        <f t="shared" ref="O11:O12" si="13">20*H11</f>
        <v>20</v>
      </c>
      <c r="P11" s="26">
        <f t="shared" ref="P11:P13" si="14">O11/2</f>
        <v>10</v>
      </c>
      <c r="Q11" s="26">
        <f t="shared" ref="Q11:Q12" si="15">O11/3</f>
        <v>6.666666666666667</v>
      </c>
      <c r="R11" s="26">
        <f t="shared" ref="R11:R12" si="16">O11/4</f>
        <v>5</v>
      </c>
    </row>
    <row r="12" spans="1:18" ht="24" customHeight="1">
      <c r="B12" s="39"/>
      <c r="C12" s="18" t="s">
        <v>150</v>
      </c>
      <c r="D12" s="7">
        <f t="shared" si="9"/>
        <v>36</v>
      </c>
      <c r="E12" s="7">
        <v>18</v>
      </c>
      <c r="F12" s="7">
        <v>5</v>
      </c>
      <c r="G12" s="7">
        <v>5</v>
      </c>
      <c r="H12" s="43">
        <v>1</v>
      </c>
      <c r="J12" s="25">
        <f t="shared" si="10"/>
        <v>36</v>
      </c>
      <c r="K12" s="25">
        <f t="shared" si="10"/>
        <v>18</v>
      </c>
      <c r="L12" s="25">
        <f t="shared" si="11"/>
        <v>13.666666666666666</v>
      </c>
      <c r="M12" s="25">
        <f t="shared" si="12"/>
        <v>11.5</v>
      </c>
      <c r="O12" s="26">
        <f t="shared" si="13"/>
        <v>20</v>
      </c>
      <c r="P12" s="26">
        <f t="shared" si="14"/>
        <v>10</v>
      </c>
      <c r="Q12" s="26">
        <f t="shared" si="15"/>
        <v>6.666666666666667</v>
      </c>
      <c r="R12" s="26">
        <f t="shared" si="16"/>
        <v>5</v>
      </c>
    </row>
    <row r="13" spans="1:18" s="51" customFormat="1" ht="24" customHeight="1">
      <c r="B13" s="52"/>
      <c r="C13" s="53" t="s">
        <v>119</v>
      </c>
      <c r="D13" s="53"/>
      <c r="E13" s="53"/>
      <c r="F13" s="53"/>
      <c r="G13" s="53"/>
      <c r="H13" s="54">
        <v>1</v>
      </c>
      <c r="J13" s="55">
        <f>O13*1.25</f>
        <v>112.5</v>
      </c>
      <c r="K13" s="55">
        <f t="shared" ref="K13:M14" si="17">P13*1.25</f>
        <v>56.25</v>
      </c>
      <c r="L13" s="55">
        <f t="shared" si="17"/>
        <v>45.833333333333329</v>
      </c>
      <c r="M13" s="55">
        <f t="shared" si="17"/>
        <v>40.625</v>
      </c>
      <c r="O13" s="56">
        <f>90*H13</f>
        <v>90</v>
      </c>
      <c r="P13" s="56">
        <f t="shared" si="14"/>
        <v>45</v>
      </c>
      <c r="Q13" s="56">
        <f>110*H13/3</f>
        <v>36.666666666666664</v>
      </c>
      <c r="R13" s="56">
        <f>130*H13/4</f>
        <v>32.5</v>
      </c>
    </row>
    <row r="14" spans="1:18" s="51" customFormat="1" ht="24" customHeight="1">
      <c r="B14" s="62"/>
      <c r="C14" s="60" t="s">
        <v>169</v>
      </c>
      <c r="D14" s="53"/>
      <c r="E14" s="53"/>
      <c r="F14" s="53"/>
      <c r="G14" s="53"/>
      <c r="H14" s="54">
        <v>1</v>
      </c>
      <c r="J14" s="55">
        <f>O14*1.25</f>
        <v>100</v>
      </c>
      <c r="K14" s="55">
        <f t="shared" si="17"/>
        <v>50</v>
      </c>
      <c r="L14" s="55">
        <f t="shared" si="17"/>
        <v>33.333333333333336</v>
      </c>
      <c r="M14" s="55">
        <f t="shared" si="17"/>
        <v>25</v>
      </c>
      <c r="O14" s="56">
        <f>80*H14</f>
        <v>80</v>
      </c>
      <c r="P14" s="56">
        <f>O14/2</f>
        <v>40</v>
      </c>
      <c r="Q14" s="56">
        <f>O14/3</f>
        <v>26.666666666666668</v>
      </c>
      <c r="R14" s="56">
        <f>O14/4</f>
        <v>20</v>
      </c>
    </row>
    <row r="15" spans="1:18" ht="24" customHeight="1">
      <c r="A15" t="s">
        <v>138</v>
      </c>
      <c r="B15" s="38" t="s">
        <v>131</v>
      </c>
      <c r="C15" s="29" t="s">
        <v>153</v>
      </c>
      <c r="D15" s="3">
        <f>E15*2</f>
        <v>36</v>
      </c>
      <c r="E15" s="3">
        <v>18</v>
      </c>
      <c r="F15" s="3">
        <v>5</v>
      </c>
      <c r="G15" s="3">
        <v>5</v>
      </c>
      <c r="H15" s="42">
        <v>1</v>
      </c>
      <c r="J15" s="21">
        <f>D15</f>
        <v>36</v>
      </c>
      <c r="K15" s="21">
        <f>E15</f>
        <v>18</v>
      </c>
      <c r="L15" s="21">
        <f>(E15*2+F15)/3</f>
        <v>13.666666666666666</v>
      </c>
      <c r="M15" s="21">
        <f>(E15*2+F15+G15)/4</f>
        <v>11.5</v>
      </c>
      <c r="O15" s="22">
        <f>20*H15</f>
        <v>20</v>
      </c>
      <c r="P15" s="22">
        <f>O15/2</f>
        <v>10</v>
      </c>
      <c r="Q15" s="22">
        <f>O15/3</f>
        <v>6.666666666666667</v>
      </c>
      <c r="R15" s="22">
        <f>O15/4</f>
        <v>5</v>
      </c>
    </row>
    <row r="16" spans="1:18" ht="24" customHeight="1">
      <c r="B16" s="39" t="s">
        <v>133</v>
      </c>
      <c r="C16" s="29" t="s">
        <v>154</v>
      </c>
      <c r="D16" s="3">
        <f t="shared" ref="D16:D22" si="18">E16*2</f>
        <v>36</v>
      </c>
      <c r="E16" s="3">
        <v>18</v>
      </c>
      <c r="F16" s="3">
        <v>5</v>
      </c>
      <c r="G16" s="3">
        <v>5</v>
      </c>
      <c r="H16" s="42">
        <v>1</v>
      </c>
      <c r="J16" s="21">
        <f t="shared" ref="J16:K22" si="19">D16</f>
        <v>36</v>
      </c>
      <c r="K16" s="21">
        <f t="shared" si="19"/>
        <v>18</v>
      </c>
      <c r="L16" s="21">
        <f t="shared" ref="L16:L22" si="20">(E16*2+F16)/3</f>
        <v>13.666666666666666</v>
      </c>
      <c r="M16" s="21">
        <f t="shared" ref="M16:M22" si="21">(E16*2+F16+G16)/4</f>
        <v>11.5</v>
      </c>
      <c r="O16" s="22">
        <f t="shared" ref="O16:O17" si="22">20*H16</f>
        <v>20</v>
      </c>
      <c r="P16" s="22">
        <f t="shared" ref="P16:P23" si="23">O16/2</f>
        <v>10</v>
      </c>
      <c r="Q16" s="22">
        <f t="shared" ref="Q16:Q22" si="24">O16/3</f>
        <v>6.666666666666667</v>
      </c>
      <c r="R16" s="22">
        <f t="shared" ref="R16:R22" si="25">O16/4</f>
        <v>5</v>
      </c>
    </row>
    <row r="17" spans="1:18" ht="24" customHeight="1">
      <c r="B17" s="39"/>
      <c r="C17" s="29" t="s">
        <v>150</v>
      </c>
      <c r="D17" s="3">
        <f t="shared" si="18"/>
        <v>36</v>
      </c>
      <c r="E17" s="3">
        <v>18</v>
      </c>
      <c r="F17" s="3">
        <v>5</v>
      </c>
      <c r="G17" s="3">
        <v>5</v>
      </c>
      <c r="H17" s="42">
        <v>1</v>
      </c>
      <c r="J17" s="21">
        <f t="shared" si="19"/>
        <v>36</v>
      </c>
      <c r="K17" s="21">
        <f t="shared" si="19"/>
        <v>18</v>
      </c>
      <c r="L17" s="21">
        <f t="shared" si="20"/>
        <v>13.666666666666666</v>
      </c>
      <c r="M17" s="21">
        <f t="shared" si="21"/>
        <v>11.5</v>
      </c>
      <c r="O17" s="22">
        <f t="shared" si="22"/>
        <v>20</v>
      </c>
      <c r="P17" s="22">
        <f t="shared" si="23"/>
        <v>10</v>
      </c>
      <c r="Q17" s="22">
        <f t="shared" si="24"/>
        <v>6.666666666666667</v>
      </c>
      <c r="R17" s="22">
        <f t="shared" si="25"/>
        <v>5</v>
      </c>
    </row>
    <row r="18" spans="1:18" s="51" customFormat="1" ht="24" customHeight="1">
      <c r="B18" s="52"/>
      <c r="C18" s="53" t="s">
        <v>119</v>
      </c>
      <c r="D18" s="53"/>
      <c r="E18" s="53"/>
      <c r="F18" s="53"/>
      <c r="G18" s="53"/>
      <c r="H18" s="54">
        <v>1</v>
      </c>
      <c r="J18" s="55">
        <f>O18*1.25</f>
        <v>112.5</v>
      </c>
      <c r="K18" s="55">
        <f t="shared" ref="K18:M19" si="26">P18*1.25</f>
        <v>56.25</v>
      </c>
      <c r="L18" s="55">
        <f t="shared" si="26"/>
        <v>45.833333333333329</v>
      </c>
      <c r="M18" s="55">
        <f t="shared" si="26"/>
        <v>40.625</v>
      </c>
      <c r="O18" s="56">
        <f>90*H18</f>
        <v>90</v>
      </c>
      <c r="P18" s="56">
        <f t="shared" si="23"/>
        <v>45</v>
      </c>
      <c r="Q18" s="56">
        <f>110*H18/3</f>
        <v>36.666666666666664</v>
      </c>
      <c r="R18" s="56">
        <f>130*H18/4</f>
        <v>32.5</v>
      </c>
    </row>
    <row r="19" spans="1:18" s="51" customFormat="1" ht="24" customHeight="1">
      <c r="B19" s="62"/>
      <c r="C19" s="60" t="s">
        <v>169</v>
      </c>
      <c r="D19" s="53"/>
      <c r="E19" s="53"/>
      <c r="F19" s="53"/>
      <c r="G19" s="53"/>
      <c r="H19" s="54">
        <v>1</v>
      </c>
      <c r="J19" s="55">
        <f>O19*1.25</f>
        <v>100</v>
      </c>
      <c r="K19" s="55">
        <f t="shared" si="26"/>
        <v>50</v>
      </c>
      <c r="L19" s="55">
        <f t="shared" si="26"/>
        <v>33.333333333333336</v>
      </c>
      <c r="M19" s="55">
        <f t="shared" si="26"/>
        <v>25</v>
      </c>
      <c r="O19" s="56">
        <f>80*H19</f>
        <v>80</v>
      </c>
      <c r="P19" s="56">
        <f>O19/2</f>
        <v>40</v>
      </c>
      <c r="Q19" s="56">
        <f>O19/3</f>
        <v>26.666666666666668</v>
      </c>
      <c r="R19" s="56">
        <f>O19/4</f>
        <v>20</v>
      </c>
    </row>
    <row r="20" spans="1:18" ht="24" customHeight="1">
      <c r="A20" t="s">
        <v>139</v>
      </c>
      <c r="B20" s="38" t="s">
        <v>122</v>
      </c>
      <c r="C20" s="18" t="s">
        <v>153</v>
      </c>
      <c r="D20" s="7">
        <f t="shared" si="18"/>
        <v>72</v>
      </c>
      <c r="E20" s="7">
        <v>36</v>
      </c>
      <c r="F20" s="7">
        <v>5</v>
      </c>
      <c r="G20" s="7">
        <v>5</v>
      </c>
      <c r="H20" s="43">
        <v>2</v>
      </c>
      <c r="J20" s="25">
        <f t="shared" si="19"/>
        <v>72</v>
      </c>
      <c r="K20" s="25">
        <f t="shared" si="19"/>
        <v>36</v>
      </c>
      <c r="L20" s="25">
        <f t="shared" si="20"/>
        <v>25.666666666666668</v>
      </c>
      <c r="M20" s="25">
        <f t="shared" si="21"/>
        <v>20.5</v>
      </c>
      <c r="O20" s="26">
        <f t="shared" ref="O20:O22" si="27">20*H20</f>
        <v>40</v>
      </c>
      <c r="P20" s="26">
        <f t="shared" si="23"/>
        <v>20</v>
      </c>
      <c r="Q20" s="26">
        <f t="shared" si="24"/>
        <v>13.333333333333334</v>
      </c>
      <c r="R20" s="26">
        <f t="shared" si="25"/>
        <v>10</v>
      </c>
    </row>
    <row r="21" spans="1:18" ht="24" customHeight="1">
      <c r="B21" s="39" t="s">
        <v>134</v>
      </c>
      <c r="C21" s="18" t="s">
        <v>154</v>
      </c>
      <c r="D21" s="7">
        <f t="shared" si="18"/>
        <v>72</v>
      </c>
      <c r="E21" s="7">
        <v>36</v>
      </c>
      <c r="F21" s="7">
        <v>5</v>
      </c>
      <c r="G21" s="7">
        <v>5</v>
      </c>
      <c r="H21" s="43">
        <v>2</v>
      </c>
      <c r="J21" s="25">
        <f t="shared" si="19"/>
        <v>72</v>
      </c>
      <c r="K21" s="25">
        <f t="shared" si="19"/>
        <v>36</v>
      </c>
      <c r="L21" s="25">
        <f t="shared" si="20"/>
        <v>25.666666666666668</v>
      </c>
      <c r="M21" s="25">
        <f t="shared" si="21"/>
        <v>20.5</v>
      </c>
      <c r="O21" s="26">
        <f t="shared" si="27"/>
        <v>40</v>
      </c>
      <c r="P21" s="26">
        <f t="shared" si="23"/>
        <v>20</v>
      </c>
      <c r="Q21" s="26">
        <f t="shared" si="24"/>
        <v>13.333333333333334</v>
      </c>
      <c r="R21" s="26">
        <f t="shared" si="25"/>
        <v>10</v>
      </c>
    </row>
    <row r="22" spans="1:18" ht="24" customHeight="1">
      <c r="B22" s="39"/>
      <c r="C22" s="18" t="s">
        <v>150</v>
      </c>
      <c r="D22" s="7">
        <f t="shared" si="18"/>
        <v>72</v>
      </c>
      <c r="E22" s="7">
        <v>36</v>
      </c>
      <c r="F22" s="7">
        <v>5</v>
      </c>
      <c r="G22" s="7">
        <v>5</v>
      </c>
      <c r="H22" s="43">
        <v>2</v>
      </c>
      <c r="J22" s="25">
        <f t="shared" si="19"/>
        <v>72</v>
      </c>
      <c r="K22" s="25">
        <f t="shared" si="19"/>
        <v>36</v>
      </c>
      <c r="L22" s="25">
        <f t="shared" si="20"/>
        <v>25.666666666666668</v>
      </c>
      <c r="M22" s="25">
        <f t="shared" si="21"/>
        <v>20.5</v>
      </c>
      <c r="O22" s="26">
        <f t="shared" si="27"/>
        <v>40</v>
      </c>
      <c r="P22" s="26">
        <f t="shared" si="23"/>
        <v>20</v>
      </c>
      <c r="Q22" s="26">
        <f t="shared" si="24"/>
        <v>13.333333333333334</v>
      </c>
      <c r="R22" s="26">
        <f t="shared" si="25"/>
        <v>10</v>
      </c>
    </row>
    <row r="23" spans="1:18" s="51" customFormat="1" ht="24" customHeight="1">
      <c r="B23" s="52"/>
      <c r="C23" s="53" t="s">
        <v>119</v>
      </c>
      <c r="D23" s="53"/>
      <c r="E23" s="53"/>
      <c r="F23" s="53"/>
      <c r="G23" s="53"/>
      <c r="H23" s="54">
        <v>2</v>
      </c>
      <c r="J23" s="55">
        <f>O23*1.25</f>
        <v>225</v>
      </c>
      <c r="K23" s="55">
        <f t="shared" ref="K23:M24" si="28">P23*1.25</f>
        <v>112.5</v>
      </c>
      <c r="L23" s="55">
        <f t="shared" si="28"/>
        <v>91.666666666666657</v>
      </c>
      <c r="M23" s="55">
        <f t="shared" si="28"/>
        <v>81.25</v>
      </c>
      <c r="O23" s="56">
        <f>90*H23</f>
        <v>180</v>
      </c>
      <c r="P23" s="56">
        <f t="shared" si="23"/>
        <v>90</v>
      </c>
      <c r="Q23" s="56">
        <f>110*H23/3</f>
        <v>73.333333333333329</v>
      </c>
      <c r="R23" s="56">
        <f>130*H23/4</f>
        <v>65</v>
      </c>
    </row>
    <row r="24" spans="1:18" s="51" customFormat="1" ht="24" customHeight="1">
      <c r="B24" s="62"/>
      <c r="C24" s="60" t="s">
        <v>169</v>
      </c>
      <c r="D24" s="53"/>
      <c r="E24" s="53"/>
      <c r="F24" s="53"/>
      <c r="G24" s="53"/>
      <c r="H24" s="54">
        <v>2</v>
      </c>
      <c r="J24" s="55">
        <f>O24*1.25</f>
        <v>200</v>
      </c>
      <c r="K24" s="55">
        <f t="shared" si="28"/>
        <v>100</v>
      </c>
      <c r="L24" s="55">
        <f t="shared" si="28"/>
        <v>66.666666666666671</v>
      </c>
      <c r="M24" s="55">
        <f t="shared" si="28"/>
        <v>50</v>
      </c>
      <c r="O24" s="56">
        <f>80*H24</f>
        <v>160</v>
      </c>
      <c r="P24" s="56">
        <f>O24/2</f>
        <v>80</v>
      </c>
      <c r="Q24" s="56">
        <f>O24/3</f>
        <v>53.333333333333336</v>
      </c>
      <c r="R24" s="56">
        <f>O24/4</f>
        <v>40</v>
      </c>
    </row>
    <row r="25" spans="1:18" ht="24" customHeight="1">
      <c r="A25" t="s">
        <v>140</v>
      </c>
      <c r="B25" s="38" t="s">
        <v>123</v>
      </c>
      <c r="C25" s="29" t="s">
        <v>153</v>
      </c>
      <c r="D25" s="3">
        <f>E25*2</f>
        <v>36</v>
      </c>
      <c r="E25" s="3">
        <v>18</v>
      </c>
      <c r="F25" s="3">
        <v>5</v>
      </c>
      <c r="G25" s="3">
        <v>5</v>
      </c>
      <c r="H25" s="42">
        <v>1</v>
      </c>
      <c r="J25" s="21">
        <f>D25</f>
        <v>36</v>
      </c>
      <c r="K25" s="21">
        <f>E25</f>
        <v>18</v>
      </c>
      <c r="L25" s="21">
        <f>(E25*2+F25)/3</f>
        <v>13.666666666666666</v>
      </c>
      <c r="M25" s="21">
        <f>(E25*2+F25+G25)/4</f>
        <v>11.5</v>
      </c>
      <c r="O25" s="22">
        <f>20*H25</f>
        <v>20</v>
      </c>
      <c r="P25" s="22">
        <f>O25/2</f>
        <v>10</v>
      </c>
      <c r="Q25" s="22">
        <f>O25/3</f>
        <v>6.666666666666667</v>
      </c>
      <c r="R25" s="22">
        <f>O25/4</f>
        <v>5</v>
      </c>
    </row>
    <row r="26" spans="1:18" ht="24" customHeight="1">
      <c r="B26" s="39" t="s">
        <v>133</v>
      </c>
      <c r="C26" s="29" t="s">
        <v>154</v>
      </c>
      <c r="D26" s="3">
        <f t="shared" ref="D26:D27" si="29">E26*2</f>
        <v>36</v>
      </c>
      <c r="E26" s="3">
        <v>18</v>
      </c>
      <c r="F26" s="3">
        <v>5</v>
      </c>
      <c r="G26" s="3">
        <v>5</v>
      </c>
      <c r="H26" s="42">
        <v>1</v>
      </c>
      <c r="J26" s="21">
        <f t="shared" ref="J26:K27" si="30">D26</f>
        <v>36</v>
      </c>
      <c r="K26" s="21">
        <f t="shared" si="30"/>
        <v>18</v>
      </c>
      <c r="L26" s="21">
        <f t="shared" ref="L26:L27" si="31">(E26*2+F26)/3</f>
        <v>13.666666666666666</v>
      </c>
      <c r="M26" s="21">
        <f t="shared" ref="M26:M27" si="32">(E26*2+F26+G26)/4</f>
        <v>11.5</v>
      </c>
      <c r="O26" s="22">
        <f t="shared" ref="O26:O27" si="33">20*H26</f>
        <v>20</v>
      </c>
      <c r="P26" s="22">
        <f t="shared" ref="P26:P28" si="34">O26/2</f>
        <v>10</v>
      </c>
      <c r="Q26" s="22">
        <f t="shared" ref="Q26:Q27" si="35">O26/3</f>
        <v>6.666666666666667</v>
      </c>
      <c r="R26" s="22">
        <f t="shared" ref="R26:R27" si="36">O26/4</f>
        <v>5</v>
      </c>
    </row>
    <row r="27" spans="1:18" ht="24" customHeight="1">
      <c r="B27" s="39"/>
      <c r="C27" s="29" t="s">
        <v>150</v>
      </c>
      <c r="D27" s="3">
        <f t="shared" si="29"/>
        <v>36</v>
      </c>
      <c r="E27" s="3">
        <v>18</v>
      </c>
      <c r="F27" s="3">
        <v>5</v>
      </c>
      <c r="G27" s="3">
        <v>5</v>
      </c>
      <c r="H27" s="42">
        <v>1</v>
      </c>
      <c r="J27" s="21">
        <f t="shared" si="30"/>
        <v>36</v>
      </c>
      <c r="K27" s="21">
        <f t="shared" si="30"/>
        <v>18</v>
      </c>
      <c r="L27" s="21">
        <f t="shared" si="31"/>
        <v>13.666666666666666</v>
      </c>
      <c r="M27" s="21">
        <f t="shared" si="32"/>
        <v>11.5</v>
      </c>
      <c r="O27" s="22">
        <f t="shared" si="33"/>
        <v>20</v>
      </c>
      <c r="P27" s="22">
        <f t="shared" si="34"/>
        <v>10</v>
      </c>
      <c r="Q27" s="22">
        <f t="shared" si="35"/>
        <v>6.666666666666667</v>
      </c>
      <c r="R27" s="22">
        <f t="shared" si="36"/>
        <v>5</v>
      </c>
    </row>
    <row r="28" spans="1:18" s="51" customFormat="1" ht="24" customHeight="1">
      <c r="B28" s="52"/>
      <c r="C28" s="53" t="s">
        <v>119</v>
      </c>
      <c r="D28" s="53"/>
      <c r="E28" s="53"/>
      <c r="F28" s="53"/>
      <c r="G28" s="53"/>
      <c r="H28" s="54">
        <v>1</v>
      </c>
      <c r="J28" s="55">
        <f>O28*1.25</f>
        <v>112.5</v>
      </c>
      <c r="K28" s="55">
        <f t="shared" ref="K28:M29" si="37">P28*1.25</f>
        <v>56.25</v>
      </c>
      <c r="L28" s="55">
        <f t="shared" si="37"/>
        <v>45.833333333333329</v>
      </c>
      <c r="M28" s="55">
        <f t="shared" si="37"/>
        <v>40.625</v>
      </c>
      <c r="O28" s="56">
        <f>90*H28</f>
        <v>90</v>
      </c>
      <c r="P28" s="56">
        <f t="shared" si="34"/>
        <v>45</v>
      </c>
      <c r="Q28" s="56">
        <f>110*H28/3</f>
        <v>36.666666666666664</v>
      </c>
      <c r="R28" s="56">
        <f>130*H28/4</f>
        <v>32.5</v>
      </c>
    </row>
    <row r="29" spans="1:18" s="51" customFormat="1" ht="24" customHeight="1">
      <c r="B29" s="62"/>
      <c r="C29" s="60" t="s">
        <v>169</v>
      </c>
      <c r="D29" s="53"/>
      <c r="E29" s="53"/>
      <c r="F29" s="53"/>
      <c r="G29" s="53"/>
      <c r="H29" s="54">
        <v>1</v>
      </c>
      <c r="J29" s="55">
        <f>O29*1.25</f>
        <v>100</v>
      </c>
      <c r="K29" s="55">
        <f t="shared" si="37"/>
        <v>50</v>
      </c>
      <c r="L29" s="55">
        <f t="shared" si="37"/>
        <v>33.333333333333336</v>
      </c>
      <c r="M29" s="55">
        <f t="shared" si="37"/>
        <v>25</v>
      </c>
      <c r="O29" s="56">
        <f>80*H29</f>
        <v>80</v>
      </c>
      <c r="P29" s="56">
        <f>O29/2</f>
        <v>40</v>
      </c>
      <c r="Q29" s="56">
        <f>O29/3</f>
        <v>26.666666666666668</v>
      </c>
      <c r="R29" s="56">
        <f>O29/4</f>
        <v>20</v>
      </c>
    </row>
    <row r="30" spans="1:18" ht="24" customHeight="1">
      <c r="A30" t="s">
        <v>141</v>
      </c>
      <c r="B30" s="38" t="s">
        <v>124</v>
      </c>
      <c r="C30" s="18" t="s">
        <v>153</v>
      </c>
      <c r="D30" s="7">
        <f>E30*2</f>
        <v>36</v>
      </c>
      <c r="E30" s="7">
        <v>18</v>
      </c>
      <c r="F30" s="7">
        <v>5</v>
      </c>
      <c r="G30" s="7">
        <v>5</v>
      </c>
      <c r="H30" s="43">
        <v>1</v>
      </c>
      <c r="J30" s="25">
        <f>D30</f>
        <v>36</v>
      </c>
      <c r="K30" s="25">
        <f>E30</f>
        <v>18</v>
      </c>
      <c r="L30" s="25">
        <f>(E30*2+F30)/3</f>
        <v>13.666666666666666</v>
      </c>
      <c r="M30" s="25">
        <f>(E30*2+F30+G30)/4</f>
        <v>11.5</v>
      </c>
      <c r="O30" s="26">
        <f>20*H30</f>
        <v>20</v>
      </c>
      <c r="P30" s="26">
        <f>O30/2</f>
        <v>10</v>
      </c>
      <c r="Q30" s="26">
        <f>O30/3</f>
        <v>6.666666666666667</v>
      </c>
      <c r="R30" s="26">
        <f>O30/4</f>
        <v>5</v>
      </c>
    </row>
    <row r="31" spans="1:18" ht="24" customHeight="1">
      <c r="B31" s="39" t="s">
        <v>133</v>
      </c>
      <c r="C31" s="18" t="s">
        <v>154</v>
      </c>
      <c r="D31" s="7">
        <f t="shared" ref="D31:D32" si="38">E31*2</f>
        <v>36</v>
      </c>
      <c r="E31" s="7">
        <v>18</v>
      </c>
      <c r="F31" s="7">
        <v>5</v>
      </c>
      <c r="G31" s="7">
        <v>5</v>
      </c>
      <c r="H31" s="43">
        <v>1</v>
      </c>
      <c r="J31" s="25">
        <f t="shared" ref="J31:K42" si="39">D31</f>
        <v>36</v>
      </c>
      <c r="K31" s="25">
        <f t="shared" si="39"/>
        <v>18</v>
      </c>
      <c r="L31" s="25">
        <f t="shared" ref="L31:L42" si="40">(E31*2+F31)/3</f>
        <v>13.666666666666666</v>
      </c>
      <c r="M31" s="25">
        <f t="shared" ref="M31:M42" si="41">(E31*2+F31+G31)/4</f>
        <v>11.5</v>
      </c>
      <c r="O31" s="26">
        <f t="shared" ref="O31:O32" si="42">20*H31</f>
        <v>20</v>
      </c>
      <c r="P31" s="26">
        <f t="shared" ref="P31:P43" si="43">O31/2</f>
        <v>10</v>
      </c>
      <c r="Q31" s="26">
        <f t="shared" ref="Q31:Q42" si="44">O31/3</f>
        <v>6.666666666666667</v>
      </c>
      <c r="R31" s="26">
        <f t="shared" ref="R31:R42" si="45">O31/4</f>
        <v>5</v>
      </c>
    </row>
    <row r="32" spans="1:18" ht="24" customHeight="1">
      <c r="B32" s="39"/>
      <c r="C32" s="18" t="s">
        <v>150</v>
      </c>
      <c r="D32" s="7">
        <f t="shared" si="38"/>
        <v>36</v>
      </c>
      <c r="E32" s="7">
        <v>18</v>
      </c>
      <c r="F32" s="7">
        <v>5</v>
      </c>
      <c r="G32" s="7">
        <v>5</v>
      </c>
      <c r="H32" s="43">
        <v>1</v>
      </c>
      <c r="J32" s="25">
        <f t="shared" si="39"/>
        <v>36</v>
      </c>
      <c r="K32" s="25">
        <f t="shared" si="39"/>
        <v>18</v>
      </c>
      <c r="L32" s="25">
        <f t="shared" si="40"/>
        <v>13.666666666666666</v>
      </c>
      <c r="M32" s="25">
        <f t="shared" si="41"/>
        <v>11.5</v>
      </c>
      <c r="O32" s="26">
        <f t="shared" si="42"/>
        <v>20</v>
      </c>
      <c r="P32" s="26">
        <f t="shared" si="43"/>
        <v>10</v>
      </c>
      <c r="Q32" s="26">
        <f t="shared" si="44"/>
        <v>6.666666666666667</v>
      </c>
      <c r="R32" s="26">
        <f t="shared" si="45"/>
        <v>5</v>
      </c>
    </row>
    <row r="33" spans="1:18" s="51" customFormat="1" ht="24" customHeight="1">
      <c r="B33" s="52"/>
      <c r="C33" s="53" t="s">
        <v>119</v>
      </c>
      <c r="D33" s="53"/>
      <c r="E33" s="53"/>
      <c r="F33" s="53"/>
      <c r="G33" s="53"/>
      <c r="H33" s="54">
        <v>1</v>
      </c>
      <c r="J33" s="55">
        <f>O33*1.25</f>
        <v>112.5</v>
      </c>
      <c r="K33" s="55">
        <f t="shared" ref="K33:M34" si="46">P33*1.25</f>
        <v>56.25</v>
      </c>
      <c r="L33" s="55">
        <f t="shared" si="46"/>
        <v>45.833333333333329</v>
      </c>
      <c r="M33" s="55">
        <f t="shared" si="46"/>
        <v>40.625</v>
      </c>
      <c r="O33" s="56">
        <f>90*H33</f>
        <v>90</v>
      </c>
      <c r="P33" s="56">
        <f t="shared" si="43"/>
        <v>45</v>
      </c>
      <c r="Q33" s="56">
        <f>110*H33/3</f>
        <v>36.666666666666664</v>
      </c>
      <c r="R33" s="56">
        <f>130*H33/4</f>
        <v>32.5</v>
      </c>
    </row>
    <row r="34" spans="1:18" s="51" customFormat="1" ht="24" customHeight="1">
      <c r="B34" s="62"/>
      <c r="C34" s="60" t="s">
        <v>169</v>
      </c>
      <c r="D34" s="53"/>
      <c r="E34" s="53"/>
      <c r="F34" s="53"/>
      <c r="G34" s="53"/>
      <c r="H34" s="54">
        <v>1</v>
      </c>
      <c r="J34" s="55">
        <f>O34*1.25</f>
        <v>100</v>
      </c>
      <c r="K34" s="55">
        <f t="shared" si="46"/>
        <v>50</v>
      </c>
      <c r="L34" s="55">
        <f t="shared" si="46"/>
        <v>33.333333333333336</v>
      </c>
      <c r="M34" s="55">
        <f t="shared" si="46"/>
        <v>25</v>
      </c>
      <c r="O34" s="56">
        <f>80*H34</f>
        <v>80</v>
      </c>
      <c r="P34" s="56">
        <f>O34/2</f>
        <v>40</v>
      </c>
      <c r="Q34" s="56">
        <f>O34/3</f>
        <v>26.666666666666668</v>
      </c>
      <c r="R34" s="56">
        <f>O34/4</f>
        <v>20</v>
      </c>
    </row>
    <row r="35" spans="1:18" ht="24" customHeight="1">
      <c r="A35" t="s">
        <v>142</v>
      </c>
      <c r="B35" s="38" t="s">
        <v>125</v>
      </c>
      <c r="C35" s="29" t="s">
        <v>153</v>
      </c>
      <c r="D35" s="23">
        <f t="shared" ref="D35:D37" si="47">E35*2</f>
        <v>72</v>
      </c>
      <c r="E35" s="23">
        <v>36</v>
      </c>
      <c r="F35" s="23">
        <v>5</v>
      </c>
      <c r="G35" s="23">
        <v>5</v>
      </c>
      <c r="H35" s="44">
        <v>2</v>
      </c>
      <c r="J35" s="21">
        <f t="shared" si="39"/>
        <v>72</v>
      </c>
      <c r="K35" s="21">
        <f t="shared" si="39"/>
        <v>36</v>
      </c>
      <c r="L35" s="21">
        <f t="shared" si="40"/>
        <v>25.666666666666668</v>
      </c>
      <c r="M35" s="21">
        <f t="shared" si="41"/>
        <v>20.5</v>
      </c>
      <c r="O35" s="22">
        <f t="shared" ref="O35:O37" si="48">20*H35</f>
        <v>40</v>
      </c>
      <c r="P35" s="22">
        <f t="shared" si="43"/>
        <v>20</v>
      </c>
      <c r="Q35" s="22">
        <f t="shared" si="44"/>
        <v>13.333333333333334</v>
      </c>
      <c r="R35" s="22">
        <f t="shared" si="45"/>
        <v>10</v>
      </c>
    </row>
    <row r="36" spans="1:18" ht="24" customHeight="1">
      <c r="B36" s="39" t="s">
        <v>148</v>
      </c>
      <c r="C36" s="29" t="s">
        <v>154</v>
      </c>
      <c r="D36" s="23">
        <f t="shared" si="47"/>
        <v>72</v>
      </c>
      <c r="E36" s="23">
        <v>36</v>
      </c>
      <c r="F36" s="23">
        <v>5</v>
      </c>
      <c r="G36" s="23">
        <v>5</v>
      </c>
      <c r="H36" s="44">
        <v>2</v>
      </c>
      <c r="J36" s="21">
        <f t="shared" si="39"/>
        <v>72</v>
      </c>
      <c r="K36" s="21">
        <f t="shared" si="39"/>
        <v>36</v>
      </c>
      <c r="L36" s="21">
        <f t="shared" si="40"/>
        <v>25.666666666666668</v>
      </c>
      <c r="M36" s="21">
        <f t="shared" si="41"/>
        <v>20.5</v>
      </c>
      <c r="O36" s="22">
        <f t="shared" si="48"/>
        <v>40</v>
      </c>
      <c r="P36" s="22">
        <f t="shared" si="43"/>
        <v>20</v>
      </c>
      <c r="Q36" s="22">
        <f t="shared" si="44"/>
        <v>13.333333333333334</v>
      </c>
      <c r="R36" s="22">
        <f t="shared" si="45"/>
        <v>10</v>
      </c>
    </row>
    <row r="37" spans="1:18" ht="24" customHeight="1">
      <c r="B37" s="39"/>
      <c r="C37" s="29" t="s">
        <v>150</v>
      </c>
      <c r="D37" s="23">
        <f t="shared" si="47"/>
        <v>72</v>
      </c>
      <c r="E37" s="23">
        <v>36</v>
      </c>
      <c r="F37" s="23">
        <v>5</v>
      </c>
      <c r="G37" s="23">
        <v>5</v>
      </c>
      <c r="H37" s="44">
        <v>2</v>
      </c>
      <c r="J37" s="21">
        <f t="shared" si="39"/>
        <v>72</v>
      </c>
      <c r="K37" s="21">
        <f t="shared" si="39"/>
        <v>36</v>
      </c>
      <c r="L37" s="21">
        <f t="shared" si="40"/>
        <v>25.666666666666668</v>
      </c>
      <c r="M37" s="21">
        <f t="shared" si="41"/>
        <v>20.5</v>
      </c>
      <c r="O37" s="22">
        <f t="shared" si="48"/>
        <v>40</v>
      </c>
      <c r="P37" s="22">
        <f t="shared" si="43"/>
        <v>20</v>
      </c>
      <c r="Q37" s="22">
        <f t="shared" si="44"/>
        <v>13.333333333333334</v>
      </c>
      <c r="R37" s="22">
        <f t="shared" si="45"/>
        <v>10</v>
      </c>
    </row>
    <row r="38" spans="1:18" s="51" customFormat="1" ht="24" customHeight="1">
      <c r="B38" s="52"/>
      <c r="C38" s="53" t="s">
        <v>119</v>
      </c>
      <c r="D38" s="53"/>
      <c r="E38" s="53"/>
      <c r="F38" s="53"/>
      <c r="G38" s="53"/>
      <c r="H38" s="54">
        <v>2</v>
      </c>
      <c r="J38" s="55">
        <f>O38*1.25</f>
        <v>225</v>
      </c>
      <c r="K38" s="55">
        <f t="shared" ref="K38:M39" si="49">P38*1.25</f>
        <v>112.5</v>
      </c>
      <c r="L38" s="55">
        <f t="shared" si="49"/>
        <v>91.666666666666657</v>
      </c>
      <c r="M38" s="55">
        <f t="shared" si="49"/>
        <v>81.25</v>
      </c>
      <c r="O38" s="56">
        <f>90*H38</f>
        <v>180</v>
      </c>
      <c r="P38" s="56">
        <f t="shared" si="43"/>
        <v>90</v>
      </c>
      <c r="Q38" s="56">
        <f>110*H38/3</f>
        <v>73.333333333333329</v>
      </c>
      <c r="R38" s="56">
        <f>130*H38/4</f>
        <v>65</v>
      </c>
    </row>
    <row r="39" spans="1:18" s="51" customFormat="1" ht="24" customHeight="1">
      <c r="B39" s="62"/>
      <c r="C39" s="60" t="s">
        <v>169</v>
      </c>
      <c r="D39" s="53"/>
      <c r="E39" s="53"/>
      <c r="F39" s="53"/>
      <c r="G39" s="53"/>
      <c r="H39" s="54">
        <v>2</v>
      </c>
      <c r="J39" s="55">
        <f>O39*1.25</f>
        <v>200</v>
      </c>
      <c r="K39" s="55">
        <f t="shared" si="49"/>
        <v>100</v>
      </c>
      <c r="L39" s="55">
        <f t="shared" si="49"/>
        <v>66.666666666666671</v>
      </c>
      <c r="M39" s="55">
        <f t="shared" si="49"/>
        <v>50</v>
      </c>
      <c r="O39" s="56">
        <f>80*H39</f>
        <v>160</v>
      </c>
      <c r="P39" s="56">
        <f>O39/2</f>
        <v>80</v>
      </c>
      <c r="Q39" s="56">
        <f>O39/3</f>
        <v>53.333333333333336</v>
      </c>
      <c r="R39" s="56">
        <f>O39/4</f>
        <v>40</v>
      </c>
    </row>
    <row r="40" spans="1:18" ht="24" customHeight="1">
      <c r="A40" t="s">
        <v>143</v>
      </c>
      <c r="B40" s="38" t="s">
        <v>126</v>
      </c>
      <c r="C40" s="18" t="s">
        <v>153</v>
      </c>
      <c r="D40" s="7">
        <f t="shared" ref="D40:D42" si="50">E40*2</f>
        <v>72</v>
      </c>
      <c r="E40" s="7">
        <v>36</v>
      </c>
      <c r="F40" s="7">
        <v>5</v>
      </c>
      <c r="G40" s="7">
        <v>5</v>
      </c>
      <c r="H40" s="43">
        <v>2</v>
      </c>
      <c r="J40" s="25">
        <f t="shared" si="39"/>
        <v>72</v>
      </c>
      <c r="K40" s="25">
        <f t="shared" si="39"/>
        <v>36</v>
      </c>
      <c r="L40" s="25">
        <f t="shared" si="40"/>
        <v>25.666666666666668</v>
      </c>
      <c r="M40" s="25">
        <f t="shared" si="41"/>
        <v>20.5</v>
      </c>
      <c r="O40" s="26">
        <f t="shared" ref="O40:O42" si="51">20*H40</f>
        <v>40</v>
      </c>
      <c r="P40" s="26">
        <f t="shared" si="43"/>
        <v>20</v>
      </c>
      <c r="Q40" s="26">
        <f t="shared" si="44"/>
        <v>13.333333333333334</v>
      </c>
      <c r="R40" s="26">
        <f t="shared" si="45"/>
        <v>10</v>
      </c>
    </row>
    <row r="41" spans="1:18" ht="24" customHeight="1">
      <c r="B41" s="39" t="s">
        <v>135</v>
      </c>
      <c r="C41" s="18" t="s">
        <v>154</v>
      </c>
      <c r="D41" s="7">
        <f t="shared" si="50"/>
        <v>72</v>
      </c>
      <c r="E41" s="7">
        <v>36</v>
      </c>
      <c r="F41" s="7">
        <v>5</v>
      </c>
      <c r="G41" s="7">
        <v>5</v>
      </c>
      <c r="H41" s="43">
        <v>2</v>
      </c>
      <c r="J41" s="25">
        <f t="shared" si="39"/>
        <v>72</v>
      </c>
      <c r="K41" s="25">
        <f t="shared" si="39"/>
        <v>36</v>
      </c>
      <c r="L41" s="25">
        <f t="shared" si="40"/>
        <v>25.666666666666668</v>
      </c>
      <c r="M41" s="25">
        <f t="shared" si="41"/>
        <v>20.5</v>
      </c>
      <c r="O41" s="26">
        <f t="shared" si="51"/>
        <v>40</v>
      </c>
      <c r="P41" s="26">
        <f t="shared" si="43"/>
        <v>20</v>
      </c>
      <c r="Q41" s="26">
        <f t="shared" si="44"/>
        <v>13.333333333333334</v>
      </c>
      <c r="R41" s="26">
        <f t="shared" si="45"/>
        <v>10</v>
      </c>
    </row>
    <row r="42" spans="1:18" ht="24" customHeight="1">
      <c r="B42" s="39"/>
      <c r="C42" s="18" t="s">
        <v>150</v>
      </c>
      <c r="D42" s="7">
        <f t="shared" si="50"/>
        <v>72</v>
      </c>
      <c r="E42" s="7">
        <v>36</v>
      </c>
      <c r="F42" s="7">
        <v>5</v>
      </c>
      <c r="G42" s="7">
        <v>5</v>
      </c>
      <c r="H42" s="43">
        <v>2</v>
      </c>
      <c r="J42" s="25">
        <f t="shared" si="39"/>
        <v>72</v>
      </c>
      <c r="K42" s="25">
        <f t="shared" si="39"/>
        <v>36</v>
      </c>
      <c r="L42" s="25">
        <f t="shared" si="40"/>
        <v>25.666666666666668</v>
      </c>
      <c r="M42" s="25">
        <f t="shared" si="41"/>
        <v>20.5</v>
      </c>
      <c r="O42" s="26">
        <f t="shared" si="51"/>
        <v>40</v>
      </c>
      <c r="P42" s="26">
        <f t="shared" si="43"/>
        <v>20</v>
      </c>
      <c r="Q42" s="26">
        <f t="shared" si="44"/>
        <v>13.333333333333334</v>
      </c>
      <c r="R42" s="26">
        <f t="shared" si="45"/>
        <v>10</v>
      </c>
    </row>
    <row r="43" spans="1:18" s="51" customFormat="1" ht="24" customHeight="1">
      <c r="B43" s="52"/>
      <c r="C43" s="53" t="s">
        <v>119</v>
      </c>
      <c r="D43" s="53"/>
      <c r="E43" s="53"/>
      <c r="F43" s="53"/>
      <c r="G43" s="53"/>
      <c r="H43" s="54">
        <v>2</v>
      </c>
      <c r="J43" s="55">
        <f>O43*1.25</f>
        <v>225</v>
      </c>
      <c r="K43" s="55">
        <f t="shared" ref="K43:M44" si="52">P43*1.25</f>
        <v>112.5</v>
      </c>
      <c r="L43" s="55">
        <f t="shared" si="52"/>
        <v>91.666666666666657</v>
      </c>
      <c r="M43" s="55">
        <f t="shared" si="52"/>
        <v>81.25</v>
      </c>
      <c r="O43" s="56">
        <f>90*H43</f>
        <v>180</v>
      </c>
      <c r="P43" s="56">
        <f t="shared" si="43"/>
        <v>90</v>
      </c>
      <c r="Q43" s="56">
        <f>110*H43/3</f>
        <v>73.333333333333329</v>
      </c>
      <c r="R43" s="56">
        <f>130*H43/4</f>
        <v>65</v>
      </c>
    </row>
    <row r="44" spans="1:18" s="51" customFormat="1" ht="24" customHeight="1">
      <c r="B44" s="62"/>
      <c r="C44" s="60" t="s">
        <v>169</v>
      </c>
      <c r="D44" s="53"/>
      <c r="E44" s="53"/>
      <c r="F44" s="53"/>
      <c r="G44" s="53"/>
      <c r="H44" s="54">
        <v>2</v>
      </c>
      <c r="J44" s="55">
        <f>O44*1.25</f>
        <v>200</v>
      </c>
      <c r="K44" s="55">
        <f t="shared" si="52"/>
        <v>100</v>
      </c>
      <c r="L44" s="55">
        <f t="shared" si="52"/>
        <v>66.666666666666671</v>
      </c>
      <c r="M44" s="55">
        <f t="shared" si="52"/>
        <v>50</v>
      </c>
      <c r="O44" s="56">
        <f>80*H44</f>
        <v>160</v>
      </c>
      <c r="P44" s="56">
        <f>O44/2</f>
        <v>80</v>
      </c>
      <c r="Q44" s="56">
        <f>O44/3</f>
        <v>53.333333333333336</v>
      </c>
      <c r="R44" s="56">
        <f>O44/4</f>
        <v>40</v>
      </c>
    </row>
    <row r="45" spans="1:18" ht="24" customHeight="1">
      <c r="A45" t="s">
        <v>145</v>
      </c>
      <c r="B45" s="38" t="s">
        <v>127</v>
      </c>
      <c r="C45" s="29" t="s">
        <v>153</v>
      </c>
      <c r="D45" s="3">
        <f>E45*2</f>
        <v>36</v>
      </c>
      <c r="E45" s="3">
        <v>18</v>
      </c>
      <c r="F45" s="3">
        <v>5</v>
      </c>
      <c r="G45" s="3">
        <v>5</v>
      </c>
      <c r="H45" s="42">
        <v>1</v>
      </c>
      <c r="J45" s="21">
        <f>D45</f>
        <v>36</v>
      </c>
      <c r="K45" s="21">
        <f>E45</f>
        <v>18</v>
      </c>
      <c r="L45" s="21">
        <f>(E45*2+F45)/3</f>
        <v>13.666666666666666</v>
      </c>
      <c r="M45" s="21">
        <f>(E45*2+F45+G45)/4</f>
        <v>11.5</v>
      </c>
      <c r="O45" s="22">
        <f>20*H45</f>
        <v>20</v>
      </c>
      <c r="P45" s="22">
        <f>O45/2</f>
        <v>10</v>
      </c>
      <c r="Q45" s="22">
        <f>O45/3</f>
        <v>6.666666666666667</v>
      </c>
      <c r="R45" s="22">
        <f>O45/4</f>
        <v>5</v>
      </c>
    </row>
    <row r="46" spans="1:18" ht="24" customHeight="1">
      <c r="B46" s="39" t="s">
        <v>133</v>
      </c>
      <c r="C46" s="29" t="s">
        <v>154</v>
      </c>
      <c r="D46" s="3">
        <f t="shared" ref="D46:D47" si="53">E46*2</f>
        <v>36</v>
      </c>
      <c r="E46" s="3">
        <v>18</v>
      </c>
      <c r="F46" s="3">
        <v>5</v>
      </c>
      <c r="G46" s="3">
        <v>5</v>
      </c>
      <c r="H46" s="42">
        <v>1</v>
      </c>
      <c r="J46" s="21">
        <f t="shared" ref="J46:K47" si="54">D46</f>
        <v>36</v>
      </c>
      <c r="K46" s="21">
        <f t="shared" si="54"/>
        <v>18</v>
      </c>
      <c r="L46" s="21">
        <f t="shared" ref="L46:L47" si="55">(E46*2+F46)/3</f>
        <v>13.666666666666666</v>
      </c>
      <c r="M46" s="21">
        <f t="shared" ref="M46:M47" si="56">(E46*2+F46+G46)/4</f>
        <v>11.5</v>
      </c>
      <c r="O46" s="22">
        <f t="shared" ref="O46:O47" si="57">20*H46</f>
        <v>20</v>
      </c>
      <c r="P46" s="22">
        <f t="shared" ref="P46:P48" si="58">O46/2</f>
        <v>10</v>
      </c>
      <c r="Q46" s="22">
        <f t="shared" ref="Q46:Q47" si="59">O46/3</f>
        <v>6.666666666666667</v>
      </c>
      <c r="R46" s="22">
        <f t="shared" ref="R46:R47" si="60">O46/4</f>
        <v>5</v>
      </c>
    </row>
    <row r="47" spans="1:18" ht="24" customHeight="1">
      <c r="B47" s="39"/>
      <c r="C47" s="29" t="s">
        <v>150</v>
      </c>
      <c r="D47" s="3">
        <f t="shared" si="53"/>
        <v>36</v>
      </c>
      <c r="E47" s="3">
        <v>18</v>
      </c>
      <c r="F47" s="3">
        <v>5</v>
      </c>
      <c r="G47" s="3">
        <v>5</v>
      </c>
      <c r="H47" s="42">
        <v>1</v>
      </c>
      <c r="J47" s="21">
        <f t="shared" si="54"/>
        <v>36</v>
      </c>
      <c r="K47" s="21">
        <f t="shared" si="54"/>
        <v>18</v>
      </c>
      <c r="L47" s="21">
        <f t="shared" si="55"/>
        <v>13.666666666666666</v>
      </c>
      <c r="M47" s="21">
        <f t="shared" si="56"/>
        <v>11.5</v>
      </c>
      <c r="O47" s="22">
        <f t="shared" si="57"/>
        <v>20</v>
      </c>
      <c r="P47" s="22">
        <f t="shared" si="58"/>
        <v>10</v>
      </c>
      <c r="Q47" s="22">
        <f t="shared" si="59"/>
        <v>6.666666666666667</v>
      </c>
      <c r="R47" s="22">
        <f t="shared" si="60"/>
        <v>5</v>
      </c>
    </row>
    <row r="48" spans="1:18" s="51" customFormat="1" ht="24" customHeight="1">
      <c r="B48" s="52"/>
      <c r="C48" s="53" t="s">
        <v>119</v>
      </c>
      <c r="D48" s="53"/>
      <c r="E48" s="53"/>
      <c r="F48" s="53"/>
      <c r="G48" s="53"/>
      <c r="H48" s="54">
        <v>1</v>
      </c>
      <c r="J48" s="55">
        <f>O48*1.25</f>
        <v>112.5</v>
      </c>
      <c r="K48" s="55">
        <f t="shared" ref="K48:M49" si="61">P48*1.25</f>
        <v>56.25</v>
      </c>
      <c r="L48" s="55">
        <f t="shared" si="61"/>
        <v>45.833333333333329</v>
      </c>
      <c r="M48" s="55">
        <f t="shared" si="61"/>
        <v>40.625</v>
      </c>
      <c r="O48" s="56">
        <f>90*H48</f>
        <v>90</v>
      </c>
      <c r="P48" s="56">
        <f t="shared" si="58"/>
        <v>45</v>
      </c>
      <c r="Q48" s="56">
        <f>110*H48/3</f>
        <v>36.666666666666664</v>
      </c>
      <c r="R48" s="56">
        <f>130*H48/4</f>
        <v>32.5</v>
      </c>
    </row>
    <row r="49" spans="1:18" s="51" customFormat="1" ht="24" customHeight="1">
      <c r="B49" s="62"/>
      <c r="C49" s="60" t="s">
        <v>169</v>
      </c>
      <c r="D49" s="53"/>
      <c r="E49" s="53"/>
      <c r="F49" s="53"/>
      <c r="G49" s="53"/>
      <c r="H49" s="54">
        <v>1</v>
      </c>
      <c r="J49" s="55">
        <f>O49*1.25</f>
        <v>100</v>
      </c>
      <c r="K49" s="55">
        <f t="shared" si="61"/>
        <v>50</v>
      </c>
      <c r="L49" s="55">
        <f t="shared" si="61"/>
        <v>33.333333333333336</v>
      </c>
      <c r="M49" s="55">
        <f t="shared" si="61"/>
        <v>25</v>
      </c>
      <c r="O49" s="56">
        <f>80*H49</f>
        <v>80</v>
      </c>
      <c r="P49" s="56">
        <f>O49/2</f>
        <v>40</v>
      </c>
      <c r="Q49" s="56">
        <f>O49/3</f>
        <v>26.666666666666668</v>
      </c>
      <c r="R49" s="56">
        <f>O49/4</f>
        <v>20</v>
      </c>
    </row>
    <row r="50" spans="1:18" ht="24" customHeight="1">
      <c r="A50" t="s">
        <v>144</v>
      </c>
      <c r="B50" s="38" t="s">
        <v>128</v>
      </c>
      <c r="C50" s="18" t="s">
        <v>153</v>
      </c>
      <c r="D50" s="7">
        <f>E50*2</f>
        <v>36</v>
      </c>
      <c r="E50" s="7">
        <v>18</v>
      </c>
      <c r="F50" s="7">
        <v>5</v>
      </c>
      <c r="G50" s="7">
        <v>5</v>
      </c>
      <c r="H50" s="43">
        <v>1</v>
      </c>
      <c r="J50" s="25">
        <f>D50</f>
        <v>36</v>
      </c>
      <c r="K50" s="25">
        <f>E50</f>
        <v>18</v>
      </c>
      <c r="L50" s="25">
        <f>(E50*2+F50)/3</f>
        <v>13.666666666666666</v>
      </c>
      <c r="M50" s="25">
        <f>(E50*2+F50+G50)/4</f>
        <v>11.5</v>
      </c>
      <c r="O50" s="26">
        <f>20*H50</f>
        <v>20</v>
      </c>
      <c r="P50" s="26">
        <f>O50/2</f>
        <v>10</v>
      </c>
      <c r="Q50" s="26">
        <f>O50/3</f>
        <v>6.666666666666667</v>
      </c>
      <c r="R50" s="26">
        <f>O50/4</f>
        <v>5</v>
      </c>
    </row>
    <row r="51" spans="1:18" ht="24" customHeight="1">
      <c r="B51" s="39" t="s">
        <v>134</v>
      </c>
      <c r="C51" s="18" t="s">
        <v>154</v>
      </c>
      <c r="D51" s="7">
        <f t="shared" ref="D51:D62" si="62">E51*2</f>
        <v>36</v>
      </c>
      <c r="E51" s="7">
        <v>18</v>
      </c>
      <c r="F51" s="7">
        <v>5</v>
      </c>
      <c r="G51" s="7">
        <v>5</v>
      </c>
      <c r="H51" s="43">
        <v>1</v>
      </c>
      <c r="J51" s="25">
        <f t="shared" ref="J51:K62" si="63">D51</f>
        <v>36</v>
      </c>
      <c r="K51" s="25">
        <f t="shared" si="63"/>
        <v>18</v>
      </c>
      <c r="L51" s="25">
        <f t="shared" ref="L51:L62" si="64">(E51*2+F51)/3</f>
        <v>13.666666666666666</v>
      </c>
      <c r="M51" s="25">
        <f t="shared" ref="M51:M62" si="65">(E51*2+F51+G51)/4</f>
        <v>11.5</v>
      </c>
      <c r="O51" s="26">
        <f t="shared" ref="O51:O52" si="66">20*H51</f>
        <v>20</v>
      </c>
      <c r="P51" s="26">
        <f t="shared" ref="P51:P63" si="67">O51/2</f>
        <v>10</v>
      </c>
      <c r="Q51" s="26">
        <f t="shared" ref="Q51:Q62" si="68">O51/3</f>
        <v>6.666666666666667</v>
      </c>
      <c r="R51" s="26">
        <f t="shared" ref="R51:R62" si="69">O51/4</f>
        <v>5</v>
      </c>
    </row>
    <row r="52" spans="1:18" ht="24" customHeight="1">
      <c r="B52" s="39"/>
      <c r="C52" s="18" t="s">
        <v>150</v>
      </c>
      <c r="D52" s="7">
        <f t="shared" si="62"/>
        <v>36</v>
      </c>
      <c r="E52" s="7">
        <v>18</v>
      </c>
      <c r="F52" s="7">
        <v>5</v>
      </c>
      <c r="G52" s="7">
        <v>5</v>
      </c>
      <c r="H52" s="43">
        <v>1</v>
      </c>
      <c r="J52" s="25">
        <f t="shared" si="63"/>
        <v>36</v>
      </c>
      <c r="K52" s="25">
        <f t="shared" si="63"/>
        <v>18</v>
      </c>
      <c r="L52" s="25">
        <f t="shared" si="64"/>
        <v>13.666666666666666</v>
      </c>
      <c r="M52" s="25">
        <f t="shared" si="65"/>
        <v>11.5</v>
      </c>
      <c r="O52" s="26">
        <f t="shared" si="66"/>
        <v>20</v>
      </c>
      <c r="P52" s="26">
        <f t="shared" si="67"/>
        <v>10</v>
      </c>
      <c r="Q52" s="26">
        <f t="shared" si="68"/>
        <v>6.666666666666667</v>
      </c>
      <c r="R52" s="26">
        <f t="shared" si="69"/>
        <v>5</v>
      </c>
    </row>
    <row r="53" spans="1:18" s="51" customFormat="1" ht="24" customHeight="1">
      <c r="B53" s="52"/>
      <c r="C53" s="53" t="s">
        <v>119</v>
      </c>
      <c r="D53" s="53"/>
      <c r="E53" s="53"/>
      <c r="F53" s="53"/>
      <c r="G53" s="53"/>
      <c r="H53" s="54">
        <v>1</v>
      </c>
      <c r="J53" s="55">
        <f>O53*1.25</f>
        <v>112.5</v>
      </c>
      <c r="K53" s="55">
        <f t="shared" ref="K53:M54" si="70">P53*1.25</f>
        <v>56.25</v>
      </c>
      <c r="L53" s="55">
        <f t="shared" si="70"/>
        <v>45.833333333333329</v>
      </c>
      <c r="M53" s="55">
        <f t="shared" si="70"/>
        <v>40.625</v>
      </c>
      <c r="O53" s="56">
        <f>90*H53</f>
        <v>90</v>
      </c>
      <c r="P53" s="56">
        <f t="shared" si="67"/>
        <v>45</v>
      </c>
      <c r="Q53" s="56">
        <f>110*H53/3</f>
        <v>36.666666666666664</v>
      </c>
      <c r="R53" s="56">
        <f>130*H53/4</f>
        <v>32.5</v>
      </c>
    </row>
    <row r="54" spans="1:18" s="51" customFormat="1" ht="24" customHeight="1">
      <c r="B54" s="62"/>
      <c r="C54" s="60" t="s">
        <v>169</v>
      </c>
      <c r="D54" s="53"/>
      <c r="E54" s="53"/>
      <c r="F54" s="53"/>
      <c r="G54" s="53"/>
      <c r="H54" s="54">
        <v>1</v>
      </c>
      <c r="J54" s="55">
        <f>O54*1.25</f>
        <v>100</v>
      </c>
      <c r="K54" s="55">
        <f t="shared" si="70"/>
        <v>50</v>
      </c>
      <c r="L54" s="55">
        <f t="shared" si="70"/>
        <v>33.333333333333336</v>
      </c>
      <c r="M54" s="55">
        <f t="shared" si="70"/>
        <v>25</v>
      </c>
      <c r="O54" s="56">
        <f>80*H54</f>
        <v>80</v>
      </c>
      <c r="P54" s="56">
        <f>O54/2</f>
        <v>40</v>
      </c>
      <c r="Q54" s="56">
        <f>O54/3</f>
        <v>26.666666666666668</v>
      </c>
      <c r="R54" s="56">
        <f>O54/4</f>
        <v>20</v>
      </c>
    </row>
    <row r="55" spans="1:18" ht="24" customHeight="1">
      <c r="A55" t="s">
        <v>146</v>
      </c>
      <c r="B55" s="38" t="s">
        <v>129</v>
      </c>
      <c r="C55" s="29" t="s">
        <v>153</v>
      </c>
      <c r="D55" s="23">
        <f t="shared" si="62"/>
        <v>72</v>
      </c>
      <c r="E55" s="23">
        <v>36</v>
      </c>
      <c r="F55" s="23">
        <v>5</v>
      </c>
      <c r="G55" s="23">
        <v>5</v>
      </c>
      <c r="H55" s="44">
        <v>2</v>
      </c>
      <c r="J55" s="21">
        <f t="shared" si="63"/>
        <v>72</v>
      </c>
      <c r="K55" s="21">
        <f t="shared" si="63"/>
        <v>36</v>
      </c>
      <c r="L55" s="21">
        <f t="shared" si="64"/>
        <v>25.666666666666668</v>
      </c>
      <c r="M55" s="21">
        <f t="shared" si="65"/>
        <v>20.5</v>
      </c>
      <c r="O55" s="22">
        <f t="shared" ref="O55:O57" si="71">20*H55</f>
        <v>40</v>
      </c>
      <c r="P55" s="22">
        <f t="shared" si="67"/>
        <v>20</v>
      </c>
      <c r="Q55" s="22">
        <f t="shared" si="68"/>
        <v>13.333333333333334</v>
      </c>
      <c r="R55" s="22">
        <f t="shared" si="69"/>
        <v>10</v>
      </c>
    </row>
    <row r="56" spans="1:18" ht="24" customHeight="1">
      <c r="B56" s="39" t="s">
        <v>134</v>
      </c>
      <c r="C56" s="29" t="s">
        <v>154</v>
      </c>
      <c r="D56" s="23">
        <f t="shared" si="62"/>
        <v>72</v>
      </c>
      <c r="E56" s="23">
        <v>36</v>
      </c>
      <c r="F56" s="23">
        <v>5</v>
      </c>
      <c r="G56" s="23">
        <v>5</v>
      </c>
      <c r="H56" s="44">
        <v>2</v>
      </c>
      <c r="J56" s="21">
        <f t="shared" si="63"/>
        <v>72</v>
      </c>
      <c r="K56" s="21">
        <f t="shared" si="63"/>
        <v>36</v>
      </c>
      <c r="L56" s="21">
        <f t="shared" si="64"/>
        <v>25.666666666666668</v>
      </c>
      <c r="M56" s="21">
        <f t="shared" si="65"/>
        <v>20.5</v>
      </c>
      <c r="O56" s="22">
        <f t="shared" si="71"/>
        <v>40</v>
      </c>
      <c r="P56" s="22">
        <f t="shared" si="67"/>
        <v>20</v>
      </c>
      <c r="Q56" s="22">
        <f t="shared" si="68"/>
        <v>13.333333333333334</v>
      </c>
      <c r="R56" s="22">
        <f t="shared" si="69"/>
        <v>10</v>
      </c>
    </row>
    <row r="57" spans="1:18" ht="24" customHeight="1">
      <c r="B57" s="39"/>
      <c r="C57" s="29" t="s">
        <v>150</v>
      </c>
      <c r="D57" s="23">
        <f t="shared" si="62"/>
        <v>72</v>
      </c>
      <c r="E57" s="23">
        <v>36</v>
      </c>
      <c r="F57" s="23">
        <v>5</v>
      </c>
      <c r="G57" s="23">
        <v>5</v>
      </c>
      <c r="H57" s="44">
        <v>2</v>
      </c>
      <c r="J57" s="21">
        <f t="shared" si="63"/>
        <v>72</v>
      </c>
      <c r="K57" s="21">
        <f t="shared" si="63"/>
        <v>36</v>
      </c>
      <c r="L57" s="21">
        <f t="shared" si="64"/>
        <v>25.666666666666668</v>
      </c>
      <c r="M57" s="21">
        <f t="shared" si="65"/>
        <v>20.5</v>
      </c>
      <c r="O57" s="22">
        <f t="shared" si="71"/>
        <v>40</v>
      </c>
      <c r="P57" s="22">
        <f t="shared" si="67"/>
        <v>20</v>
      </c>
      <c r="Q57" s="22">
        <f t="shared" si="68"/>
        <v>13.333333333333334</v>
      </c>
      <c r="R57" s="22">
        <f t="shared" si="69"/>
        <v>10</v>
      </c>
    </row>
    <row r="58" spans="1:18" s="51" customFormat="1" ht="24" customHeight="1">
      <c r="B58" s="52"/>
      <c r="C58" s="53" t="s">
        <v>119</v>
      </c>
      <c r="D58" s="53"/>
      <c r="E58" s="53"/>
      <c r="F58" s="53"/>
      <c r="G58" s="53"/>
      <c r="H58" s="54">
        <v>2</v>
      </c>
      <c r="J58" s="55">
        <f>O58*1.25</f>
        <v>225</v>
      </c>
      <c r="K58" s="55">
        <f t="shared" ref="K58:M59" si="72">P58*1.25</f>
        <v>112.5</v>
      </c>
      <c r="L58" s="55">
        <f t="shared" si="72"/>
        <v>91.666666666666657</v>
      </c>
      <c r="M58" s="55">
        <f t="shared" si="72"/>
        <v>81.25</v>
      </c>
      <c r="O58" s="56">
        <f>90*H58</f>
        <v>180</v>
      </c>
      <c r="P58" s="56">
        <f t="shared" si="67"/>
        <v>90</v>
      </c>
      <c r="Q58" s="56">
        <f>110*H58/3</f>
        <v>73.333333333333329</v>
      </c>
      <c r="R58" s="56">
        <f>130*H58/4</f>
        <v>65</v>
      </c>
    </row>
    <row r="59" spans="1:18" s="51" customFormat="1" ht="24" customHeight="1">
      <c r="B59" s="62"/>
      <c r="C59" s="60" t="s">
        <v>169</v>
      </c>
      <c r="D59" s="53"/>
      <c r="E59" s="53"/>
      <c r="F59" s="53"/>
      <c r="G59" s="53"/>
      <c r="H59" s="54">
        <v>2</v>
      </c>
      <c r="J59" s="55">
        <f>O59*1.25</f>
        <v>200</v>
      </c>
      <c r="K59" s="55">
        <f t="shared" si="72"/>
        <v>100</v>
      </c>
      <c r="L59" s="55">
        <f t="shared" si="72"/>
        <v>66.666666666666671</v>
      </c>
      <c r="M59" s="55">
        <f t="shared" si="72"/>
        <v>50</v>
      </c>
      <c r="O59" s="56">
        <f>80*H59</f>
        <v>160</v>
      </c>
      <c r="P59" s="56">
        <f>O59/2</f>
        <v>80</v>
      </c>
      <c r="Q59" s="56">
        <f>O59/3</f>
        <v>53.333333333333336</v>
      </c>
      <c r="R59" s="56">
        <f>O59/4</f>
        <v>40</v>
      </c>
    </row>
    <row r="60" spans="1:18" ht="24" customHeight="1">
      <c r="A60" t="s">
        <v>147</v>
      </c>
      <c r="B60" s="38" t="s">
        <v>130</v>
      </c>
      <c r="C60" s="18" t="s">
        <v>153</v>
      </c>
      <c r="D60" s="7">
        <f t="shared" si="62"/>
        <v>72</v>
      </c>
      <c r="E60" s="7">
        <v>36</v>
      </c>
      <c r="F60" s="7">
        <v>5</v>
      </c>
      <c r="G60" s="7">
        <v>5</v>
      </c>
      <c r="H60" s="43">
        <v>2</v>
      </c>
      <c r="J60" s="25">
        <f t="shared" si="63"/>
        <v>72</v>
      </c>
      <c r="K60" s="25">
        <f t="shared" si="63"/>
        <v>36</v>
      </c>
      <c r="L60" s="25">
        <f t="shared" si="64"/>
        <v>25.666666666666668</v>
      </c>
      <c r="M60" s="25">
        <f t="shared" si="65"/>
        <v>20.5</v>
      </c>
      <c r="O60" s="26">
        <f t="shared" ref="O60:O62" si="73">20*H60</f>
        <v>40</v>
      </c>
      <c r="P60" s="26">
        <f t="shared" si="67"/>
        <v>20</v>
      </c>
      <c r="Q60" s="26">
        <f t="shared" si="68"/>
        <v>13.333333333333334</v>
      </c>
      <c r="R60" s="26">
        <f t="shared" si="69"/>
        <v>10</v>
      </c>
    </row>
    <row r="61" spans="1:18" ht="24" customHeight="1">
      <c r="B61" s="39" t="s">
        <v>135</v>
      </c>
      <c r="C61" s="18" t="s">
        <v>154</v>
      </c>
      <c r="D61" s="7">
        <f t="shared" si="62"/>
        <v>72</v>
      </c>
      <c r="E61" s="7">
        <v>36</v>
      </c>
      <c r="F61" s="7">
        <v>5</v>
      </c>
      <c r="G61" s="7">
        <v>5</v>
      </c>
      <c r="H61" s="43">
        <v>2</v>
      </c>
      <c r="J61" s="25">
        <f t="shared" si="63"/>
        <v>72</v>
      </c>
      <c r="K61" s="25">
        <f t="shared" si="63"/>
        <v>36</v>
      </c>
      <c r="L61" s="25">
        <f t="shared" si="64"/>
        <v>25.666666666666668</v>
      </c>
      <c r="M61" s="25">
        <f t="shared" si="65"/>
        <v>20.5</v>
      </c>
      <c r="O61" s="26">
        <f t="shared" si="73"/>
        <v>40</v>
      </c>
      <c r="P61" s="26">
        <f t="shared" si="67"/>
        <v>20</v>
      </c>
      <c r="Q61" s="26">
        <f t="shared" si="68"/>
        <v>13.333333333333334</v>
      </c>
      <c r="R61" s="26">
        <f t="shared" si="69"/>
        <v>10</v>
      </c>
    </row>
    <row r="62" spans="1:18" ht="24" customHeight="1">
      <c r="B62" s="39"/>
      <c r="C62" s="18" t="s">
        <v>150</v>
      </c>
      <c r="D62" s="7">
        <f t="shared" si="62"/>
        <v>72</v>
      </c>
      <c r="E62" s="7">
        <v>36</v>
      </c>
      <c r="F62" s="7">
        <v>5</v>
      </c>
      <c r="G62" s="7">
        <v>5</v>
      </c>
      <c r="H62" s="43">
        <v>2</v>
      </c>
      <c r="J62" s="25">
        <f t="shared" si="63"/>
        <v>72</v>
      </c>
      <c r="K62" s="25">
        <f t="shared" si="63"/>
        <v>36</v>
      </c>
      <c r="L62" s="25">
        <f t="shared" si="64"/>
        <v>25.666666666666668</v>
      </c>
      <c r="M62" s="25">
        <f t="shared" si="65"/>
        <v>20.5</v>
      </c>
      <c r="O62" s="26">
        <f t="shared" si="73"/>
        <v>40</v>
      </c>
      <c r="P62" s="26">
        <f t="shared" si="67"/>
        <v>20</v>
      </c>
      <c r="Q62" s="26">
        <f t="shared" si="68"/>
        <v>13.333333333333334</v>
      </c>
      <c r="R62" s="26">
        <f t="shared" si="69"/>
        <v>10</v>
      </c>
    </row>
    <row r="63" spans="1:18" s="51" customFormat="1" ht="24" customHeight="1">
      <c r="B63" s="52"/>
      <c r="C63" s="53" t="s">
        <v>119</v>
      </c>
      <c r="D63" s="53"/>
      <c r="E63" s="53"/>
      <c r="F63" s="53"/>
      <c r="G63" s="53"/>
      <c r="H63" s="54">
        <v>2</v>
      </c>
      <c r="J63" s="55">
        <f>O63*1.25</f>
        <v>225</v>
      </c>
      <c r="K63" s="55">
        <f t="shared" ref="K63:M64" si="74">P63*1.25</f>
        <v>112.5</v>
      </c>
      <c r="L63" s="55">
        <f t="shared" si="74"/>
        <v>91.666666666666657</v>
      </c>
      <c r="M63" s="55">
        <f t="shared" si="74"/>
        <v>81.25</v>
      </c>
      <c r="O63" s="56">
        <f>90*H63</f>
        <v>180</v>
      </c>
      <c r="P63" s="56">
        <f t="shared" si="67"/>
        <v>90</v>
      </c>
      <c r="Q63" s="56">
        <f>110*H63/3</f>
        <v>73.333333333333329</v>
      </c>
      <c r="R63" s="56">
        <f>130*H63/4</f>
        <v>65</v>
      </c>
    </row>
    <row r="64" spans="1:18" s="51" customFormat="1" ht="24" customHeight="1">
      <c r="B64" s="63"/>
      <c r="C64" s="60" t="s">
        <v>169</v>
      </c>
      <c r="D64" s="61"/>
      <c r="E64" s="61"/>
      <c r="F64" s="61"/>
      <c r="G64" s="61"/>
      <c r="H64" s="54">
        <v>2</v>
      </c>
      <c r="J64" s="55">
        <f>O64*1.25</f>
        <v>200</v>
      </c>
      <c r="K64" s="55">
        <f t="shared" si="74"/>
        <v>100</v>
      </c>
      <c r="L64" s="55">
        <f t="shared" si="74"/>
        <v>66.666666666666671</v>
      </c>
      <c r="M64" s="55">
        <f t="shared" si="74"/>
        <v>50</v>
      </c>
      <c r="O64" s="56">
        <f>80*H64</f>
        <v>160</v>
      </c>
      <c r="P64" s="56">
        <f>O64/2</f>
        <v>80</v>
      </c>
      <c r="Q64" s="56">
        <f>O64/3</f>
        <v>53.333333333333336</v>
      </c>
      <c r="R64" s="56">
        <f>O64/4</f>
        <v>40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LV出发</vt:lpstr>
      <vt:lpstr>SFO出发</vt:lpstr>
      <vt:lpstr>LA出发（3）</vt:lpstr>
      <vt:lpstr>LA出发（2）</vt:lpstr>
      <vt:lpstr>黄石行程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Sisi-Huang</cp:lastModifiedBy>
  <dcterms:created xsi:type="dcterms:W3CDTF">2011-07-11T20:28:02Z</dcterms:created>
  <dcterms:modified xsi:type="dcterms:W3CDTF">2013-05-14T01:34:36Z</dcterms:modified>
</cp:coreProperties>
</file>