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30" windowWidth="24915" windowHeight="12840"/>
  </bookViews>
  <sheets>
    <sheet name="欧洲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9" i="1" l="1"/>
  <c r="I40" i="1"/>
  <c r="I41" i="1"/>
  <c r="I42" i="1"/>
  <c r="I43" i="1"/>
  <c r="I44" i="1"/>
  <c r="I45" i="1"/>
  <c r="I46" i="1"/>
  <c r="I38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5" i="1"/>
  <c r="I6" i="1"/>
  <c r="I7" i="1"/>
  <c r="I8" i="1"/>
  <c r="I9" i="1"/>
  <c r="I10" i="1"/>
  <c r="I11" i="1"/>
  <c r="I12" i="1"/>
  <c r="I13" i="1"/>
  <c r="I14" i="1"/>
  <c r="I15" i="1"/>
  <c r="I16" i="1"/>
  <c r="I4" i="1"/>
  <c r="H38" i="1"/>
  <c r="H5" i="1"/>
  <c r="H6" i="1"/>
  <c r="H7" i="1"/>
  <c r="H8" i="1"/>
  <c r="H9" i="1"/>
  <c r="H10" i="1"/>
  <c r="H11" i="1"/>
  <c r="H12" i="1"/>
  <c r="H13" i="1"/>
  <c r="H14" i="1"/>
  <c r="H15" i="1"/>
  <c r="H16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4" i="1"/>
  <c r="G39" i="1"/>
  <c r="G40" i="1"/>
  <c r="G41" i="1"/>
  <c r="G42" i="1"/>
  <c r="G43" i="1"/>
  <c r="G44" i="1"/>
  <c r="G45" i="1"/>
  <c r="G46" i="1"/>
  <c r="G38" i="1"/>
  <c r="H39" i="1"/>
  <c r="H40" i="1"/>
  <c r="H41" i="1"/>
  <c r="H42" i="1"/>
  <c r="H43" i="1"/>
  <c r="H44" i="1"/>
  <c r="H45" i="1"/>
  <c r="H46" i="1"/>
  <c r="G5" i="1"/>
  <c r="G6" i="1"/>
  <c r="G7" i="1"/>
  <c r="G8" i="1"/>
  <c r="G9" i="1"/>
  <c r="G10" i="1"/>
  <c r="G11" i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4" i="1"/>
  <c r="F39" i="1"/>
  <c r="F40" i="1"/>
  <c r="F41" i="1"/>
  <c r="F42" i="1"/>
  <c r="F43" i="1"/>
  <c r="F44" i="1"/>
  <c r="F45" i="1"/>
  <c r="F46" i="1"/>
  <c r="F38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4" i="1"/>
  <c r="E39" i="1"/>
  <c r="E40" i="1"/>
  <c r="E41" i="1"/>
  <c r="E42" i="1"/>
  <c r="E43" i="1"/>
  <c r="E44" i="1"/>
  <c r="E45" i="1"/>
  <c r="E46" i="1"/>
  <c r="E38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16" i="1"/>
  <c r="E5" i="1"/>
  <c r="E6" i="1"/>
  <c r="E7" i="1"/>
  <c r="E8" i="1"/>
  <c r="E9" i="1"/>
  <c r="E10" i="1"/>
  <c r="E11" i="1"/>
  <c r="E12" i="1"/>
  <c r="E13" i="1"/>
  <c r="E14" i="1"/>
  <c r="E15" i="1"/>
  <c r="E4" i="1"/>
  <c r="O39" i="1" l="1"/>
  <c r="O40" i="1"/>
  <c r="O41" i="1"/>
  <c r="O42" i="1"/>
  <c r="O43" i="1"/>
  <c r="O44" i="1"/>
  <c r="O45" i="1"/>
  <c r="O46" i="1"/>
  <c r="O3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18" i="1"/>
  <c r="O5" i="1"/>
  <c r="O6" i="1"/>
  <c r="O7" i="1"/>
  <c r="O8" i="1"/>
  <c r="O9" i="1"/>
  <c r="O10" i="1"/>
  <c r="O11" i="1"/>
  <c r="O12" i="1"/>
  <c r="O13" i="1"/>
  <c r="O14" i="1"/>
  <c r="O15" i="1"/>
  <c r="O16" i="1"/>
  <c r="O4" i="1"/>
  <c r="N39" i="1"/>
  <c r="N40" i="1"/>
  <c r="N41" i="1"/>
  <c r="N42" i="1"/>
  <c r="N43" i="1"/>
  <c r="N44" i="1"/>
  <c r="N45" i="1"/>
  <c r="N46" i="1"/>
  <c r="N3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18" i="1"/>
  <c r="N6" i="1"/>
  <c r="N7" i="1"/>
  <c r="N8" i="1"/>
  <c r="N9" i="1"/>
  <c r="N10" i="1"/>
  <c r="N11" i="1"/>
  <c r="N12" i="1"/>
  <c r="N13" i="1"/>
  <c r="N14" i="1"/>
  <c r="N15" i="1"/>
  <c r="N16" i="1"/>
  <c r="N5" i="1"/>
  <c r="N4" i="1"/>
  <c r="M39" i="1"/>
  <c r="M40" i="1"/>
  <c r="M41" i="1"/>
  <c r="M42" i="1"/>
  <c r="M43" i="1"/>
  <c r="M44" i="1"/>
  <c r="M45" i="1"/>
  <c r="M46" i="1"/>
  <c r="M3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18" i="1"/>
  <c r="M5" i="1"/>
  <c r="M6" i="1"/>
  <c r="M7" i="1"/>
  <c r="M8" i="1"/>
  <c r="M9" i="1"/>
  <c r="M10" i="1"/>
  <c r="M11" i="1"/>
  <c r="M12" i="1"/>
  <c r="M13" i="1"/>
  <c r="M14" i="1"/>
  <c r="M15" i="1"/>
  <c r="M16" i="1"/>
  <c r="M4" i="1"/>
  <c r="L39" i="1"/>
  <c r="L40" i="1"/>
  <c r="L41" i="1"/>
  <c r="L42" i="1"/>
  <c r="L43" i="1"/>
  <c r="L44" i="1"/>
  <c r="L45" i="1"/>
  <c r="L46" i="1"/>
  <c r="L3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18" i="1"/>
  <c r="L5" i="1"/>
  <c r="L6" i="1"/>
  <c r="L7" i="1"/>
  <c r="L8" i="1"/>
  <c r="L9" i="1"/>
  <c r="L10" i="1"/>
  <c r="L11" i="1"/>
  <c r="L12" i="1"/>
  <c r="L13" i="1"/>
  <c r="L14" i="1"/>
  <c r="L15" i="1"/>
  <c r="L16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8" i="1"/>
  <c r="K39" i="1"/>
  <c r="K40" i="1"/>
  <c r="K41" i="1"/>
  <c r="K42" i="1"/>
  <c r="K43" i="1"/>
  <c r="K44" i="1"/>
  <c r="K45" i="1"/>
  <c r="K46" i="1"/>
  <c r="K4" i="1"/>
</calcChain>
</file>

<file path=xl/sharedStrings.xml><?xml version="1.0" encoding="utf-8"?>
<sst xmlns="http://schemas.openxmlformats.org/spreadsheetml/2006/main" count="107" uniqueCount="101">
  <si>
    <t>团号</t>
  </si>
  <si>
    <t>名称</t>
  </si>
  <si>
    <t>EUG7P</t>
  </si>
  <si>
    <t>EUR7P</t>
  </si>
  <si>
    <t>意大利法国7日游绿线（巴黎出发）</t>
  </si>
  <si>
    <t>西欧五国7日游红线(巴黎出发)</t>
  </si>
  <si>
    <t>EUG7L</t>
  </si>
  <si>
    <t>意大利法国7日游绿线（罗马出发）</t>
  </si>
  <si>
    <t>西欧五国7日游红线(卢森堡出发)</t>
  </si>
  <si>
    <t>西欧五国7日游红线(布鲁塞尔出发)</t>
  </si>
  <si>
    <t>EUR7B</t>
  </si>
  <si>
    <t>东欧六国7日游蓝线(布达佩斯出发)</t>
  </si>
  <si>
    <t>EUR7F</t>
  </si>
  <si>
    <t>西欧五国7日游红线(法兰克福出发)</t>
  </si>
  <si>
    <t>东欧六国7日游蓝线(法兰克福出发)</t>
  </si>
  <si>
    <t>EUR7K</t>
  </si>
  <si>
    <t>西欧五国7日游红线(科隆出发)</t>
  </si>
  <si>
    <t>EUR7A</t>
  </si>
  <si>
    <t>西欧五国7日游红线(阿姆斯特丹出发)</t>
  </si>
  <si>
    <t>EUG7M</t>
  </si>
  <si>
    <t>EUB7Z</t>
  </si>
  <si>
    <t>意大利法国7日游绿线（米兰出发）</t>
  </si>
  <si>
    <t>东欧六国7日游蓝线(琉森出发)</t>
  </si>
  <si>
    <t>EUB7V</t>
  </si>
  <si>
    <t>东欧六国7日游蓝线(维也纳出发)</t>
  </si>
  <si>
    <t>单人</t>
  </si>
  <si>
    <t>双人</t>
  </si>
  <si>
    <t>第三人</t>
  </si>
  <si>
    <t>第四人</t>
  </si>
  <si>
    <t>儿童</t>
  </si>
  <si>
    <t>EUG14BV</t>
  </si>
  <si>
    <t>西班牙-葡萄牙14日深度畅游（巴塞罗那出发）</t>
  </si>
  <si>
    <t>EUG14V</t>
  </si>
  <si>
    <t>西班牙-葡萄牙14日深度畅游（华伦西亚出发）</t>
  </si>
  <si>
    <t>EUG14MB</t>
  </si>
  <si>
    <t>西班牙-葡萄牙14日深度畅游（马德里出发）</t>
  </si>
  <si>
    <t>EUG14S</t>
  </si>
  <si>
    <t>西班牙-葡萄牙14日深度畅游（塞维尔出发）</t>
  </si>
  <si>
    <t>EUG14LO</t>
  </si>
  <si>
    <t>西班牙-葡萄牙14日深度畅游（里斯本出发）</t>
  </si>
  <si>
    <t>EUG14P</t>
  </si>
  <si>
    <t>西班牙-葡萄牙14日深度畅游（波图出发）</t>
  </si>
  <si>
    <t>EUG14M</t>
  </si>
  <si>
    <t>EUG14B</t>
  </si>
  <si>
    <t>EUG14L</t>
  </si>
  <si>
    <t>EUR7L</t>
  </si>
  <si>
    <t>EUB7B</t>
  </si>
  <si>
    <t>EUB7F</t>
  </si>
  <si>
    <t>单人房</t>
  </si>
  <si>
    <t>双人房</t>
  </si>
  <si>
    <t>三人房</t>
  </si>
  <si>
    <t>四人房</t>
  </si>
  <si>
    <t>三人房（3成人）</t>
  </si>
  <si>
    <t>三人房（2成人，1儿童）</t>
  </si>
  <si>
    <t>四人房（4成人）</t>
  </si>
  <si>
    <t>四人房（3成人，1儿童）</t>
  </si>
  <si>
    <t>四人房（2成人，2儿童）</t>
  </si>
  <si>
    <t>每晚单人房差：30欧元</t>
  </si>
  <si>
    <t>欧来欧去：</t>
  </si>
  <si>
    <t>http://www.goeugo-booking.com/zh/Login.aspx</t>
  </si>
  <si>
    <t>账号：3246</t>
  </si>
  <si>
    <t>pin:Usitripgoeugobooking</t>
  </si>
  <si>
    <t>底价 （底价不变，因为底价也会因汇率变而变）</t>
  </si>
  <si>
    <t>PA214-2754</t>
  </si>
  <si>
    <t>巴黎,坎特伯雷,伦敦,剑桥,爱丁堡,曼彻斯特欧洲七日豪华游</t>
  </si>
  <si>
    <t>LD214-2755</t>
  </si>
  <si>
    <t>伦敦,剑桥,巴黎,爱丁堡,曼彻斯特欧洲七日豪华游</t>
  </si>
  <si>
    <t>LD214-2756</t>
  </si>
  <si>
    <t>伦敦,剑桥,爱丁堡,曼彻斯特,巴黎,坎特伯雷欧洲七日豪华游</t>
  </si>
  <si>
    <t>GLA214-2757</t>
  </si>
  <si>
    <t>格拉斯哥,曼彻斯特,巴黎,坎特伯雷,伦敦,爱丁堡欧洲七日豪华游</t>
    <phoneticPr fontId="1" type="noConversion"/>
  </si>
  <si>
    <t>MC214-2758</t>
  </si>
  <si>
    <t>曼彻斯特,巴黎,坎特伯雷,伦敦,剑桥,爱丁堡欧洲七日深度游</t>
    <phoneticPr fontId="1" type="noConversion"/>
  </si>
  <si>
    <t>EDN214-2759</t>
  </si>
  <si>
    <t>爱丁堡,格拉斯哥,曼彻斯特,巴黎,坎特伯雷,伦敦欧洲七日豪华游</t>
    <phoneticPr fontId="1" type="noConversion"/>
  </si>
  <si>
    <t>LD214-2760</t>
  </si>
  <si>
    <t>伦敦,爱丁堡,格拉斯哥,曼彻斯特,巴黎,坎特伯雷欧洲七日浪漫游</t>
    <phoneticPr fontId="1" type="noConversion"/>
  </si>
  <si>
    <t>PG214-2952</t>
  </si>
  <si>
    <t>捷克,斯洛伐克,瑞士,匈牙利, 奥地利,德国七日东欧六国游</t>
  </si>
  <si>
    <t>LSE214-2953</t>
  </si>
  <si>
    <t>瑞士,匈牙利,奥地利,捷克,斯洛伐克,德国七日东欧六国游</t>
  </si>
  <si>
    <t>PA214-2954</t>
  </si>
  <si>
    <t>法国, 罗浮宫,比利时,卢森堡,荷兰,德国七日西欧五国游</t>
  </si>
  <si>
    <t>PA214-2955</t>
  </si>
  <si>
    <t>法国,巴黎,比利时,卢森堡,荷兰,德国七日西欧五国游</t>
  </si>
  <si>
    <t>LSE214-2956</t>
  </si>
  <si>
    <t>罗马,米兰,威尼斯,梵蒂冈, 法国意大利七日游</t>
  </si>
  <si>
    <t>BE214-3081</t>
  </si>
  <si>
    <t>西班牙,葡萄牙,巴塞隆那,马德里,华伦西亚,塞维尔,里斯本七日深度游</t>
    <phoneticPr fontId="1" type="noConversion"/>
  </si>
  <si>
    <t>VLC214-3082</t>
  </si>
  <si>
    <t>西班牙,葡萄牙,华伦西亚,马德里,巴塞隆那,塞维尔,里斯本七日深度游</t>
  </si>
  <si>
    <t>LB214-3083</t>
  </si>
  <si>
    <t>西班牙,葡萄牙,里斯本,马德里,巴塞隆那,华伦西亚,塞维尔七日深度游</t>
  </si>
  <si>
    <t>MA214-3084</t>
  </si>
  <si>
    <t>西班牙,葡萄牙,马德里,巴塞隆那,华伦西亚,塞维尔,里斯本七日深度游</t>
  </si>
  <si>
    <t>SVQ214-3085</t>
  </si>
  <si>
    <t>西班牙,葡萄牙,塞维尔,马德里,巴塞隆那,华伦西亚,里斯本七日深度游</t>
  </si>
  <si>
    <t>产品号</t>
  </si>
  <si>
    <t>卖价 （用1.39汇率算)</t>
  </si>
  <si>
    <t>(需要修改的地方）</t>
  </si>
  <si>
    <t>成人68欧元，儿童58欧元，卖价用汇率1.43，12%的commission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</si>
</sst>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2"/>
      <name val="宋体"/>
      <charset val="134"/>
    </font>
    <font>
      <b/>
      <sz val="11"/>
      <color rgb="FFFF0000"/>
      <name val="Calibri"/>
      <family val="2"/>
      <scheme val="minor"/>
    </font>
    <font>
      <sz val="11"/>
      <color rgb="FF7030A0"/>
      <name val="Calibri"/>
      <family val="2"/>
      <charset val="134"/>
      <scheme val="minor"/>
    </font>
    <font>
      <sz val="11"/>
      <color rgb="FF0000FF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color rgb="FF00B050"/>
      <name val="Calibri"/>
      <family val="3"/>
      <charset val="134"/>
      <scheme val="minor"/>
    </font>
    <font>
      <sz val="11"/>
      <color rgb="FFFFC000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4" fillId="0" borderId="0">
      <alignment vertical="center"/>
    </xf>
  </cellStyleXfs>
  <cellXfs count="26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2" xfId="0" applyFill="1" applyBorder="1" applyAlignment="1">
      <alignment wrapText="1"/>
    </xf>
    <xf numFmtId="0" fontId="2" fillId="0" borderId="0" xfId="0" applyFont="1"/>
    <xf numFmtId="0" fontId="0" fillId="0" borderId="0" xfId="0"/>
    <xf numFmtId="0" fontId="0" fillId="2" borderId="2" xfId="0" applyFill="1" applyBorder="1" applyAlignment="1"/>
    <xf numFmtId="0" fontId="5" fillId="0" borderId="0" xfId="0" applyFont="1"/>
    <xf numFmtId="0" fontId="0" fillId="0" borderId="1" xfId="0" applyBorder="1"/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10" fillId="0" borderId="2" xfId="0" applyFont="1" applyBorder="1" applyAlignment="1">
      <alignment vertical="center"/>
    </xf>
    <xf numFmtId="0" fontId="10" fillId="0" borderId="2" xfId="0" applyFont="1" applyBorder="1" applyAlignment="1">
      <alignment horizontal="left" vertical="center"/>
    </xf>
    <xf numFmtId="0" fontId="0" fillId="0" borderId="3" xfId="0" applyBorder="1"/>
    <xf numFmtId="0" fontId="0" fillId="0" borderId="0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0" xfId="0" applyFill="1"/>
    <xf numFmtId="0" fontId="0" fillId="3" borderId="3" xfId="0" applyFill="1" applyBorder="1"/>
  </cellXfs>
  <cellStyles count="4">
    <cellStyle name="Normal" xfId="0" builtinId="0"/>
    <cellStyle name="Normal 2" xfId="3"/>
    <cellStyle name="Normal 3" xfId="2"/>
    <cellStyle name="Normal 4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51</xdr:row>
      <xdr:rowOff>0</xdr:rowOff>
    </xdr:from>
    <xdr:to>
      <xdr:col>3</xdr:col>
      <xdr:colOff>142875</xdr:colOff>
      <xdr:row>51</xdr:row>
      <xdr:rowOff>142875</xdr:rowOff>
    </xdr:to>
    <xdr:pic>
      <xdr:nvPicPr>
        <xdr:cNvPr id="2" name="Picture 1" descr="C:\Users\SISI-H~1\AppData\Local\Temp\%W@GJ$ACOF(TYDYECOKVDY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94869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4"/>
  <sheetViews>
    <sheetView tabSelected="1" topLeftCell="B1" workbookViewId="0">
      <selection activeCell="J1" sqref="J1"/>
    </sheetView>
  </sheetViews>
  <sheetFormatPr defaultRowHeight="23.25" customHeight="1"/>
  <cols>
    <col min="1" max="1" width="2.85546875" customWidth="1"/>
    <col min="2" max="2" width="12.42578125" style="5" bestFit="1" customWidth="1"/>
    <col min="3" max="3" width="12.42578125" bestFit="1" customWidth="1"/>
    <col min="4" max="4" width="66.28515625" bestFit="1" customWidth="1"/>
    <col min="10" max="10" width="6.140625" customWidth="1"/>
    <col min="16" max="16" width="5.140625" customWidth="1"/>
    <col min="19" max="19" width="8.7109375" customWidth="1"/>
    <col min="20" max="20" width="10.5703125" customWidth="1"/>
    <col min="21" max="21" width="9.42578125" customWidth="1"/>
    <col min="22" max="22" width="11.28515625" customWidth="1"/>
    <col min="23" max="23" width="11.140625" customWidth="1"/>
  </cols>
  <sheetData>
    <row r="1" spans="2:23" ht="23.25" customHeight="1">
      <c r="D1" s="4" t="s">
        <v>100</v>
      </c>
      <c r="E1" s="4"/>
      <c r="F1" s="24"/>
      <c r="G1" t="s">
        <v>99</v>
      </c>
    </row>
    <row r="2" spans="2:23" ht="23.25" customHeight="1">
      <c r="D2" s="4" t="s">
        <v>57</v>
      </c>
      <c r="K2" s="7" t="s">
        <v>98</v>
      </c>
      <c r="L2" s="5"/>
      <c r="M2" s="5"/>
      <c r="N2" s="5"/>
      <c r="O2" s="5"/>
      <c r="P2" s="5"/>
      <c r="Q2" s="7" t="s">
        <v>62</v>
      </c>
      <c r="R2" s="5"/>
      <c r="S2" s="5"/>
      <c r="T2" s="5"/>
      <c r="U2" s="5"/>
      <c r="V2" s="5"/>
      <c r="W2" s="5"/>
    </row>
    <row r="3" spans="2:23" ht="49.5" customHeight="1">
      <c r="B3" s="5" t="s">
        <v>97</v>
      </c>
      <c r="C3" s="1" t="s">
        <v>0</v>
      </c>
      <c r="D3" s="1" t="s">
        <v>1</v>
      </c>
      <c r="E3" s="1" t="s">
        <v>25</v>
      </c>
      <c r="F3" s="1" t="s">
        <v>26</v>
      </c>
      <c r="G3" s="1" t="s">
        <v>27</v>
      </c>
      <c r="H3" s="1" t="s">
        <v>28</v>
      </c>
      <c r="I3" s="2" t="s">
        <v>29</v>
      </c>
      <c r="K3" s="6" t="s">
        <v>48</v>
      </c>
      <c r="L3" s="6" t="s">
        <v>49</v>
      </c>
      <c r="M3" s="6" t="s">
        <v>50</v>
      </c>
      <c r="N3" s="6" t="s">
        <v>51</v>
      </c>
      <c r="O3" s="6" t="s">
        <v>29</v>
      </c>
      <c r="P3" s="5"/>
      <c r="Q3" s="6" t="s">
        <v>48</v>
      </c>
      <c r="R3" s="6" t="s">
        <v>49</v>
      </c>
      <c r="S3" s="3" t="s">
        <v>52</v>
      </c>
      <c r="T3" s="3" t="s">
        <v>53</v>
      </c>
      <c r="U3" s="3" t="s">
        <v>54</v>
      </c>
      <c r="V3" s="3" t="s">
        <v>55</v>
      </c>
      <c r="W3" s="3" t="s">
        <v>56</v>
      </c>
    </row>
    <row r="4" spans="2:23" ht="23.25" customHeight="1">
      <c r="C4" s="1" t="s">
        <v>2</v>
      </c>
      <c r="D4" s="1" t="s">
        <v>4</v>
      </c>
      <c r="E4" s="8">
        <f>ROUNDUP((68+30)*7*1.43,0)</f>
        <v>981</v>
      </c>
      <c r="F4" s="8">
        <f>ROUNDUP(68*7*1.43,0)</f>
        <v>681</v>
      </c>
      <c r="G4" s="8">
        <f>ROUNDUP(68*7*1.43,0)</f>
        <v>681</v>
      </c>
      <c r="H4" s="8">
        <f>ROUNDUP(68*7*1.43,0)</f>
        <v>681</v>
      </c>
      <c r="I4" s="1">
        <f>ROUNDUP(58*7*1.43,0)</f>
        <v>581</v>
      </c>
      <c r="K4" s="22">
        <f>E4</f>
        <v>981</v>
      </c>
      <c r="L4" s="22">
        <f>F4</f>
        <v>681</v>
      </c>
      <c r="M4" s="22">
        <f>(F4*2+G4)/3</f>
        <v>681</v>
      </c>
      <c r="N4" s="22">
        <f>(F4*2+G4+H4)/4</f>
        <v>681</v>
      </c>
      <c r="O4" s="22">
        <f>I4</f>
        <v>581</v>
      </c>
      <c r="Q4" s="8">
        <v>756.24</v>
      </c>
      <c r="R4" s="8">
        <v>548.74</v>
      </c>
      <c r="S4" s="8">
        <v>548.74</v>
      </c>
      <c r="T4" s="8">
        <v>521.83000000000004</v>
      </c>
      <c r="U4" s="8">
        <v>548.74</v>
      </c>
      <c r="V4" s="8">
        <v>528.55999999999995</v>
      </c>
      <c r="W4" s="8">
        <v>508.38</v>
      </c>
    </row>
    <row r="5" spans="2:23" ht="23.25" customHeight="1">
      <c r="C5" s="1" t="s">
        <v>3</v>
      </c>
      <c r="D5" s="1" t="s">
        <v>5</v>
      </c>
      <c r="E5" s="8">
        <f t="shared" ref="E5:E16" si="0">ROUNDUP((68+30)*7*1.43,0)</f>
        <v>981</v>
      </c>
      <c r="F5" s="8">
        <f t="shared" ref="F5:H34" si="1">ROUNDUP(68*7*1.43,0)</f>
        <v>681</v>
      </c>
      <c r="G5" s="8">
        <f t="shared" si="1"/>
        <v>681</v>
      </c>
      <c r="H5" s="8">
        <f t="shared" si="1"/>
        <v>681</v>
      </c>
      <c r="I5" s="8">
        <f t="shared" ref="I5:I34" si="2">ROUNDUP(58*7*1.43,0)</f>
        <v>581</v>
      </c>
      <c r="K5" s="22">
        <f t="shared" ref="K5:L46" si="3">E5</f>
        <v>981</v>
      </c>
      <c r="L5" s="22">
        <f t="shared" ref="L5:L34" si="4">F5</f>
        <v>681</v>
      </c>
      <c r="M5" s="22">
        <f t="shared" ref="M5:M34" si="5">(F5*2+G5)/3</f>
        <v>681</v>
      </c>
      <c r="N5" s="22">
        <f>(F5*2+G5+H5)/4</f>
        <v>681</v>
      </c>
      <c r="O5" s="22">
        <f t="shared" ref="O5:O34" si="6">I5</f>
        <v>581</v>
      </c>
      <c r="Q5" s="8">
        <v>756.24</v>
      </c>
      <c r="R5" s="8">
        <v>548.74</v>
      </c>
      <c r="S5" s="8">
        <v>548.74</v>
      </c>
      <c r="T5" s="8">
        <v>521.83000000000004</v>
      </c>
      <c r="U5" s="8">
        <v>548.74</v>
      </c>
      <c r="V5" s="8">
        <v>528.55999999999995</v>
      </c>
      <c r="W5" s="8">
        <v>508.38</v>
      </c>
    </row>
    <row r="6" spans="2:23" ht="23.25" customHeight="1">
      <c r="C6" s="1" t="s">
        <v>6</v>
      </c>
      <c r="D6" s="1" t="s">
        <v>7</v>
      </c>
      <c r="E6" s="8">
        <f t="shared" si="0"/>
        <v>981</v>
      </c>
      <c r="F6" s="8">
        <f t="shared" si="1"/>
        <v>681</v>
      </c>
      <c r="G6" s="8">
        <f t="shared" si="1"/>
        <v>681</v>
      </c>
      <c r="H6" s="8">
        <f t="shared" si="1"/>
        <v>681</v>
      </c>
      <c r="I6" s="8">
        <f t="shared" si="2"/>
        <v>581</v>
      </c>
      <c r="K6" s="22">
        <f t="shared" si="3"/>
        <v>981</v>
      </c>
      <c r="L6" s="22">
        <f t="shared" si="4"/>
        <v>681</v>
      </c>
      <c r="M6" s="22">
        <f t="shared" si="5"/>
        <v>681</v>
      </c>
      <c r="N6" s="22">
        <f t="shared" ref="N6:N34" si="7">(F6*2+G6+H6)/4</f>
        <v>681</v>
      </c>
      <c r="O6" s="22">
        <f t="shared" si="6"/>
        <v>581</v>
      </c>
      <c r="Q6" s="8">
        <v>756.24</v>
      </c>
      <c r="R6" s="8">
        <v>548.74</v>
      </c>
      <c r="S6" s="8">
        <v>548.74</v>
      </c>
      <c r="T6" s="8">
        <v>521.83000000000004</v>
      </c>
      <c r="U6" s="8">
        <v>548.74</v>
      </c>
      <c r="V6" s="8">
        <v>528.55999999999995</v>
      </c>
      <c r="W6" s="8">
        <v>508.38</v>
      </c>
    </row>
    <row r="7" spans="2:23" ht="23.25" customHeight="1">
      <c r="C7" s="1" t="s">
        <v>45</v>
      </c>
      <c r="D7" s="1" t="s">
        <v>8</v>
      </c>
      <c r="E7" s="8">
        <f t="shared" si="0"/>
        <v>981</v>
      </c>
      <c r="F7" s="8">
        <f t="shared" si="1"/>
        <v>681</v>
      </c>
      <c r="G7" s="8">
        <f t="shared" si="1"/>
        <v>681</v>
      </c>
      <c r="H7" s="8">
        <f t="shared" si="1"/>
        <v>681</v>
      </c>
      <c r="I7" s="8">
        <f t="shared" si="2"/>
        <v>581</v>
      </c>
      <c r="K7" s="22">
        <f t="shared" si="3"/>
        <v>981</v>
      </c>
      <c r="L7" s="22">
        <f t="shared" si="4"/>
        <v>681</v>
      </c>
      <c r="M7" s="22">
        <f t="shared" si="5"/>
        <v>681</v>
      </c>
      <c r="N7" s="22">
        <f t="shared" si="7"/>
        <v>681</v>
      </c>
      <c r="O7" s="22">
        <f t="shared" si="6"/>
        <v>581</v>
      </c>
      <c r="Q7" s="8">
        <v>756.24</v>
      </c>
      <c r="R7" s="8">
        <v>548.74</v>
      </c>
      <c r="S7" s="8">
        <v>548.74</v>
      </c>
      <c r="T7" s="8">
        <v>521.83000000000004</v>
      </c>
      <c r="U7" s="8">
        <v>548.74</v>
      </c>
      <c r="V7" s="8">
        <v>528.55999999999995</v>
      </c>
      <c r="W7" s="8">
        <v>508.38</v>
      </c>
    </row>
    <row r="8" spans="2:23" ht="23.25" customHeight="1">
      <c r="C8" s="1" t="s">
        <v>10</v>
      </c>
      <c r="D8" s="1" t="s">
        <v>9</v>
      </c>
      <c r="E8" s="8">
        <f t="shared" si="0"/>
        <v>981</v>
      </c>
      <c r="F8" s="8">
        <f t="shared" si="1"/>
        <v>681</v>
      </c>
      <c r="G8" s="8">
        <f t="shared" si="1"/>
        <v>681</v>
      </c>
      <c r="H8" s="8">
        <f t="shared" si="1"/>
        <v>681</v>
      </c>
      <c r="I8" s="8">
        <f t="shared" si="2"/>
        <v>581</v>
      </c>
      <c r="K8" s="22">
        <f t="shared" si="3"/>
        <v>981</v>
      </c>
      <c r="L8" s="22">
        <f t="shared" si="4"/>
        <v>681</v>
      </c>
      <c r="M8" s="22">
        <f t="shared" si="5"/>
        <v>681</v>
      </c>
      <c r="N8" s="22">
        <f t="shared" si="7"/>
        <v>681</v>
      </c>
      <c r="O8" s="22">
        <f t="shared" si="6"/>
        <v>581</v>
      </c>
      <c r="Q8" s="8">
        <v>756.24</v>
      </c>
      <c r="R8" s="8">
        <v>548.74</v>
      </c>
      <c r="S8" s="8">
        <v>548.74</v>
      </c>
      <c r="T8" s="8">
        <v>521.83000000000004</v>
      </c>
      <c r="U8" s="8">
        <v>548.74</v>
      </c>
      <c r="V8" s="8">
        <v>528.55999999999995</v>
      </c>
      <c r="W8" s="8">
        <v>508.38</v>
      </c>
    </row>
    <row r="9" spans="2:23" ht="23.25" customHeight="1">
      <c r="C9" s="1" t="s">
        <v>46</v>
      </c>
      <c r="D9" s="1" t="s">
        <v>11</v>
      </c>
      <c r="E9" s="8">
        <f t="shared" si="0"/>
        <v>981</v>
      </c>
      <c r="F9" s="8">
        <f t="shared" si="1"/>
        <v>681</v>
      </c>
      <c r="G9" s="8">
        <f t="shared" si="1"/>
        <v>681</v>
      </c>
      <c r="H9" s="8">
        <f t="shared" si="1"/>
        <v>681</v>
      </c>
      <c r="I9" s="8">
        <f t="shared" si="2"/>
        <v>581</v>
      </c>
      <c r="K9" s="22">
        <f t="shared" si="3"/>
        <v>981</v>
      </c>
      <c r="L9" s="22">
        <f t="shared" si="4"/>
        <v>681</v>
      </c>
      <c r="M9" s="22">
        <f t="shared" si="5"/>
        <v>681</v>
      </c>
      <c r="N9" s="22">
        <f t="shared" si="7"/>
        <v>681</v>
      </c>
      <c r="O9" s="22">
        <f t="shared" si="6"/>
        <v>581</v>
      </c>
      <c r="Q9" s="8">
        <v>756.24</v>
      </c>
      <c r="R9" s="8">
        <v>548.74</v>
      </c>
      <c r="S9" s="8">
        <v>548.74</v>
      </c>
      <c r="T9" s="8">
        <v>521.83000000000004</v>
      </c>
      <c r="U9" s="8">
        <v>548.74</v>
      </c>
      <c r="V9" s="8">
        <v>528.55999999999995</v>
      </c>
      <c r="W9" s="8">
        <v>508.38</v>
      </c>
    </row>
    <row r="10" spans="2:23" ht="23.25" customHeight="1">
      <c r="C10" s="1" t="s">
        <v>12</v>
      </c>
      <c r="D10" s="1" t="s">
        <v>13</v>
      </c>
      <c r="E10" s="8">
        <f t="shared" si="0"/>
        <v>981</v>
      </c>
      <c r="F10" s="8">
        <f t="shared" si="1"/>
        <v>681</v>
      </c>
      <c r="G10" s="8">
        <f t="shared" si="1"/>
        <v>681</v>
      </c>
      <c r="H10" s="8">
        <f t="shared" si="1"/>
        <v>681</v>
      </c>
      <c r="I10" s="8">
        <f t="shared" si="2"/>
        <v>581</v>
      </c>
      <c r="K10" s="22">
        <f t="shared" si="3"/>
        <v>981</v>
      </c>
      <c r="L10" s="22">
        <f t="shared" si="4"/>
        <v>681</v>
      </c>
      <c r="M10" s="22">
        <f t="shared" si="5"/>
        <v>681</v>
      </c>
      <c r="N10" s="22">
        <f t="shared" si="7"/>
        <v>681</v>
      </c>
      <c r="O10" s="22">
        <f t="shared" si="6"/>
        <v>581</v>
      </c>
      <c r="Q10" s="8">
        <v>756.24</v>
      </c>
      <c r="R10" s="8">
        <v>548.74</v>
      </c>
      <c r="S10" s="8">
        <v>548.74</v>
      </c>
      <c r="T10" s="8">
        <v>521.83000000000004</v>
      </c>
      <c r="U10" s="8">
        <v>548.74</v>
      </c>
      <c r="V10" s="8">
        <v>528.55999999999995</v>
      </c>
      <c r="W10" s="8">
        <v>508.38</v>
      </c>
    </row>
    <row r="11" spans="2:23" ht="23.25" customHeight="1">
      <c r="C11" s="1" t="s">
        <v>47</v>
      </c>
      <c r="D11" s="1" t="s">
        <v>14</v>
      </c>
      <c r="E11" s="8">
        <f t="shared" si="0"/>
        <v>981</v>
      </c>
      <c r="F11" s="8">
        <f t="shared" si="1"/>
        <v>681</v>
      </c>
      <c r="G11" s="8">
        <f t="shared" si="1"/>
        <v>681</v>
      </c>
      <c r="H11" s="8">
        <f t="shared" si="1"/>
        <v>681</v>
      </c>
      <c r="I11" s="8">
        <f t="shared" si="2"/>
        <v>581</v>
      </c>
      <c r="K11" s="22">
        <f t="shared" si="3"/>
        <v>981</v>
      </c>
      <c r="L11" s="22">
        <f t="shared" si="4"/>
        <v>681</v>
      </c>
      <c r="M11" s="22">
        <f t="shared" si="5"/>
        <v>681</v>
      </c>
      <c r="N11" s="22">
        <f t="shared" si="7"/>
        <v>681</v>
      </c>
      <c r="O11" s="22">
        <f t="shared" si="6"/>
        <v>581</v>
      </c>
      <c r="Q11" s="8">
        <v>756.24</v>
      </c>
      <c r="R11" s="8">
        <v>548.74</v>
      </c>
      <c r="S11" s="8">
        <v>548.74</v>
      </c>
      <c r="T11" s="8">
        <v>521.83000000000004</v>
      </c>
      <c r="U11" s="8">
        <v>548.74</v>
      </c>
      <c r="V11" s="8">
        <v>528.55999999999995</v>
      </c>
      <c r="W11" s="8">
        <v>508.38</v>
      </c>
    </row>
    <row r="12" spans="2:23" ht="23.25" customHeight="1">
      <c r="C12" s="1" t="s">
        <v>15</v>
      </c>
      <c r="D12" s="1" t="s">
        <v>16</v>
      </c>
      <c r="E12" s="8">
        <f t="shared" si="0"/>
        <v>981</v>
      </c>
      <c r="F12" s="8">
        <f t="shared" si="1"/>
        <v>681</v>
      </c>
      <c r="G12" s="8">
        <f t="shared" si="1"/>
        <v>681</v>
      </c>
      <c r="H12" s="8">
        <f t="shared" si="1"/>
        <v>681</v>
      </c>
      <c r="I12" s="8">
        <f t="shared" si="2"/>
        <v>581</v>
      </c>
      <c r="K12" s="22">
        <f t="shared" si="3"/>
        <v>981</v>
      </c>
      <c r="L12" s="22">
        <f t="shared" si="4"/>
        <v>681</v>
      </c>
      <c r="M12" s="22">
        <f t="shared" si="5"/>
        <v>681</v>
      </c>
      <c r="N12" s="22">
        <f t="shared" si="7"/>
        <v>681</v>
      </c>
      <c r="O12" s="22">
        <f t="shared" si="6"/>
        <v>581</v>
      </c>
      <c r="Q12" s="8">
        <v>756.24</v>
      </c>
      <c r="R12" s="8">
        <v>548.74</v>
      </c>
      <c r="S12" s="8">
        <v>548.74</v>
      </c>
      <c r="T12" s="8">
        <v>521.83000000000004</v>
      </c>
      <c r="U12" s="8">
        <v>548.74</v>
      </c>
      <c r="V12" s="8">
        <v>528.55999999999995</v>
      </c>
      <c r="W12" s="8">
        <v>508.38</v>
      </c>
    </row>
    <row r="13" spans="2:23" ht="23.25" customHeight="1">
      <c r="C13" s="1" t="s">
        <v>17</v>
      </c>
      <c r="D13" s="1" t="s">
        <v>18</v>
      </c>
      <c r="E13" s="8">
        <f t="shared" si="0"/>
        <v>981</v>
      </c>
      <c r="F13" s="8">
        <f t="shared" si="1"/>
        <v>681</v>
      </c>
      <c r="G13" s="8">
        <f t="shared" si="1"/>
        <v>681</v>
      </c>
      <c r="H13" s="8">
        <f t="shared" si="1"/>
        <v>681</v>
      </c>
      <c r="I13" s="8">
        <f t="shared" si="2"/>
        <v>581</v>
      </c>
      <c r="K13" s="22">
        <f t="shared" si="3"/>
        <v>981</v>
      </c>
      <c r="L13" s="22">
        <f t="shared" si="4"/>
        <v>681</v>
      </c>
      <c r="M13" s="22">
        <f t="shared" si="5"/>
        <v>681</v>
      </c>
      <c r="N13" s="22">
        <f t="shared" si="7"/>
        <v>681</v>
      </c>
      <c r="O13" s="22">
        <f t="shared" si="6"/>
        <v>581</v>
      </c>
      <c r="Q13" s="8">
        <v>756.24</v>
      </c>
      <c r="R13" s="8">
        <v>548.74</v>
      </c>
      <c r="S13" s="8">
        <v>548.74</v>
      </c>
      <c r="T13" s="8">
        <v>521.83000000000004</v>
      </c>
      <c r="U13" s="8">
        <v>548.74</v>
      </c>
      <c r="V13" s="8">
        <v>528.55999999999995</v>
      </c>
      <c r="W13" s="8">
        <v>508.38</v>
      </c>
    </row>
    <row r="14" spans="2:23" ht="23.25" customHeight="1">
      <c r="C14" s="1" t="s">
        <v>19</v>
      </c>
      <c r="D14" s="1" t="s">
        <v>21</v>
      </c>
      <c r="E14" s="8">
        <f t="shared" si="0"/>
        <v>981</v>
      </c>
      <c r="F14" s="8">
        <f t="shared" si="1"/>
        <v>681</v>
      </c>
      <c r="G14" s="8">
        <f t="shared" si="1"/>
        <v>681</v>
      </c>
      <c r="H14" s="8">
        <f t="shared" si="1"/>
        <v>681</v>
      </c>
      <c r="I14" s="8">
        <f t="shared" si="2"/>
        <v>581</v>
      </c>
      <c r="K14" s="22">
        <f t="shared" si="3"/>
        <v>981</v>
      </c>
      <c r="L14" s="22">
        <f t="shared" si="4"/>
        <v>681</v>
      </c>
      <c r="M14" s="22">
        <f t="shared" si="5"/>
        <v>681</v>
      </c>
      <c r="N14" s="22">
        <f t="shared" si="7"/>
        <v>681</v>
      </c>
      <c r="O14" s="22">
        <f t="shared" si="6"/>
        <v>581</v>
      </c>
      <c r="Q14" s="8">
        <v>756.24</v>
      </c>
      <c r="R14" s="8">
        <v>548.74</v>
      </c>
      <c r="S14" s="8">
        <v>548.74</v>
      </c>
      <c r="T14" s="8">
        <v>521.83000000000004</v>
      </c>
      <c r="U14" s="8">
        <v>548.74</v>
      </c>
      <c r="V14" s="8">
        <v>528.55999999999995</v>
      </c>
      <c r="W14" s="8">
        <v>508.38</v>
      </c>
    </row>
    <row r="15" spans="2:23" ht="23.25" customHeight="1">
      <c r="C15" s="1" t="s">
        <v>20</v>
      </c>
      <c r="D15" s="1" t="s">
        <v>22</v>
      </c>
      <c r="E15" s="8">
        <f t="shared" si="0"/>
        <v>981</v>
      </c>
      <c r="F15" s="8">
        <f t="shared" si="1"/>
        <v>681</v>
      </c>
      <c r="G15" s="8">
        <f t="shared" si="1"/>
        <v>681</v>
      </c>
      <c r="H15" s="8">
        <f t="shared" si="1"/>
        <v>681</v>
      </c>
      <c r="I15" s="8">
        <f t="shared" si="2"/>
        <v>581</v>
      </c>
      <c r="K15" s="22">
        <f t="shared" si="3"/>
        <v>981</v>
      </c>
      <c r="L15" s="22">
        <f t="shared" si="4"/>
        <v>681</v>
      </c>
      <c r="M15" s="22">
        <f t="shared" si="5"/>
        <v>681</v>
      </c>
      <c r="N15" s="22">
        <f t="shared" si="7"/>
        <v>681</v>
      </c>
      <c r="O15" s="22">
        <f t="shared" si="6"/>
        <v>581</v>
      </c>
      <c r="Q15" s="8">
        <v>756.24</v>
      </c>
      <c r="R15" s="8">
        <v>548.74</v>
      </c>
      <c r="S15" s="8">
        <v>548.74</v>
      </c>
      <c r="T15" s="8">
        <v>521.83000000000004</v>
      </c>
      <c r="U15" s="8">
        <v>548.74</v>
      </c>
      <c r="V15" s="8">
        <v>528.55999999999995</v>
      </c>
      <c r="W15" s="8">
        <v>508.38</v>
      </c>
    </row>
    <row r="16" spans="2:23" ht="23.25" customHeight="1">
      <c r="C16" s="1" t="s">
        <v>23</v>
      </c>
      <c r="D16" s="1" t="s">
        <v>24</v>
      </c>
      <c r="E16" s="8">
        <f>ROUNDUP((68+30)*7*1.43,0)</f>
        <v>981</v>
      </c>
      <c r="F16" s="8">
        <f t="shared" si="1"/>
        <v>681</v>
      </c>
      <c r="G16" s="8">
        <f t="shared" si="1"/>
        <v>681</v>
      </c>
      <c r="H16" s="8">
        <f t="shared" si="1"/>
        <v>681</v>
      </c>
      <c r="I16" s="8">
        <f t="shared" si="2"/>
        <v>581</v>
      </c>
      <c r="K16" s="22">
        <f t="shared" si="3"/>
        <v>981</v>
      </c>
      <c r="L16" s="22">
        <f t="shared" si="4"/>
        <v>681</v>
      </c>
      <c r="M16" s="22">
        <f t="shared" si="5"/>
        <v>681</v>
      </c>
      <c r="N16" s="22">
        <f t="shared" si="7"/>
        <v>681</v>
      </c>
      <c r="O16" s="22">
        <f t="shared" si="6"/>
        <v>581</v>
      </c>
      <c r="Q16" s="8">
        <v>756.24</v>
      </c>
      <c r="R16" s="8">
        <v>548.74</v>
      </c>
      <c r="S16" s="8">
        <v>548.74</v>
      </c>
      <c r="T16" s="8">
        <v>521.83000000000004</v>
      </c>
      <c r="U16" s="8">
        <v>548.74</v>
      </c>
      <c r="V16" s="8">
        <v>528.55999999999995</v>
      </c>
      <c r="W16" s="8">
        <v>508.38</v>
      </c>
    </row>
    <row r="17" spans="2:23" ht="23.25" customHeight="1">
      <c r="C17" s="1"/>
      <c r="D17" s="1"/>
      <c r="E17" s="8"/>
      <c r="F17" s="8"/>
      <c r="G17" s="8"/>
      <c r="H17" s="8"/>
      <c r="I17" s="8"/>
      <c r="K17" s="8"/>
    </row>
    <row r="18" spans="2:23" s="5" customFormat="1" ht="23.25" customHeight="1">
      <c r="B18" s="9" t="s">
        <v>63</v>
      </c>
      <c r="C18" s="9">
        <v>226</v>
      </c>
      <c r="D18" s="9" t="s">
        <v>64</v>
      </c>
      <c r="E18" s="8">
        <f t="shared" ref="E17:E34" si="8">ROUNDUP((68+30)*7*1.43,0)</f>
        <v>981</v>
      </c>
      <c r="F18" s="8">
        <f t="shared" si="1"/>
        <v>681</v>
      </c>
      <c r="G18" s="8">
        <f t="shared" si="1"/>
        <v>681</v>
      </c>
      <c r="H18" s="8">
        <f t="shared" si="1"/>
        <v>681</v>
      </c>
      <c r="I18" s="8">
        <f t="shared" si="2"/>
        <v>581</v>
      </c>
      <c r="K18" s="22">
        <f t="shared" si="3"/>
        <v>981</v>
      </c>
      <c r="L18" s="22">
        <f t="shared" si="4"/>
        <v>681</v>
      </c>
      <c r="M18" s="22">
        <f t="shared" si="5"/>
        <v>681</v>
      </c>
      <c r="N18" s="22">
        <f t="shared" si="7"/>
        <v>681</v>
      </c>
      <c r="O18" s="22">
        <f t="shared" si="6"/>
        <v>581</v>
      </c>
      <c r="Q18" s="8">
        <v>756.24</v>
      </c>
      <c r="R18" s="8">
        <v>548.74</v>
      </c>
      <c r="S18" s="8">
        <v>548.74</v>
      </c>
      <c r="T18" s="8">
        <v>521.83000000000004</v>
      </c>
      <c r="U18" s="8">
        <v>548.74</v>
      </c>
      <c r="V18" s="8">
        <v>528.55999999999995</v>
      </c>
      <c r="W18" s="8">
        <v>508.38</v>
      </c>
    </row>
    <row r="19" spans="2:23" s="5" customFormat="1" ht="23.25" customHeight="1">
      <c r="B19" s="9" t="s">
        <v>65</v>
      </c>
      <c r="C19" s="9">
        <v>226</v>
      </c>
      <c r="D19" s="9" t="s">
        <v>66</v>
      </c>
      <c r="E19" s="8">
        <f t="shared" si="8"/>
        <v>981</v>
      </c>
      <c r="F19" s="8">
        <f t="shared" si="1"/>
        <v>681</v>
      </c>
      <c r="G19" s="8">
        <f t="shared" si="1"/>
        <v>681</v>
      </c>
      <c r="H19" s="8">
        <f t="shared" si="1"/>
        <v>681</v>
      </c>
      <c r="I19" s="8">
        <f t="shared" si="2"/>
        <v>581</v>
      </c>
      <c r="K19" s="22">
        <f t="shared" si="3"/>
        <v>981</v>
      </c>
      <c r="L19" s="22">
        <f t="shared" si="4"/>
        <v>681</v>
      </c>
      <c r="M19" s="22">
        <f t="shared" si="5"/>
        <v>681</v>
      </c>
      <c r="N19" s="22">
        <f t="shared" si="7"/>
        <v>681</v>
      </c>
      <c r="O19" s="22">
        <f t="shared" si="6"/>
        <v>581</v>
      </c>
      <c r="Q19" s="8">
        <v>756.24</v>
      </c>
      <c r="R19" s="8">
        <v>548.74</v>
      </c>
      <c r="S19" s="8">
        <v>548.74</v>
      </c>
      <c r="T19" s="8">
        <v>521.83000000000004</v>
      </c>
      <c r="U19" s="8">
        <v>548.74</v>
      </c>
      <c r="V19" s="8">
        <v>528.55999999999995</v>
      </c>
      <c r="W19" s="8">
        <v>508.38</v>
      </c>
    </row>
    <row r="20" spans="2:23" s="5" customFormat="1" ht="23.25" customHeight="1">
      <c r="B20" s="9" t="s">
        <v>67</v>
      </c>
      <c r="C20" s="9">
        <v>226</v>
      </c>
      <c r="D20" s="9" t="s">
        <v>68</v>
      </c>
      <c r="E20" s="8">
        <f t="shared" si="8"/>
        <v>981</v>
      </c>
      <c r="F20" s="8">
        <f t="shared" si="1"/>
        <v>681</v>
      </c>
      <c r="G20" s="8">
        <f t="shared" si="1"/>
        <v>681</v>
      </c>
      <c r="H20" s="8">
        <f t="shared" si="1"/>
        <v>681</v>
      </c>
      <c r="I20" s="8">
        <f t="shared" si="2"/>
        <v>581</v>
      </c>
      <c r="K20" s="22">
        <f t="shared" si="3"/>
        <v>981</v>
      </c>
      <c r="L20" s="22">
        <f t="shared" si="4"/>
        <v>681</v>
      </c>
      <c r="M20" s="22">
        <f t="shared" si="5"/>
        <v>681</v>
      </c>
      <c r="N20" s="22">
        <f t="shared" si="7"/>
        <v>681</v>
      </c>
      <c r="O20" s="22">
        <f t="shared" si="6"/>
        <v>581</v>
      </c>
      <c r="Q20" s="8">
        <v>756.24</v>
      </c>
      <c r="R20" s="8">
        <v>548.74</v>
      </c>
      <c r="S20" s="8">
        <v>548.74</v>
      </c>
      <c r="T20" s="8">
        <v>521.83000000000004</v>
      </c>
      <c r="U20" s="8">
        <v>548.74</v>
      </c>
      <c r="V20" s="8">
        <v>528.55999999999995</v>
      </c>
      <c r="W20" s="8">
        <v>508.38</v>
      </c>
    </row>
    <row r="21" spans="2:23" s="5" customFormat="1" ht="23.25" customHeight="1">
      <c r="B21" s="9" t="s">
        <v>69</v>
      </c>
      <c r="C21" s="9">
        <v>226</v>
      </c>
      <c r="D21" s="9" t="s">
        <v>70</v>
      </c>
      <c r="E21" s="8">
        <f t="shared" si="8"/>
        <v>981</v>
      </c>
      <c r="F21" s="8">
        <f t="shared" si="1"/>
        <v>681</v>
      </c>
      <c r="G21" s="8">
        <f t="shared" si="1"/>
        <v>681</v>
      </c>
      <c r="H21" s="8">
        <f t="shared" si="1"/>
        <v>681</v>
      </c>
      <c r="I21" s="8">
        <f t="shared" si="2"/>
        <v>581</v>
      </c>
      <c r="K21" s="22">
        <f t="shared" si="3"/>
        <v>981</v>
      </c>
      <c r="L21" s="22">
        <f t="shared" si="4"/>
        <v>681</v>
      </c>
      <c r="M21" s="22">
        <f t="shared" si="5"/>
        <v>681</v>
      </c>
      <c r="N21" s="22">
        <f t="shared" si="7"/>
        <v>681</v>
      </c>
      <c r="O21" s="22">
        <f t="shared" si="6"/>
        <v>581</v>
      </c>
      <c r="Q21" s="8">
        <v>756.24</v>
      </c>
      <c r="R21" s="8">
        <v>548.74</v>
      </c>
      <c r="S21" s="8">
        <v>548.74</v>
      </c>
      <c r="T21" s="8">
        <v>521.83000000000004</v>
      </c>
      <c r="U21" s="8">
        <v>548.74</v>
      </c>
      <c r="V21" s="8">
        <v>528.55999999999995</v>
      </c>
      <c r="W21" s="8">
        <v>508.38</v>
      </c>
    </row>
    <row r="22" spans="2:23" s="5" customFormat="1" ht="23.25" customHeight="1">
      <c r="B22" s="9" t="s">
        <v>71</v>
      </c>
      <c r="C22" s="9">
        <v>226</v>
      </c>
      <c r="D22" s="9" t="s">
        <v>72</v>
      </c>
      <c r="E22" s="8">
        <f t="shared" si="8"/>
        <v>981</v>
      </c>
      <c r="F22" s="8">
        <f t="shared" si="1"/>
        <v>681</v>
      </c>
      <c r="G22" s="8">
        <f t="shared" si="1"/>
        <v>681</v>
      </c>
      <c r="H22" s="8">
        <f t="shared" si="1"/>
        <v>681</v>
      </c>
      <c r="I22" s="8">
        <f t="shared" si="2"/>
        <v>581</v>
      </c>
      <c r="K22" s="22">
        <f t="shared" si="3"/>
        <v>981</v>
      </c>
      <c r="L22" s="22">
        <f t="shared" si="4"/>
        <v>681</v>
      </c>
      <c r="M22" s="22">
        <f t="shared" si="5"/>
        <v>681</v>
      </c>
      <c r="N22" s="22">
        <f t="shared" si="7"/>
        <v>681</v>
      </c>
      <c r="O22" s="22">
        <f t="shared" si="6"/>
        <v>581</v>
      </c>
      <c r="Q22" s="8">
        <v>756.24</v>
      </c>
      <c r="R22" s="8">
        <v>548.74</v>
      </c>
      <c r="S22" s="8">
        <v>548.74</v>
      </c>
      <c r="T22" s="8">
        <v>521.83000000000004</v>
      </c>
      <c r="U22" s="8">
        <v>548.74</v>
      </c>
      <c r="V22" s="8">
        <v>528.55999999999995</v>
      </c>
      <c r="W22" s="8">
        <v>508.38</v>
      </c>
    </row>
    <row r="23" spans="2:23" s="5" customFormat="1" ht="23.25" customHeight="1">
      <c r="B23" s="9" t="s">
        <v>73</v>
      </c>
      <c r="C23" s="9">
        <v>226</v>
      </c>
      <c r="D23" s="9" t="s">
        <v>74</v>
      </c>
      <c r="E23" s="8">
        <f t="shared" si="8"/>
        <v>981</v>
      </c>
      <c r="F23" s="8">
        <f t="shared" si="1"/>
        <v>681</v>
      </c>
      <c r="G23" s="8">
        <f t="shared" si="1"/>
        <v>681</v>
      </c>
      <c r="H23" s="8">
        <f t="shared" si="1"/>
        <v>681</v>
      </c>
      <c r="I23" s="8">
        <f t="shared" si="2"/>
        <v>581</v>
      </c>
      <c r="K23" s="22">
        <f t="shared" si="3"/>
        <v>981</v>
      </c>
      <c r="L23" s="22">
        <f t="shared" si="4"/>
        <v>681</v>
      </c>
      <c r="M23" s="22">
        <f t="shared" si="5"/>
        <v>681</v>
      </c>
      <c r="N23" s="22">
        <f t="shared" si="7"/>
        <v>681</v>
      </c>
      <c r="O23" s="22">
        <f t="shared" si="6"/>
        <v>581</v>
      </c>
      <c r="Q23" s="8">
        <v>756.24</v>
      </c>
      <c r="R23" s="8">
        <v>548.74</v>
      </c>
      <c r="S23" s="8">
        <v>548.74</v>
      </c>
      <c r="T23" s="8">
        <v>521.83000000000004</v>
      </c>
      <c r="U23" s="8">
        <v>548.74</v>
      </c>
      <c r="V23" s="8">
        <v>528.55999999999995</v>
      </c>
      <c r="W23" s="8">
        <v>508.38</v>
      </c>
    </row>
    <row r="24" spans="2:23" s="5" customFormat="1" ht="23.25" customHeight="1">
      <c r="B24" s="9" t="s">
        <v>75</v>
      </c>
      <c r="C24" s="9">
        <v>226</v>
      </c>
      <c r="D24" s="9" t="s">
        <v>76</v>
      </c>
      <c r="E24" s="8">
        <f t="shared" si="8"/>
        <v>981</v>
      </c>
      <c r="F24" s="8">
        <f t="shared" si="1"/>
        <v>681</v>
      </c>
      <c r="G24" s="8">
        <f t="shared" si="1"/>
        <v>681</v>
      </c>
      <c r="H24" s="8">
        <f t="shared" si="1"/>
        <v>681</v>
      </c>
      <c r="I24" s="8">
        <f t="shared" si="2"/>
        <v>581</v>
      </c>
      <c r="K24" s="22">
        <f t="shared" si="3"/>
        <v>981</v>
      </c>
      <c r="L24" s="22">
        <f t="shared" si="4"/>
        <v>681</v>
      </c>
      <c r="M24" s="22">
        <f t="shared" si="5"/>
        <v>681</v>
      </c>
      <c r="N24" s="22">
        <f t="shared" si="7"/>
        <v>681</v>
      </c>
      <c r="O24" s="22">
        <f t="shared" si="6"/>
        <v>581</v>
      </c>
      <c r="Q24" s="8">
        <v>756.24</v>
      </c>
      <c r="R24" s="8">
        <v>548.74</v>
      </c>
      <c r="S24" s="8">
        <v>548.74</v>
      </c>
      <c r="T24" s="8">
        <v>521.83000000000004</v>
      </c>
      <c r="U24" s="8">
        <v>548.74</v>
      </c>
      <c r="V24" s="8">
        <v>528.55999999999995</v>
      </c>
      <c r="W24" s="8">
        <v>508.38</v>
      </c>
    </row>
    <row r="25" spans="2:23" s="5" customFormat="1" ht="23.25" customHeight="1">
      <c r="B25" s="10" t="s">
        <v>77</v>
      </c>
      <c r="C25" s="9">
        <v>226</v>
      </c>
      <c r="D25" s="11" t="s">
        <v>78</v>
      </c>
      <c r="E25" s="8">
        <f t="shared" si="8"/>
        <v>981</v>
      </c>
      <c r="F25" s="8">
        <f t="shared" si="1"/>
        <v>681</v>
      </c>
      <c r="G25" s="8">
        <f t="shared" si="1"/>
        <v>681</v>
      </c>
      <c r="H25" s="8">
        <f t="shared" si="1"/>
        <v>681</v>
      </c>
      <c r="I25" s="8">
        <f t="shared" si="2"/>
        <v>581</v>
      </c>
      <c r="K25" s="22">
        <f t="shared" si="3"/>
        <v>981</v>
      </c>
      <c r="L25" s="22">
        <f t="shared" si="4"/>
        <v>681</v>
      </c>
      <c r="M25" s="22">
        <f t="shared" si="5"/>
        <v>681</v>
      </c>
      <c r="N25" s="22">
        <f t="shared" si="7"/>
        <v>681</v>
      </c>
      <c r="O25" s="22">
        <f t="shared" si="6"/>
        <v>581</v>
      </c>
      <c r="Q25" s="8">
        <v>756.24</v>
      </c>
      <c r="R25" s="8">
        <v>548.74</v>
      </c>
      <c r="S25" s="8">
        <v>548.74</v>
      </c>
      <c r="T25" s="8">
        <v>521.83000000000004</v>
      </c>
      <c r="U25" s="8">
        <v>548.74</v>
      </c>
      <c r="V25" s="8">
        <v>528.55999999999995</v>
      </c>
      <c r="W25" s="8">
        <v>508.38</v>
      </c>
    </row>
    <row r="26" spans="2:23" s="5" customFormat="1" ht="23.25" customHeight="1">
      <c r="B26" s="10" t="s">
        <v>79</v>
      </c>
      <c r="C26" s="9">
        <v>226</v>
      </c>
      <c r="D26" s="11" t="s">
        <v>80</v>
      </c>
      <c r="E26" s="8">
        <f t="shared" si="8"/>
        <v>981</v>
      </c>
      <c r="F26" s="8">
        <f t="shared" si="1"/>
        <v>681</v>
      </c>
      <c r="G26" s="8">
        <f t="shared" si="1"/>
        <v>681</v>
      </c>
      <c r="H26" s="8">
        <f t="shared" si="1"/>
        <v>681</v>
      </c>
      <c r="I26" s="8">
        <f t="shared" si="2"/>
        <v>581</v>
      </c>
      <c r="K26" s="22">
        <f t="shared" si="3"/>
        <v>981</v>
      </c>
      <c r="L26" s="22">
        <f t="shared" si="4"/>
        <v>681</v>
      </c>
      <c r="M26" s="22">
        <f t="shared" si="5"/>
        <v>681</v>
      </c>
      <c r="N26" s="22">
        <f t="shared" si="7"/>
        <v>681</v>
      </c>
      <c r="O26" s="22">
        <f t="shared" si="6"/>
        <v>581</v>
      </c>
      <c r="Q26" s="8">
        <v>756.24</v>
      </c>
      <c r="R26" s="8">
        <v>548.74</v>
      </c>
      <c r="S26" s="8">
        <v>548.74</v>
      </c>
      <c r="T26" s="8">
        <v>521.83000000000004</v>
      </c>
      <c r="U26" s="8">
        <v>548.74</v>
      </c>
      <c r="V26" s="8">
        <v>528.55999999999995</v>
      </c>
      <c r="W26" s="8">
        <v>508.38</v>
      </c>
    </row>
    <row r="27" spans="2:23" s="5" customFormat="1" ht="23.25" customHeight="1">
      <c r="B27" s="12" t="s">
        <v>81</v>
      </c>
      <c r="C27" s="12">
        <v>228</v>
      </c>
      <c r="D27" s="13" t="s">
        <v>82</v>
      </c>
      <c r="E27" s="8">
        <f t="shared" si="8"/>
        <v>981</v>
      </c>
      <c r="F27" s="8">
        <f t="shared" si="1"/>
        <v>681</v>
      </c>
      <c r="G27" s="8">
        <f t="shared" si="1"/>
        <v>681</v>
      </c>
      <c r="H27" s="8">
        <f t="shared" si="1"/>
        <v>681</v>
      </c>
      <c r="I27" s="8">
        <f t="shared" si="2"/>
        <v>581</v>
      </c>
      <c r="K27" s="22">
        <f t="shared" si="3"/>
        <v>981</v>
      </c>
      <c r="L27" s="22">
        <f t="shared" si="4"/>
        <v>681</v>
      </c>
      <c r="M27" s="22">
        <f t="shared" si="5"/>
        <v>681</v>
      </c>
      <c r="N27" s="22">
        <f t="shared" si="7"/>
        <v>681</v>
      </c>
      <c r="O27" s="22">
        <f t="shared" si="6"/>
        <v>581</v>
      </c>
      <c r="Q27" s="8">
        <v>756.24</v>
      </c>
      <c r="R27" s="8">
        <v>548.74</v>
      </c>
      <c r="S27" s="8">
        <v>548.74</v>
      </c>
      <c r="T27" s="8">
        <v>521.83000000000004</v>
      </c>
      <c r="U27" s="8">
        <v>548.74</v>
      </c>
      <c r="V27" s="8">
        <v>528.55999999999995</v>
      </c>
      <c r="W27" s="8">
        <v>508.38</v>
      </c>
    </row>
    <row r="28" spans="2:23" s="5" customFormat="1" ht="23.25" customHeight="1">
      <c r="B28" s="12" t="s">
        <v>83</v>
      </c>
      <c r="C28" s="12">
        <v>228</v>
      </c>
      <c r="D28" s="13" t="s">
        <v>84</v>
      </c>
      <c r="E28" s="8">
        <f t="shared" si="8"/>
        <v>981</v>
      </c>
      <c r="F28" s="8">
        <f t="shared" si="1"/>
        <v>681</v>
      </c>
      <c r="G28" s="8">
        <f t="shared" si="1"/>
        <v>681</v>
      </c>
      <c r="H28" s="8">
        <f t="shared" si="1"/>
        <v>681</v>
      </c>
      <c r="I28" s="8">
        <f t="shared" si="2"/>
        <v>581</v>
      </c>
      <c r="K28" s="22">
        <f t="shared" si="3"/>
        <v>981</v>
      </c>
      <c r="L28" s="22">
        <f t="shared" si="4"/>
        <v>681</v>
      </c>
      <c r="M28" s="22">
        <f t="shared" si="5"/>
        <v>681</v>
      </c>
      <c r="N28" s="22">
        <f t="shared" si="7"/>
        <v>681</v>
      </c>
      <c r="O28" s="22">
        <f t="shared" si="6"/>
        <v>581</v>
      </c>
      <c r="Q28" s="8">
        <v>756.24</v>
      </c>
      <c r="R28" s="8">
        <v>548.74</v>
      </c>
      <c r="S28" s="8">
        <v>548.74</v>
      </c>
      <c r="T28" s="8">
        <v>521.83000000000004</v>
      </c>
      <c r="U28" s="8">
        <v>548.74</v>
      </c>
      <c r="V28" s="8">
        <v>528.55999999999995</v>
      </c>
      <c r="W28" s="8">
        <v>508.38</v>
      </c>
    </row>
    <row r="29" spans="2:23" s="5" customFormat="1" ht="23.25" customHeight="1">
      <c r="B29" s="14" t="s">
        <v>85</v>
      </c>
      <c r="C29" s="14">
        <v>229</v>
      </c>
      <c r="D29" s="15" t="s">
        <v>86</v>
      </c>
      <c r="E29" s="8">
        <f t="shared" si="8"/>
        <v>981</v>
      </c>
      <c r="F29" s="8">
        <f t="shared" si="1"/>
        <v>681</v>
      </c>
      <c r="G29" s="8">
        <f t="shared" si="1"/>
        <v>681</v>
      </c>
      <c r="H29" s="8">
        <f t="shared" si="1"/>
        <v>681</v>
      </c>
      <c r="I29" s="8">
        <f t="shared" si="2"/>
        <v>581</v>
      </c>
      <c r="K29" s="22">
        <f t="shared" si="3"/>
        <v>981</v>
      </c>
      <c r="L29" s="22">
        <f t="shared" si="4"/>
        <v>681</v>
      </c>
      <c r="M29" s="22">
        <f t="shared" si="5"/>
        <v>681</v>
      </c>
      <c r="N29" s="22">
        <f t="shared" si="7"/>
        <v>681</v>
      </c>
      <c r="O29" s="22">
        <f t="shared" si="6"/>
        <v>581</v>
      </c>
      <c r="Q29" s="8">
        <v>756.24</v>
      </c>
      <c r="R29" s="8">
        <v>548.74</v>
      </c>
      <c r="S29" s="8">
        <v>548.74</v>
      </c>
      <c r="T29" s="8">
        <v>521.83000000000004</v>
      </c>
      <c r="U29" s="8">
        <v>548.74</v>
      </c>
      <c r="V29" s="8">
        <v>528.55999999999995</v>
      </c>
      <c r="W29" s="8">
        <v>508.38</v>
      </c>
    </row>
    <row r="30" spans="2:23" s="5" customFormat="1" ht="23.25" customHeight="1">
      <c r="B30" s="16" t="s">
        <v>87</v>
      </c>
      <c r="C30" s="16">
        <v>255</v>
      </c>
      <c r="D30" s="17" t="s">
        <v>88</v>
      </c>
      <c r="E30" s="8">
        <f t="shared" si="8"/>
        <v>981</v>
      </c>
      <c r="F30" s="8">
        <f t="shared" si="1"/>
        <v>681</v>
      </c>
      <c r="G30" s="8">
        <f t="shared" si="1"/>
        <v>681</v>
      </c>
      <c r="H30" s="8">
        <f t="shared" si="1"/>
        <v>681</v>
      </c>
      <c r="I30" s="8">
        <f t="shared" si="2"/>
        <v>581</v>
      </c>
      <c r="K30" s="22">
        <f t="shared" si="3"/>
        <v>981</v>
      </c>
      <c r="L30" s="22">
        <f t="shared" si="4"/>
        <v>681</v>
      </c>
      <c r="M30" s="22">
        <f t="shared" si="5"/>
        <v>681</v>
      </c>
      <c r="N30" s="22">
        <f t="shared" si="7"/>
        <v>681</v>
      </c>
      <c r="O30" s="22">
        <f t="shared" si="6"/>
        <v>581</v>
      </c>
      <c r="Q30" s="8">
        <v>756.24</v>
      </c>
      <c r="R30" s="8">
        <v>548.74</v>
      </c>
      <c r="S30" s="8">
        <v>548.74</v>
      </c>
      <c r="T30" s="8">
        <v>521.83000000000004</v>
      </c>
      <c r="U30" s="8">
        <v>548.74</v>
      </c>
      <c r="V30" s="8">
        <v>528.55999999999995</v>
      </c>
      <c r="W30" s="8">
        <v>508.38</v>
      </c>
    </row>
    <row r="31" spans="2:23" s="5" customFormat="1" ht="23.25" customHeight="1">
      <c r="B31" s="16" t="s">
        <v>89</v>
      </c>
      <c r="C31" s="16">
        <v>255</v>
      </c>
      <c r="D31" s="17" t="s">
        <v>90</v>
      </c>
      <c r="E31" s="8">
        <f t="shared" si="8"/>
        <v>981</v>
      </c>
      <c r="F31" s="8">
        <f t="shared" si="1"/>
        <v>681</v>
      </c>
      <c r="G31" s="8">
        <f t="shared" si="1"/>
        <v>681</v>
      </c>
      <c r="H31" s="8">
        <f t="shared" si="1"/>
        <v>681</v>
      </c>
      <c r="I31" s="8">
        <f t="shared" si="2"/>
        <v>581</v>
      </c>
      <c r="K31" s="22">
        <f t="shared" si="3"/>
        <v>981</v>
      </c>
      <c r="L31" s="22">
        <f t="shared" si="4"/>
        <v>681</v>
      </c>
      <c r="M31" s="22">
        <f t="shared" si="5"/>
        <v>681</v>
      </c>
      <c r="N31" s="22">
        <f t="shared" si="7"/>
        <v>681</v>
      </c>
      <c r="O31" s="22">
        <f t="shared" si="6"/>
        <v>581</v>
      </c>
      <c r="Q31" s="8">
        <v>756.24</v>
      </c>
      <c r="R31" s="8">
        <v>548.74</v>
      </c>
      <c r="S31" s="8">
        <v>548.74</v>
      </c>
      <c r="T31" s="8">
        <v>521.83000000000004</v>
      </c>
      <c r="U31" s="8">
        <v>548.74</v>
      </c>
      <c r="V31" s="8">
        <v>528.55999999999995</v>
      </c>
      <c r="W31" s="8">
        <v>508.38</v>
      </c>
    </row>
    <row r="32" spans="2:23" s="5" customFormat="1" ht="23.25" customHeight="1">
      <c r="B32" s="16" t="s">
        <v>91</v>
      </c>
      <c r="C32" s="16">
        <v>255</v>
      </c>
      <c r="D32" s="17" t="s">
        <v>92</v>
      </c>
      <c r="E32" s="8">
        <f t="shared" si="8"/>
        <v>981</v>
      </c>
      <c r="F32" s="8">
        <f t="shared" si="1"/>
        <v>681</v>
      </c>
      <c r="G32" s="8">
        <f t="shared" si="1"/>
        <v>681</v>
      </c>
      <c r="H32" s="8">
        <f t="shared" si="1"/>
        <v>681</v>
      </c>
      <c r="I32" s="8">
        <f t="shared" si="2"/>
        <v>581</v>
      </c>
      <c r="K32" s="22">
        <f t="shared" si="3"/>
        <v>981</v>
      </c>
      <c r="L32" s="22">
        <f t="shared" si="4"/>
        <v>681</v>
      </c>
      <c r="M32" s="22">
        <f t="shared" si="5"/>
        <v>681</v>
      </c>
      <c r="N32" s="22">
        <f t="shared" si="7"/>
        <v>681</v>
      </c>
      <c r="O32" s="22">
        <f t="shared" si="6"/>
        <v>581</v>
      </c>
      <c r="Q32" s="8">
        <v>756.24</v>
      </c>
      <c r="R32" s="8">
        <v>548.74</v>
      </c>
      <c r="S32" s="8">
        <v>548.74</v>
      </c>
      <c r="T32" s="8">
        <v>521.83000000000004</v>
      </c>
      <c r="U32" s="8">
        <v>548.74</v>
      </c>
      <c r="V32" s="8">
        <v>528.55999999999995</v>
      </c>
      <c r="W32" s="8">
        <v>508.38</v>
      </c>
    </row>
    <row r="33" spans="2:23" s="5" customFormat="1" ht="23.25" customHeight="1">
      <c r="B33" s="16" t="s">
        <v>93</v>
      </c>
      <c r="C33" s="16">
        <v>255</v>
      </c>
      <c r="D33" s="17" t="s">
        <v>94</v>
      </c>
      <c r="E33" s="8">
        <f t="shared" si="8"/>
        <v>981</v>
      </c>
      <c r="F33" s="8">
        <f t="shared" si="1"/>
        <v>681</v>
      </c>
      <c r="G33" s="8">
        <f t="shared" si="1"/>
        <v>681</v>
      </c>
      <c r="H33" s="8">
        <f t="shared" si="1"/>
        <v>681</v>
      </c>
      <c r="I33" s="8">
        <f t="shared" si="2"/>
        <v>581</v>
      </c>
      <c r="K33" s="22">
        <f t="shared" si="3"/>
        <v>981</v>
      </c>
      <c r="L33" s="22">
        <f t="shared" si="4"/>
        <v>681</v>
      </c>
      <c r="M33" s="22">
        <f t="shared" si="5"/>
        <v>681</v>
      </c>
      <c r="N33" s="22">
        <f t="shared" si="7"/>
        <v>681</v>
      </c>
      <c r="O33" s="22">
        <f t="shared" si="6"/>
        <v>581</v>
      </c>
      <c r="Q33" s="8">
        <v>756.24</v>
      </c>
      <c r="R33" s="8">
        <v>548.74</v>
      </c>
      <c r="S33" s="8">
        <v>548.74</v>
      </c>
      <c r="T33" s="8">
        <v>521.83000000000004</v>
      </c>
      <c r="U33" s="8">
        <v>548.74</v>
      </c>
      <c r="V33" s="8">
        <v>528.55999999999995</v>
      </c>
      <c r="W33" s="8">
        <v>508.38</v>
      </c>
    </row>
    <row r="34" spans="2:23" s="5" customFormat="1" ht="23.25" customHeight="1">
      <c r="B34" s="18" t="s">
        <v>95</v>
      </c>
      <c r="C34" s="18">
        <v>255</v>
      </c>
      <c r="D34" s="19" t="s">
        <v>96</v>
      </c>
      <c r="E34" s="8">
        <f t="shared" si="8"/>
        <v>981</v>
      </c>
      <c r="F34" s="8">
        <f t="shared" si="1"/>
        <v>681</v>
      </c>
      <c r="G34" s="8">
        <f t="shared" si="1"/>
        <v>681</v>
      </c>
      <c r="H34" s="8">
        <f t="shared" si="1"/>
        <v>681</v>
      </c>
      <c r="I34" s="8">
        <f t="shared" si="2"/>
        <v>581</v>
      </c>
      <c r="K34" s="23">
        <f t="shared" si="3"/>
        <v>981</v>
      </c>
      <c r="L34" s="22">
        <f t="shared" si="4"/>
        <v>681</v>
      </c>
      <c r="M34" s="22">
        <f t="shared" si="5"/>
        <v>681</v>
      </c>
      <c r="N34" s="22">
        <f t="shared" si="7"/>
        <v>681</v>
      </c>
      <c r="O34" s="22">
        <f t="shared" si="6"/>
        <v>581</v>
      </c>
      <c r="Q34" s="8">
        <v>756.24</v>
      </c>
      <c r="R34" s="8">
        <v>548.74</v>
      </c>
      <c r="S34" s="8">
        <v>548.74</v>
      </c>
      <c r="T34" s="8">
        <v>521.83000000000004</v>
      </c>
      <c r="U34" s="8">
        <v>548.74</v>
      </c>
      <c r="V34" s="8">
        <v>528.55999999999995</v>
      </c>
      <c r="W34" s="8">
        <v>508.38</v>
      </c>
    </row>
    <row r="35" spans="2:23" s="5" customFormat="1" ht="23.25" customHeight="1">
      <c r="B35" s="21"/>
      <c r="C35" s="21"/>
      <c r="D35" s="21"/>
      <c r="E35" s="21"/>
      <c r="F35" s="21"/>
      <c r="G35" s="21"/>
      <c r="H35" s="21"/>
      <c r="I35" s="21"/>
      <c r="J35" s="21"/>
      <c r="K35" s="21"/>
    </row>
    <row r="36" spans="2:23" s="5" customFormat="1" ht="23.25" customHeight="1">
      <c r="B36" s="21"/>
      <c r="C36" s="21"/>
      <c r="D36" s="21"/>
      <c r="E36" s="21"/>
      <c r="F36" s="21"/>
      <c r="G36" s="21"/>
      <c r="H36" s="21"/>
      <c r="I36" s="21"/>
      <c r="J36" s="21"/>
      <c r="K36" s="21"/>
    </row>
    <row r="37" spans="2:23" s="5" customFormat="1" ht="23.25" customHeight="1">
      <c r="B37" s="21"/>
      <c r="C37" s="21"/>
      <c r="D37" s="21"/>
      <c r="E37" s="21"/>
      <c r="F37" s="21"/>
      <c r="G37" s="21"/>
      <c r="H37" s="21"/>
      <c r="I37" s="21"/>
      <c r="J37" s="21"/>
      <c r="K37" s="21"/>
    </row>
    <row r="38" spans="2:23" ht="23.25" customHeight="1">
      <c r="C38" s="20" t="s">
        <v>30</v>
      </c>
      <c r="D38" s="20" t="s">
        <v>31</v>
      </c>
      <c r="E38" s="20">
        <f>ROUNDUP((68+30)*1.43*14,0)</f>
        <v>1962</v>
      </c>
      <c r="F38" s="20">
        <f>ROUNDUP(68*1.43*14,0)</f>
        <v>1362</v>
      </c>
      <c r="G38" s="20">
        <f>ROUNDUP(68*1.43*14,0)</f>
        <v>1362</v>
      </c>
      <c r="H38" s="20">
        <f>ROUNDUP(68*1.43*14,0)</f>
        <v>1362</v>
      </c>
      <c r="I38" s="20">
        <f>ROUNDUP(58*14*1.43,0)</f>
        <v>1162</v>
      </c>
      <c r="K38" s="25">
        <f t="shared" si="3"/>
        <v>1962</v>
      </c>
      <c r="L38" s="22">
        <f t="shared" si="3"/>
        <v>1362</v>
      </c>
      <c r="M38" s="22">
        <f t="shared" ref="M38:M46" si="9">(F38*2+G38)/3</f>
        <v>1362</v>
      </c>
      <c r="N38" s="22">
        <f t="shared" ref="N38:N46" si="10">(F38*2+G38+H38)/4</f>
        <v>1362</v>
      </c>
      <c r="O38" s="22">
        <f t="shared" ref="O38:O46" si="11">I38</f>
        <v>1162</v>
      </c>
      <c r="Q38" s="8">
        <v>1547.06</v>
      </c>
      <c r="R38" s="8">
        <v>1097.47</v>
      </c>
      <c r="S38" s="8">
        <v>1097.47</v>
      </c>
      <c r="T38" s="8">
        <v>1043.67</v>
      </c>
      <c r="U38" s="8">
        <v>1097.47</v>
      </c>
      <c r="V38" s="8">
        <v>1057.1199999999999</v>
      </c>
      <c r="W38" s="8">
        <v>1016.77</v>
      </c>
    </row>
    <row r="39" spans="2:23" ht="23.25" customHeight="1">
      <c r="C39" s="1" t="s">
        <v>32</v>
      </c>
      <c r="D39" s="1" t="s">
        <v>33</v>
      </c>
      <c r="E39" s="20">
        <f t="shared" ref="E39:E46" si="12">ROUNDUP((68+30)*1.43*14,0)</f>
        <v>1962</v>
      </c>
      <c r="F39" s="20">
        <f t="shared" ref="F39:G46" si="13">ROUNDUP(68*1.43*14,0)</f>
        <v>1362</v>
      </c>
      <c r="G39" s="20">
        <f t="shared" si="13"/>
        <v>1362</v>
      </c>
      <c r="H39" s="20">
        <f t="shared" ref="H39:H46" si="14">ROUNDUP(68*1.43*14,0)</f>
        <v>1362</v>
      </c>
      <c r="I39" s="20">
        <f t="shared" ref="I39:I46" si="15">ROUNDUP(58*14*1.43,0)</f>
        <v>1162</v>
      </c>
      <c r="K39" s="22">
        <f t="shared" si="3"/>
        <v>1962</v>
      </c>
      <c r="L39" s="22">
        <f t="shared" si="3"/>
        <v>1362</v>
      </c>
      <c r="M39" s="22">
        <f t="shared" si="9"/>
        <v>1362</v>
      </c>
      <c r="N39" s="22">
        <f t="shared" si="10"/>
        <v>1362</v>
      </c>
      <c r="O39" s="22">
        <f t="shared" si="11"/>
        <v>1162</v>
      </c>
      <c r="Q39" s="8">
        <v>1547.06</v>
      </c>
      <c r="R39" s="8">
        <v>1097.47</v>
      </c>
      <c r="S39" s="8">
        <v>1097.47</v>
      </c>
      <c r="T39" s="8">
        <v>1043.67</v>
      </c>
      <c r="U39" s="8">
        <v>1097.47</v>
      </c>
      <c r="V39" s="8">
        <v>1057.1199999999999</v>
      </c>
      <c r="W39" s="8">
        <v>1016.77</v>
      </c>
    </row>
    <row r="40" spans="2:23" ht="23.25" customHeight="1">
      <c r="C40" s="1" t="s">
        <v>34</v>
      </c>
      <c r="D40" s="1" t="s">
        <v>35</v>
      </c>
      <c r="E40" s="20">
        <f t="shared" si="12"/>
        <v>1962</v>
      </c>
      <c r="F40" s="20">
        <f t="shared" si="13"/>
        <v>1362</v>
      </c>
      <c r="G40" s="20">
        <f t="shared" si="13"/>
        <v>1362</v>
      </c>
      <c r="H40" s="20">
        <f t="shared" si="14"/>
        <v>1362</v>
      </c>
      <c r="I40" s="20">
        <f t="shared" si="15"/>
        <v>1162</v>
      </c>
      <c r="K40" s="22">
        <f t="shared" si="3"/>
        <v>1962</v>
      </c>
      <c r="L40" s="22">
        <f t="shared" si="3"/>
        <v>1362</v>
      </c>
      <c r="M40" s="22">
        <f t="shared" si="9"/>
        <v>1362</v>
      </c>
      <c r="N40" s="22">
        <f t="shared" si="10"/>
        <v>1362</v>
      </c>
      <c r="O40" s="22">
        <f t="shared" si="11"/>
        <v>1162</v>
      </c>
      <c r="Q40" s="8">
        <v>1547.06</v>
      </c>
      <c r="R40" s="8">
        <v>1097.47</v>
      </c>
      <c r="S40" s="8">
        <v>1097.47</v>
      </c>
      <c r="T40" s="8">
        <v>1043.67</v>
      </c>
      <c r="U40" s="8">
        <v>1097.47</v>
      </c>
      <c r="V40" s="8">
        <v>1057.1199999999999</v>
      </c>
      <c r="W40" s="8">
        <v>1016.77</v>
      </c>
    </row>
    <row r="41" spans="2:23" ht="23.25" customHeight="1">
      <c r="C41" s="1" t="s">
        <v>36</v>
      </c>
      <c r="D41" s="1" t="s">
        <v>37</v>
      </c>
      <c r="E41" s="20">
        <f t="shared" si="12"/>
        <v>1962</v>
      </c>
      <c r="F41" s="20">
        <f t="shared" si="13"/>
        <v>1362</v>
      </c>
      <c r="G41" s="20">
        <f t="shared" si="13"/>
        <v>1362</v>
      </c>
      <c r="H41" s="20">
        <f t="shared" si="14"/>
        <v>1362</v>
      </c>
      <c r="I41" s="20">
        <f t="shared" si="15"/>
        <v>1162</v>
      </c>
      <c r="K41" s="22">
        <f t="shared" si="3"/>
        <v>1962</v>
      </c>
      <c r="L41" s="22">
        <f t="shared" si="3"/>
        <v>1362</v>
      </c>
      <c r="M41" s="22">
        <f t="shared" si="9"/>
        <v>1362</v>
      </c>
      <c r="N41" s="22">
        <f t="shared" si="10"/>
        <v>1362</v>
      </c>
      <c r="O41" s="22">
        <f t="shared" si="11"/>
        <v>1162</v>
      </c>
      <c r="Q41" s="8">
        <v>1547.06</v>
      </c>
      <c r="R41" s="8">
        <v>1097.47</v>
      </c>
      <c r="S41" s="8">
        <v>1097.47</v>
      </c>
      <c r="T41" s="8">
        <v>1043.67</v>
      </c>
      <c r="U41" s="8">
        <v>1097.47</v>
      </c>
      <c r="V41" s="8">
        <v>1057.1199999999999</v>
      </c>
      <c r="W41" s="8">
        <v>1016.77</v>
      </c>
    </row>
    <row r="42" spans="2:23" ht="23.25" customHeight="1">
      <c r="C42" s="1" t="s">
        <v>38</v>
      </c>
      <c r="D42" s="1" t="s">
        <v>39</v>
      </c>
      <c r="E42" s="20">
        <f t="shared" si="12"/>
        <v>1962</v>
      </c>
      <c r="F42" s="20">
        <f t="shared" si="13"/>
        <v>1362</v>
      </c>
      <c r="G42" s="20">
        <f t="shared" si="13"/>
        <v>1362</v>
      </c>
      <c r="H42" s="20">
        <f t="shared" si="14"/>
        <v>1362</v>
      </c>
      <c r="I42" s="20">
        <f t="shared" si="15"/>
        <v>1162</v>
      </c>
      <c r="K42" s="22">
        <f t="shared" si="3"/>
        <v>1962</v>
      </c>
      <c r="L42" s="22">
        <f t="shared" si="3"/>
        <v>1362</v>
      </c>
      <c r="M42" s="22">
        <f t="shared" si="9"/>
        <v>1362</v>
      </c>
      <c r="N42" s="22">
        <f t="shared" si="10"/>
        <v>1362</v>
      </c>
      <c r="O42" s="22">
        <f t="shared" si="11"/>
        <v>1162</v>
      </c>
      <c r="Q42" s="8">
        <v>1547.06</v>
      </c>
      <c r="R42" s="8">
        <v>1097.47</v>
      </c>
      <c r="S42" s="8">
        <v>1097.47</v>
      </c>
      <c r="T42" s="8">
        <v>1043.67</v>
      </c>
      <c r="U42" s="8">
        <v>1097.47</v>
      </c>
      <c r="V42" s="8">
        <v>1057.1199999999999</v>
      </c>
      <c r="W42" s="8">
        <v>1016.77</v>
      </c>
    </row>
    <row r="43" spans="2:23" ht="23.25" customHeight="1">
      <c r="C43" s="1" t="s">
        <v>40</v>
      </c>
      <c r="D43" s="1" t="s">
        <v>41</v>
      </c>
      <c r="E43" s="20">
        <f t="shared" si="12"/>
        <v>1962</v>
      </c>
      <c r="F43" s="20">
        <f t="shared" si="13"/>
        <v>1362</v>
      </c>
      <c r="G43" s="20">
        <f t="shared" si="13"/>
        <v>1362</v>
      </c>
      <c r="H43" s="20">
        <f t="shared" si="14"/>
        <v>1362</v>
      </c>
      <c r="I43" s="20">
        <f t="shared" si="15"/>
        <v>1162</v>
      </c>
      <c r="K43" s="22">
        <f t="shared" si="3"/>
        <v>1962</v>
      </c>
      <c r="L43" s="22">
        <f t="shared" si="3"/>
        <v>1362</v>
      </c>
      <c r="M43" s="22">
        <f t="shared" si="9"/>
        <v>1362</v>
      </c>
      <c r="N43" s="22">
        <f t="shared" si="10"/>
        <v>1362</v>
      </c>
      <c r="O43" s="22">
        <f t="shared" si="11"/>
        <v>1162</v>
      </c>
      <c r="Q43" s="8">
        <v>1547.06</v>
      </c>
      <c r="R43" s="8">
        <v>1097.47</v>
      </c>
      <c r="S43" s="8">
        <v>1097.47</v>
      </c>
      <c r="T43" s="8">
        <v>1043.67</v>
      </c>
      <c r="U43" s="8">
        <v>1097.47</v>
      </c>
      <c r="V43" s="8">
        <v>1057.1199999999999</v>
      </c>
      <c r="W43" s="8">
        <v>1016.77</v>
      </c>
    </row>
    <row r="44" spans="2:23" ht="23.25" customHeight="1">
      <c r="C44" s="1" t="s">
        <v>42</v>
      </c>
      <c r="D44" s="1" t="s">
        <v>35</v>
      </c>
      <c r="E44" s="20">
        <f t="shared" si="12"/>
        <v>1962</v>
      </c>
      <c r="F44" s="20">
        <f t="shared" si="13"/>
        <v>1362</v>
      </c>
      <c r="G44" s="20">
        <f t="shared" si="13"/>
        <v>1362</v>
      </c>
      <c r="H44" s="20">
        <f t="shared" si="14"/>
        <v>1362</v>
      </c>
      <c r="I44" s="20">
        <f t="shared" si="15"/>
        <v>1162</v>
      </c>
      <c r="K44" s="22">
        <f t="shared" si="3"/>
        <v>1962</v>
      </c>
      <c r="L44" s="22">
        <f t="shared" si="3"/>
        <v>1362</v>
      </c>
      <c r="M44" s="22">
        <f t="shared" si="9"/>
        <v>1362</v>
      </c>
      <c r="N44" s="22">
        <f t="shared" si="10"/>
        <v>1362</v>
      </c>
      <c r="O44" s="22">
        <f t="shared" si="11"/>
        <v>1162</v>
      </c>
      <c r="Q44" s="8">
        <v>1547.06</v>
      </c>
      <c r="R44" s="8">
        <v>1097.47</v>
      </c>
      <c r="S44" s="8">
        <v>1097.47</v>
      </c>
      <c r="T44" s="8">
        <v>1043.67</v>
      </c>
      <c r="U44" s="8">
        <v>1097.47</v>
      </c>
      <c r="V44" s="8">
        <v>1057.1199999999999</v>
      </c>
      <c r="W44" s="8">
        <v>1016.77</v>
      </c>
    </row>
    <row r="45" spans="2:23" ht="23.25" customHeight="1">
      <c r="C45" s="2" t="s">
        <v>43</v>
      </c>
      <c r="D45" s="2" t="s">
        <v>31</v>
      </c>
      <c r="E45" s="20">
        <f t="shared" si="12"/>
        <v>1962</v>
      </c>
      <c r="F45" s="20">
        <f t="shared" si="13"/>
        <v>1362</v>
      </c>
      <c r="G45" s="20">
        <f t="shared" si="13"/>
        <v>1362</v>
      </c>
      <c r="H45" s="20">
        <f t="shared" si="14"/>
        <v>1362</v>
      </c>
      <c r="I45" s="20">
        <f t="shared" si="15"/>
        <v>1162</v>
      </c>
      <c r="K45" s="22">
        <f t="shared" si="3"/>
        <v>1962</v>
      </c>
      <c r="L45" s="22">
        <f t="shared" si="3"/>
        <v>1362</v>
      </c>
      <c r="M45" s="22">
        <f t="shared" si="9"/>
        <v>1362</v>
      </c>
      <c r="N45" s="22">
        <f t="shared" si="10"/>
        <v>1362</v>
      </c>
      <c r="O45" s="22">
        <f t="shared" si="11"/>
        <v>1162</v>
      </c>
      <c r="Q45" s="8">
        <v>1547.06</v>
      </c>
      <c r="R45" s="8">
        <v>1097.47</v>
      </c>
      <c r="S45" s="8">
        <v>1097.47</v>
      </c>
      <c r="T45" s="8">
        <v>1043.67</v>
      </c>
      <c r="U45" s="8">
        <v>1097.47</v>
      </c>
      <c r="V45" s="8">
        <v>1057.1199999999999</v>
      </c>
      <c r="W45" s="8">
        <v>1016.77</v>
      </c>
    </row>
    <row r="46" spans="2:23" ht="23.25" customHeight="1">
      <c r="C46" s="2" t="s">
        <v>44</v>
      </c>
      <c r="D46" s="2" t="s">
        <v>39</v>
      </c>
      <c r="E46" s="20">
        <f t="shared" si="12"/>
        <v>1962</v>
      </c>
      <c r="F46" s="20">
        <f t="shared" si="13"/>
        <v>1362</v>
      </c>
      <c r="G46" s="20">
        <f t="shared" si="13"/>
        <v>1362</v>
      </c>
      <c r="H46" s="20">
        <f t="shared" si="14"/>
        <v>1362</v>
      </c>
      <c r="I46" s="20">
        <f t="shared" si="15"/>
        <v>1162</v>
      </c>
      <c r="K46" s="22">
        <f t="shared" si="3"/>
        <v>1962</v>
      </c>
      <c r="L46" s="22">
        <f t="shared" si="3"/>
        <v>1362</v>
      </c>
      <c r="M46" s="22">
        <f t="shared" si="9"/>
        <v>1362</v>
      </c>
      <c r="N46" s="22">
        <f t="shared" si="10"/>
        <v>1362</v>
      </c>
      <c r="O46" s="22">
        <f t="shared" si="11"/>
        <v>1162</v>
      </c>
      <c r="Q46" s="8">
        <v>1547.06</v>
      </c>
      <c r="R46" s="8">
        <v>1097.47</v>
      </c>
      <c r="S46" s="8">
        <v>1097.47</v>
      </c>
      <c r="T46" s="8">
        <v>1043.67</v>
      </c>
      <c r="U46" s="8">
        <v>1097.47</v>
      </c>
      <c r="V46" s="8">
        <v>1057.1199999999999</v>
      </c>
      <c r="W46" s="8">
        <v>1016.77</v>
      </c>
    </row>
    <row r="51" spans="4:4" ht="23.25" customHeight="1">
      <c r="D51" t="s">
        <v>58</v>
      </c>
    </row>
    <row r="52" spans="4:4" ht="23.25" customHeight="1">
      <c r="D52" t="s">
        <v>59</v>
      </c>
    </row>
    <row r="53" spans="4:4" ht="23.25" customHeight="1">
      <c r="D53" t="s">
        <v>60</v>
      </c>
    </row>
    <row r="54" spans="4:4" ht="23.25" customHeight="1">
      <c r="D54" t="s">
        <v>61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欧洲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QinQu</dc:creator>
  <cp:lastModifiedBy>Sisi-Huang</cp:lastModifiedBy>
  <dcterms:created xsi:type="dcterms:W3CDTF">2012-04-09T22:07:56Z</dcterms:created>
  <dcterms:modified xsi:type="dcterms:W3CDTF">2013-12-27T22:35:00Z</dcterms:modified>
</cp:coreProperties>
</file>