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720" windowHeight="11835"/>
  </bookViews>
  <sheets>
    <sheet name="local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C23" i="1" l="1"/>
  <c r="AC21" i="1"/>
  <c r="AC19" i="1"/>
  <c r="AC17" i="1"/>
  <c r="AC15" i="1"/>
  <c r="AC13" i="1"/>
  <c r="AC11" i="1"/>
  <c r="AC9" i="1"/>
  <c r="AC7" i="1"/>
  <c r="AC5" i="1"/>
  <c r="AB23" i="1"/>
  <c r="AB21" i="1"/>
  <c r="AB19" i="1"/>
  <c r="AB17" i="1"/>
  <c r="AB15" i="1"/>
  <c r="AB13" i="1"/>
  <c r="AB11" i="1"/>
  <c r="AB9" i="1"/>
  <c r="AB7" i="1"/>
  <c r="AB5" i="1"/>
  <c r="AA23" i="1"/>
  <c r="AA21" i="1"/>
  <c r="AA19" i="1"/>
  <c r="AA17" i="1"/>
  <c r="AA15" i="1"/>
  <c r="AA13" i="1"/>
  <c r="AA11" i="1"/>
  <c r="AA9" i="1"/>
  <c r="AA7" i="1"/>
  <c r="AA5" i="1"/>
  <c r="Z19" i="1"/>
  <c r="Z23" i="1"/>
  <c r="Z21" i="1"/>
  <c r="Z17" i="1"/>
  <c r="Z15" i="1"/>
  <c r="Z13" i="1"/>
  <c r="Z11" i="1"/>
  <c r="Z9" i="1"/>
  <c r="Z7" i="1"/>
  <c r="Z5" i="1"/>
  <c r="Y23" i="1"/>
  <c r="Y21" i="1"/>
  <c r="Y19" i="1"/>
  <c r="Y17" i="1"/>
  <c r="Y15" i="1"/>
  <c r="Y13" i="1"/>
  <c r="Y11" i="1"/>
  <c r="Y9" i="1"/>
  <c r="Y7" i="1"/>
  <c r="Y5" i="1"/>
  <c r="X23" i="1"/>
  <c r="X21" i="1"/>
  <c r="X19" i="1"/>
  <c r="X17" i="1"/>
  <c r="X15" i="1"/>
  <c r="X13" i="1"/>
  <c r="X11" i="1"/>
  <c r="X9" i="1"/>
  <c r="X7" i="1"/>
  <c r="X5" i="1"/>
  <c r="W23" i="1"/>
  <c r="W21" i="1"/>
  <c r="W19" i="1"/>
  <c r="W17" i="1"/>
  <c r="W15" i="1"/>
  <c r="W13" i="1"/>
  <c r="W11" i="1"/>
  <c r="W9" i="1"/>
  <c r="W7" i="1"/>
  <c r="W5" i="1"/>
  <c r="U23" i="1"/>
  <c r="U21" i="1"/>
  <c r="U19" i="1"/>
  <c r="U17" i="1"/>
  <c r="U15" i="1"/>
  <c r="U13" i="1"/>
  <c r="U11" i="1"/>
  <c r="U9" i="1"/>
  <c r="U7" i="1"/>
  <c r="U5" i="1"/>
  <c r="T23" i="1"/>
  <c r="T21" i="1"/>
  <c r="T19" i="1"/>
  <c r="T17" i="1"/>
  <c r="T15" i="1"/>
  <c r="T13" i="1"/>
  <c r="T11" i="1"/>
  <c r="T9" i="1"/>
  <c r="T7" i="1"/>
  <c r="T5" i="1"/>
  <c r="S5" i="1" l="1"/>
  <c r="S23" i="1"/>
  <c r="S21" i="1"/>
  <c r="S19" i="1"/>
  <c r="S17" i="1"/>
  <c r="S15" i="1"/>
  <c r="S13" i="1"/>
  <c r="S11" i="1"/>
  <c r="S9" i="1"/>
  <c r="S7" i="1"/>
  <c r="Q23" i="1"/>
  <c r="R23" i="1"/>
  <c r="R21" i="1"/>
  <c r="R19" i="1"/>
  <c r="R17" i="1"/>
  <c r="R15" i="1"/>
  <c r="R13" i="1"/>
  <c r="R11" i="1"/>
  <c r="R9" i="1"/>
  <c r="R7" i="1"/>
  <c r="R5" i="1"/>
  <c r="Q21" i="1"/>
  <c r="Q19" i="1"/>
  <c r="Q17" i="1"/>
  <c r="Q15" i="1"/>
  <c r="Q13" i="1"/>
  <c r="Q11" i="1"/>
  <c r="Q9" i="1"/>
  <c r="Q7" i="1"/>
  <c r="Q5" i="1"/>
  <c r="W4" i="1"/>
  <c r="AB4" i="1"/>
  <c r="AC4" i="1"/>
  <c r="Z22" i="1" l="1"/>
  <c r="AA22" i="1" l="1"/>
  <c r="W6" i="1"/>
  <c r="X6" i="1"/>
  <c r="Y6" i="1"/>
  <c r="Z6" i="1"/>
  <c r="AA6" i="1"/>
  <c r="AB6" i="1"/>
  <c r="AC6" i="1"/>
  <c r="W8" i="1"/>
  <c r="X8" i="1"/>
  <c r="Y8" i="1"/>
  <c r="Z8" i="1"/>
  <c r="AA8" i="1"/>
  <c r="AB8" i="1"/>
  <c r="AC8" i="1"/>
  <c r="W10" i="1"/>
  <c r="X10" i="1"/>
  <c r="Y10" i="1"/>
  <c r="Z10" i="1"/>
  <c r="AA10" i="1"/>
  <c r="AB10" i="1"/>
  <c r="AC10" i="1"/>
  <c r="W12" i="1"/>
  <c r="X12" i="1"/>
  <c r="Y12" i="1"/>
  <c r="Z12" i="1"/>
  <c r="AA12" i="1"/>
  <c r="AB12" i="1"/>
  <c r="AC12" i="1"/>
  <c r="W14" i="1"/>
  <c r="X14" i="1"/>
  <c r="Y14" i="1"/>
  <c r="Z14" i="1"/>
  <c r="AA14" i="1"/>
  <c r="AB14" i="1"/>
  <c r="AC14" i="1"/>
  <c r="W16" i="1"/>
  <c r="X16" i="1"/>
  <c r="Y16" i="1"/>
  <c r="Z16" i="1"/>
  <c r="AA16" i="1"/>
  <c r="AB16" i="1"/>
  <c r="AC16" i="1"/>
  <c r="W18" i="1"/>
  <c r="X18" i="1"/>
  <c r="Y18" i="1"/>
  <c r="Z18" i="1"/>
  <c r="AA18" i="1"/>
  <c r="AB18" i="1"/>
  <c r="AC18" i="1"/>
  <c r="W20" i="1"/>
  <c r="X20" i="1"/>
  <c r="Y20" i="1"/>
  <c r="Z20" i="1"/>
  <c r="AA20" i="1"/>
  <c r="AB20" i="1"/>
  <c r="AC20" i="1"/>
  <c r="W22" i="1"/>
  <c r="X22" i="1"/>
  <c r="Y22" i="1"/>
  <c r="AB22" i="1"/>
  <c r="AC22" i="1"/>
  <c r="AA4" i="1"/>
  <c r="Z4" i="1"/>
  <c r="Y4" i="1"/>
  <c r="X4" i="1"/>
  <c r="U4" i="1"/>
  <c r="T4" i="1"/>
  <c r="S4" i="1"/>
  <c r="R4" i="1"/>
  <c r="Q6" i="1"/>
  <c r="Q4" i="1"/>
  <c r="K6" i="1"/>
  <c r="L6" i="1"/>
  <c r="M6" i="1"/>
  <c r="N6" i="1"/>
  <c r="O6" i="1"/>
  <c r="K8" i="1"/>
  <c r="L8" i="1"/>
  <c r="M8" i="1"/>
  <c r="N8" i="1"/>
  <c r="O8" i="1"/>
  <c r="K10" i="1"/>
  <c r="L10" i="1"/>
  <c r="M10" i="1"/>
  <c r="N10" i="1"/>
  <c r="O10" i="1"/>
  <c r="K12" i="1"/>
  <c r="L12" i="1"/>
  <c r="M12" i="1"/>
  <c r="N12" i="1"/>
  <c r="O12" i="1"/>
  <c r="K14" i="1"/>
  <c r="L14" i="1"/>
  <c r="M14" i="1"/>
  <c r="N14" i="1"/>
  <c r="O14" i="1"/>
  <c r="K16" i="1"/>
  <c r="L16" i="1"/>
  <c r="M16" i="1"/>
  <c r="N16" i="1"/>
  <c r="O16" i="1"/>
  <c r="K18" i="1"/>
  <c r="L18" i="1"/>
  <c r="M18" i="1"/>
  <c r="N18" i="1"/>
  <c r="O18" i="1"/>
  <c r="K20" i="1"/>
  <c r="L20" i="1"/>
  <c r="M20" i="1"/>
  <c r="N20" i="1"/>
  <c r="O20" i="1"/>
  <c r="K22" i="1"/>
  <c r="L22" i="1"/>
  <c r="M22" i="1"/>
  <c r="N22" i="1"/>
  <c r="O22" i="1"/>
  <c r="O4" i="1"/>
  <c r="N4" i="1"/>
  <c r="M4" i="1"/>
  <c r="L4" i="1"/>
  <c r="K4" i="1"/>
  <c r="R6" i="1"/>
  <c r="S6" i="1"/>
  <c r="T6" i="1"/>
  <c r="U6" i="1"/>
  <c r="Q8" i="1"/>
  <c r="R8" i="1"/>
  <c r="S8" i="1"/>
  <c r="T8" i="1"/>
  <c r="U8" i="1"/>
  <c r="Q10" i="1"/>
  <c r="R10" i="1"/>
  <c r="S10" i="1"/>
  <c r="T10" i="1"/>
  <c r="U10" i="1"/>
  <c r="Q12" i="1"/>
  <c r="R12" i="1"/>
  <c r="S12" i="1"/>
  <c r="T12" i="1"/>
  <c r="U12" i="1"/>
  <c r="Q14" i="1"/>
  <c r="R14" i="1"/>
  <c r="S14" i="1"/>
  <c r="T14" i="1"/>
  <c r="U14" i="1"/>
  <c r="Q16" i="1"/>
  <c r="R16" i="1"/>
  <c r="S16" i="1"/>
  <c r="T16" i="1"/>
  <c r="U16" i="1"/>
  <c r="Q18" i="1"/>
  <c r="R18" i="1"/>
  <c r="S18" i="1"/>
  <c r="T18" i="1"/>
  <c r="U18" i="1"/>
  <c r="Q20" i="1"/>
  <c r="R20" i="1"/>
  <c r="S20" i="1"/>
  <c r="T20" i="1"/>
  <c r="U20" i="1"/>
  <c r="Q22" i="1"/>
  <c r="R22" i="1"/>
  <c r="S22" i="1"/>
  <c r="T22" i="1"/>
  <c r="U22" i="1"/>
</calcChain>
</file>

<file path=xl/sharedStrings.xml><?xml version="1.0" encoding="utf-8"?>
<sst xmlns="http://schemas.openxmlformats.org/spreadsheetml/2006/main" count="62" uniqueCount="37">
  <si>
    <t>单人房</t>
  </si>
  <si>
    <t>第一，二人</t>
  </si>
  <si>
    <t>第三人</t>
  </si>
  <si>
    <t>第四人</t>
  </si>
  <si>
    <t>团号</t>
  </si>
  <si>
    <t>天数</t>
  </si>
  <si>
    <t>出发日期</t>
  </si>
  <si>
    <t>小孩</t>
  </si>
  <si>
    <t>双人</t>
  </si>
  <si>
    <t>三人</t>
  </si>
  <si>
    <t>四人</t>
  </si>
  <si>
    <t>地接卖价</t>
  </si>
  <si>
    <t>地接底价</t>
  </si>
  <si>
    <t>修要上传的价格</t>
  </si>
  <si>
    <t>ID</t>
  </si>
  <si>
    <t>卖价 (有ROUND UP的）</t>
  </si>
  <si>
    <t>底价 （没ROUNDUP的）</t>
  </si>
  <si>
    <t>天天（2013/4/1---2013/12/31）</t>
    <phoneticPr fontId="0" type="noConversion"/>
  </si>
  <si>
    <t>天天（2013/4/1---2013/12/31）</t>
    <phoneticPr fontId="0" type="noConversion"/>
  </si>
  <si>
    <t>SP4A</t>
  </si>
  <si>
    <t>SP4B</t>
  </si>
  <si>
    <t>SP5C</t>
  </si>
  <si>
    <t>SP5B</t>
  </si>
  <si>
    <t>SP6B</t>
  </si>
  <si>
    <t>SP6A</t>
  </si>
  <si>
    <t>SP6C</t>
  </si>
  <si>
    <t>SP6D</t>
  </si>
  <si>
    <t>SP8A</t>
  </si>
  <si>
    <t>SP8B</t>
  </si>
  <si>
    <t>双人房</t>
  </si>
  <si>
    <t>三人房（3成人）</t>
  </si>
  <si>
    <t>三人房（2成人，1儿童）</t>
  </si>
  <si>
    <t>四人房（4成人）</t>
  </si>
  <si>
    <t>四人房（3成人，1儿童）</t>
  </si>
  <si>
    <t>四人房（2成人，2儿童）</t>
  </si>
  <si>
    <t>节日价格12/20-12/31</t>
  </si>
  <si>
    <t>卖价的小数点都要进位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</si>
</sst>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9" fontId="0" fillId="0" borderId="0" xfId="0" applyNumberFormat="1"/>
    <xf numFmtId="0" fontId="1" fillId="0" borderId="3" xfId="0" applyFon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topLeftCell="B1" workbookViewId="0">
      <selection activeCell="M29" sqref="M29"/>
    </sheetView>
  </sheetViews>
  <sheetFormatPr defaultRowHeight="15"/>
  <cols>
    <col min="2" max="2" width="11.5703125" bestFit="1" customWidth="1"/>
    <col min="4" max="4" width="27.5703125" bestFit="1" customWidth="1"/>
    <col min="6" max="6" width="11.7109375" bestFit="1" customWidth="1"/>
    <col min="23" max="29" width="7.5703125" customWidth="1"/>
  </cols>
  <sheetData>
    <row r="1" spans="1:29">
      <c r="F1" s="15">
        <v>0.2</v>
      </c>
      <c r="Q1" s="3"/>
      <c r="R1" t="s">
        <v>13</v>
      </c>
    </row>
    <row r="2" spans="1:29">
      <c r="E2" t="s">
        <v>11</v>
      </c>
      <c r="K2" t="s">
        <v>12</v>
      </c>
      <c r="Q2" t="s">
        <v>15</v>
      </c>
      <c r="W2" t="s">
        <v>16</v>
      </c>
    </row>
    <row r="3" spans="1:29" ht="65.25" customHeight="1">
      <c r="A3" t="s">
        <v>14</v>
      </c>
      <c r="B3" t="s">
        <v>4</v>
      </c>
      <c r="C3" t="s">
        <v>5</v>
      </c>
      <c r="D3" t="s">
        <v>6</v>
      </c>
      <c r="E3" t="s">
        <v>0</v>
      </c>
      <c r="F3" t="s">
        <v>1</v>
      </c>
      <c r="G3" t="s">
        <v>2</v>
      </c>
      <c r="H3" t="s">
        <v>3</v>
      </c>
      <c r="I3" t="s">
        <v>7</v>
      </c>
      <c r="K3" t="s">
        <v>0</v>
      </c>
      <c r="L3" t="s">
        <v>1</v>
      </c>
      <c r="M3" t="s">
        <v>2</v>
      </c>
      <c r="N3" t="s">
        <v>3</v>
      </c>
      <c r="O3" t="s">
        <v>7</v>
      </c>
      <c r="Q3" t="s">
        <v>0</v>
      </c>
      <c r="R3" t="s">
        <v>8</v>
      </c>
      <c r="S3" t="s">
        <v>9</v>
      </c>
      <c r="T3" t="s">
        <v>10</v>
      </c>
      <c r="U3" t="s">
        <v>7</v>
      </c>
      <c r="W3" s="12" t="s">
        <v>0</v>
      </c>
      <c r="X3" s="13" t="s">
        <v>29</v>
      </c>
      <c r="Y3" s="14" t="s">
        <v>30</v>
      </c>
      <c r="Z3" s="14" t="s">
        <v>31</v>
      </c>
      <c r="AA3" s="14" t="s">
        <v>32</v>
      </c>
      <c r="AB3" s="14" t="s">
        <v>33</v>
      </c>
      <c r="AC3" s="14" t="s">
        <v>34</v>
      </c>
    </row>
    <row r="4" spans="1:29">
      <c r="A4" s="8">
        <v>3137</v>
      </c>
      <c r="B4" s="9" t="s">
        <v>19</v>
      </c>
      <c r="C4" s="10">
        <v>4</v>
      </c>
      <c r="D4" s="11" t="s">
        <v>17</v>
      </c>
      <c r="E4" s="2">
        <v>482</v>
      </c>
      <c r="F4" s="2">
        <v>328</v>
      </c>
      <c r="G4" s="2">
        <v>187</v>
      </c>
      <c r="H4" s="2">
        <v>187</v>
      </c>
      <c r="I4" s="7">
        <v>154</v>
      </c>
      <c r="J4" s="2"/>
      <c r="K4" s="2">
        <f>E4*0.8</f>
        <v>385.6</v>
      </c>
      <c r="L4" s="2">
        <f>F4*0.8</f>
        <v>262.40000000000003</v>
      </c>
      <c r="M4" s="2">
        <f>G4*0.8</f>
        <v>149.6</v>
      </c>
      <c r="N4" s="2">
        <f>H4*0.8</f>
        <v>149.6</v>
      </c>
      <c r="O4" s="4">
        <f>I4*0.8</f>
        <v>123.2</v>
      </c>
      <c r="P4" s="2"/>
      <c r="Q4" s="4">
        <f>E4</f>
        <v>482</v>
      </c>
      <c r="R4" s="4">
        <f>F4</f>
        <v>328</v>
      </c>
      <c r="S4" s="4">
        <f>ROUNDUP((F4*2+G4)/3,0)</f>
        <v>281</v>
      </c>
      <c r="T4" s="4">
        <f>ROUNDUP((F4*2+G4+H4)/4,0)</f>
        <v>258</v>
      </c>
      <c r="U4" s="4">
        <f>I4</f>
        <v>154</v>
      </c>
      <c r="V4" s="2"/>
      <c r="W4" s="4">
        <f>K4</f>
        <v>385.6</v>
      </c>
      <c r="X4" s="4">
        <f>L4</f>
        <v>262.40000000000003</v>
      </c>
      <c r="Y4" s="4">
        <f>(L4*2+M4)/3</f>
        <v>224.80000000000004</v>
      </c>
      <c r="Z4" s="4">
        <f>(L4*2+O4)/4</f>
        <v>162.00000000000003</v>
      </c>
      <c r="AA4" s="4">
        <f>(L4*2+M4+N4)/4</f>
        <v>206.00000000000003</v>
      </c>
      <c r="AB4" s="4">
        <f>(L4*2+M4+O4)/4</f>
        <v>199.40000000000003</v>
      </c>
      <c r="AC4" s="4">
        <f>(L4*2+O4*2)/4</f>
        <v>192.8</v>
      </c>
    </row>
    <row r="5" spans="1:29">
      <c r="A5" s="8"/>
      <c r="B5" s="9"/>
      <c r="C5" s="10">
        <v>3</v>
      </c>
      <c r="D5" s="18" t="s">
        <v>35</v>
      </c>
      <c r="E5" s="2"/>
      <c r="F5" s="2"/>
      <c r="G5" s="2"/>
      <c r="H5" s="2"/>
      <c r="I5" s="7"/>
      <c r="J5" s="2"/>
      <c r="K5" s="2"/>
      <c r="L5" s="2"/>
      <c r="M5" s="2"/>
      <c r="N5" s="2"/>
      <c r="O5" s="4"/>
      <c r="P5" s="2"/>
      <c r="Q5" s="4">
        <f>Q4+20*C5</f>
        <v>542</v>
      </c>
      <c r="R5" s="4">
        <f>R4+20*C5/2</f>
        <v>358</v>
      </c>
      <c r="S5" s="4">
        <f>S4+20*C5/3</f>
        <v>301</v>
      </c>
      <c r="T5" s="4">
        <f>T4+20*C5/4</f>
        <v>273</v>
      </c>
      <c r="U5" s="4">
        <f>U4+20*C5/3</f>
        <v>174</v>
      </c>
      <c r="V5" s="2"/>
      <c r="W5" s="4">
        <f>W4+15*C5</f>
        <v>430.6</v>
      </c>
      <c r="X5" s="4">
        <f>X4+15*C5/2</f>
        <v>284.90000000000003</v>
      </c>
      <c r="Y5" s="4">
        <f>Y4+15*C5/3</f>
        <v>239.80000000000004</v>
      </c>
      <c r="Z5" s="4">
        <f>Z4+15*C5/3</f>
        <v>177.00000000000003</v>
      </c>
      <c r="AA5" s="4">
        <f>AA4+15*C5/4</f>
        <v>217.25000000000003</v>
      </c>
      <c r="AB5" s="4">
        <f>AB4+15*C5/4</f>
        <v>210.65000000000003</v>
      </c>
      <c r="AC5" s="4">
        <f>AC4+15*C5/4</f>
        <v>204.05</v>
      </c>
    </row>
    <row r="6" spans="1:29">
      <c r="A6" s="8">
        <v>3138</v>
      </c>
      <c r="B6" s="9" t="s">
        <v>20</v>
      </c>
      <c r="C6" s="10">
        <v>4</v>
      </c>
      <c r="D6" s="11" t="s">
        <v>18</v>
      </c>
      <c r="E6" s="2">
        <v>484</v>
      </c>
      <c r="F6" s="16">
        <v>335</v>
      </c>
      <c r="G6" s="16">
        <v>189</v>
      </c>
      <c r="H6" s="16">
        <v>189</v>
      </c>
      <c r="I6" s="16">
        <v>156</v>
      </c>
      <c r="J6" s="2"/>
      <c r="K6" s="2">
        <f t="shared" ref="K6:K22" si="0">E6*0.8</f>
        <v>387.20000000000005</v>
      </c>
      <c r="L6" s="2">
        <f t="shared" ref="L6:L22" si="1">F6*0.8</f>
        <v>268</v>
      </c>
      <c r="M6" s="2">
        <f t="shared" ref="M6:M22" si="2">G6*0.8</f>
        <v>151.20000000000002</v>
      </c>
      <c r="N6" s="2">
        <f t="shared" ref="N6:N22" si="3">H6*0.8</f>
        <v>151.20000000000002</v>
      </c>
      <c r="O6" s="4">
        <f t="shared" ref="O6:O22" si="4">I6*0.8</f>
        <v>124.80000000000001</v>
      </c>
      <c r="P6" s="2"/>
      <c r="Q6" s="4">
        <f>E6</f>
        <v>484</v>
      </c>
      <c r="R6" s="4">
        <f t="shared" ref="R6:R22" si="5">F6</f>
        <v>335</v>
      </c>
      <c r="S6" s="4">
        <f t="shared" ref="S6:S22" si="6">ROUNDUP((F6*2+G6)/3,0)</f>
        <v>287</v>
      </c>
      <c r="T6" s="4">
        <f t="shared" ref="T6:T22" si="7">ROUNDUP((F6*2+G6+H6)/4,0)</f>
        <v>262</v>
      </c>
      <c r="U6" s="4">
        <f t="shared" ref="U6:U22" si="8">I6</f>
        <v>156</v>
      </c>
      <c r="V6" s="2"/>
      <c r="W6" s="4">
        <f t="shared" ref="W6:W22" si="9">K6</f>
        <v>387.20000000000005</v>
      </c>
      <c r="X6" s="4">
        <f t="shared" ref="X6:X22" si="10">L6</f>
        <v>268</v>
      </c>
      <c r="Y6" s="4">
        <f t="shared" ref="Y6:Y22" si="11">(L6*2+M6)/3</f>
        <v>229.06666666666669</v>
      </c>
      <c r="Z6" s="4">
        <f t="shared" ref="Z6:Z20" si="12">(L6*2+O6)/4</f>
        <v>165.2</v>
      </c>
      <c r="AA6" s="4">
        <f t="shared" ref="AA6:AA20" si="13">(L6*2+M6+N6)/4</f>
        <v>209.60000000000002</v>
      </c>
      <c r="AB6" s="4">
        <f t="shared" ref="AB6:AB22" si="14">(L6*2+M6+O6)/4</f>
        <v>203</v>
      </c>
      <c r="AC6" s="4">
        <f t="shared" ref="AC6:AC22" si="15">(L6*2+O6*2)/4</f>
        <v>196.4</v>
      </c>
    </row>
    <row r="7" spans="1:29">
      <c r="A7" s="8"/>
      <c r="B7" s="9"/>
      <c r="C7" s="10">
        <v>3</v>
      </c>
      <c r="D7" s="18" t="s">
        <v>35</v>
      </c>
      <c r="E7" s="2"/>
      <c r="F7" s="19"/>
      <c r="G7" s="19"/>
      <c r="H7" s="19"/>
      <c r="I7" s="19"/>
      <c r="J7" s="2"/>
      <c r="K7" s="2"/>
      <c r="L7" s="2"/>
      <c r="M7" s="2"/>
      <c r="N7" s="2"/>
      <c r="O7" s="4"/>
      <c r="P7" s="2"/>
      <c r="Q7" s="4">
        <f>Q6+20*C7</f>
        <v>544</v>
      </c>
      <c r="R7" s="4">
        <f>R6+20*C7/2</f>
        <v>365</v>
      </c>
      <c r="S7" s="4">
        <f>S6+20*C7/3</f>
        <v>307</v>
      </c>
      <c r="T7" s="4">
        <f>T6+20*C7/4</f>
        <v>277</v>
      </c>
      <c r="U7" s="4">
        <f>U6+20*C7/3</f>
        <v>176</v>
      </c>
      <c r="V7" s="2"/>
      <c r="W7" s="4">
        <f>W6+15*C7</f>
        <v>432.20000000000005</v>
      </c>
      <c r="X7" s="4">
        <f>X6+15*C7/2</f>
        <v>290.5</v>
      </c>
      <c r="Y7" s="4">
        <f>Y6+15*C7/3</f>
        <v>244.06666666666669</v>
      </c>
      <c r="Z7" s="4">
        <f>Z6+15*C7/3</f>
        <v>180.2</v>
      </c>
      <c r="AA7" s="4">
        <f>AA6+15*C7/4</f>
        <v>220.85000000000002</v>
      </c>
      <c r="AB7" s="4">
        <f>AB6+15*C7/4</f>
        <v>214.25</v>
      </c>
      <c r="AC7" s="4">
        <f>AC6+15*C7/4</f>
        <v>207.65</v>
      </c>
    </row>
    <row r="8" spans="1:29">
      <c r="A8" s="8">
        <v>3139</v>
      </c>
      <c r="B8" s="9" t="s">
        <v>21</v>
      </c>
      <c r="C8" s="10">
        <v>5</v>
      </c>
      <c r="D8" s="11" t="s">
        <v>18</v>
      </c>
      <c r="E8" s="2">
        <v>710</v>
      </c>
      <c r="F8" s="2">
        <v>499</v>
      </c>
      <c r="G8" s="2">
        <v>319</v>
      </c>
      <c r="H8" s="2">
        <v>319</v>
      </c>
      <c r="I8" s="2">
        <v>286</v>
      </c>
      <c r="J8" s="2"/>
      <c r="K8" s="2">
        <f t="shared" si="0"/>
        <v>568</v>
      </c>
      <c r="L8" s="2">
        <f t="shared" si="1"/>
        <v>399.20000000000005</v>
      </c>
      <c r="M8" s="2">
        <f t="shared" si="2"/>
        <v>255.20000000000002</v>
      </c>
      <c r="N8" s="2">
        <f t="shared" si="3"/>
        <v>255.20000000000002</v>
      </c>
      <c r="O8" s="4">
        <f t="shared" si="4"/>
        <v>228.8</v>
      </c>
      <c r="P8" s="2"/>
      <c r="Q8" s="4">
        <f t="shared" ref="Q8:Q22" si="16">E8</f>
        <v>710</v>
      </c>
      <c r="R8" s="4">
        <f t="shared" si="5"/>
        <v>499</v>
      </c>
      <c r="S8" s="4">
        <f t="shared" si="6"/>
        <v>439</v>
      </c>
      <c r="T8" s="4">
        <f t="shared" si="7"/>
        <v>409</v>
      </c>
      <c r="U8" s="4">
        <f t="shared" si="8"/>
        <v>286</v>
      </c>
      <c r="V8" s="2"/>
      <c r="W8" s="4">
        <f t="shared" si="9"/>
        <v>568</v>
      </c>
      <c r="X8" s="4">
        <f t="shared" si="10"/>
        <v>399.20000000000005</v>
      </c>
      <c r="Y8" s="4">
        <f t="shared" si="11"/>
        <v>351.20000000000005</v>
      </c>
      <c r="Z8" s="4">
        <f t="shared" si="12"/>
        <v>256.8</v>
      </c>
      <c r="AA8" s="4">
        <f t="shared" si="13"/>
        <v>327.20000000000005</v>
      </c>
      <c r="AB8" s="4">
        <f t="shared" si="14"/>
        <v>320.60000000000002</v>
      </c>
      <c r="AC8" s="4">
        <f t="shared" si="15"/>
        <v>314</v>
      </c>
    </row>
    <row r="9" spans="1:29">
      <c r="A9" s="8"/>
      <c r="B9" s="9"/>
      <c r="C9" s="10">
        <v>4</v>
      </c>
      <c r="D9" s="18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4"/>
      <c r="P9" s="2"/>
      <c r="Q9" s="4">
        <f>Q8+20*C9</f>
        <v>790</v>
      </c>
      <c r="R9" s="4">
        <f>R8+20*C9/2</f>
        <v>539</v>
      </c>
      <c r="S9" s="4">
        <f>S8+20*C9/3</f>
        <v>465.66666666666669</v>
      </c>
      <c r="T9" s="4">
        <f>T8+20*C9/4</f>
        <v>429</v>
      </c>
      <c r="U9" s="4">
        <f>U8+20*C9/3</f>
        <v>312.66666666666669</v>
      </c>
      <c r="V9" s="2"/>
      <c r="W9" s="4">
        <f>W8+15*C9</f>
        <v>628</v>
      </c>
      <c r="X9" s="4">
        <f>X8+15*C9/2</f>
        <v>429.20000000000005</v>
      </c>
      <c r="Y9" s="4">
        <f>Y8+15*C9/3</f>
        <v>371.20000000000005</v>
      </c>
      <c r="Z9" s="4">
        <f>Z8+15*C9/3</f>
        <v>276.8</v>
      </c>
      <c r="AA9" s="4">
        <f>AA8+15*C9/4</f>
        <v>342.20000000000005</v>
      </c>
      <c r="AB9" s="4">
        <f>AB8+15*C9/4</f>
        <v>335.6</v>
      </c>
      <c r="AC9" s="4">
        <f>AC8+15*C9/4</f>
        <v>329</v>
      </c>
    </row>
    <row r="10" spans="1:29">
      <c r="A10" s="8">
        <v>3140</v>
      </c>
      <c r="B10" s="9" t="s">
        <v>22</v>
      </c>
      <c r="C10" s="10">
        <v>5</v>
      </c>
      <c r="D10" s="11" t="s">
        <v>18</v>
      </c>
      <c r="E10" s="2">
        <v>710</v>
      </c>
      <c r="F10" s="2">
        <v>475</v>
      </c>
      <c r="G10" s="2">
        <v>315</v>
      </c>
      <c r="H10" s="2">
        <v>315</v>
      </c>
      <c r="I10" s="2">
        <v>270</v>
      </c>
      <c r="J10" s="2"/>
      <c r="K10" s="2">
        <f t="shared" si="0"/>
        <v>568</v>
      </c>
      <c r="L10" s="2">
        <f t="shared" si="1"/>
        <v>380</v>
      </c>
      <c r="M10" s="2">
        <f t="shared" si="2"/>
        <v>252</v>
      </c>
      <c r="N10" s="2">
        <f t="shared" si="3"/>
        <v>252</v>
      </c>
      <c r="O10" s="4">
        <f t="shared" si="4"/>
        <v>216</v>
      </c>
      <c r="P10" s="2"/>
      <c r="Q10" s="4">
        <f t="shared" si="16"/>
        <v>710</v>
      </c>
      <c r="R10" s="4">
        <f t="shared" si="5"/>
        <v>475</v>
      </c>
      <c r="S10" s="4">
        <f t="shared" si="6"/>
        <v>422</v>
      </c>
      <c r="T10" s="4">
        <f t="shared" si="7"/>
        <v>395</v>
      </c>
      <c r="U10" s="4">
        <f t="shared" si="8"/>
        <v>270</v>
      </c>
      <c r="V10" s="2"/>
      <c r="W10" s="4">
        <f t="shared" si="9"/>
        <v>568</v>
      </c>
      <c r="X10" s="4">
        <f t="shared" si="10"/>
        <v>380</v>
      </c>
      <c r="Y10" s="4">
        <f t="shared" si="11"/>
        <v>337.33333333333331</v>
      </c>
      <c r="Z10" s="17">
        <f t="shared" si="12"/>
        <v>244</v>
      </c>
      <c r="AA10" s="4">
        <f t="shared" si="13"/>
        <v>316</v>
      </c>
      <c r="AB10" s="4">
        <f t="shared" si="14"/>
        <v>307</v>
      </c>
      <c r="AC10" s="4">
        <f t="shared" si="15"/>
        <v>298</v>
      </c>
    </row>
    <row r="11" spans="1:29">
      <c r="A11" s="8"/>
      <c r="B11" s="9"/>
      <c r="C11" s="10">
        <v>4</v>
      </c>
      <c r="D11" s="18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  <c r="P11" s="2"/>
      <c r="Q11" s="4">
        <f>Q10+20*C11</f>
        <v>790</v>
      </c>
      <c r="R11" s="4">
        <f>R10+20*C11/2</f>
        <v>515</v>
      </c>
      <c r="S11" s="4">
        <f>S10+20*C11/3</f>
        <v>448.66666666666669</v>
      </c>
      <c r="T11" s="4">
        <f>T10+20*C11/4</f>
        <v>415</v>
      </c>
      <c r="U11" s="4">
        <f>U10+20*C11/3</f>
        <v>296.66666666666669</v>
      </c>
      <c r="V11" s="2"/>
      <c r="W11" s="4">
        <f>W10+15*C11</f>
        <v>628</v>
      </c>
      <c r="X11" s="4">
        <f>X10+15*C11/2</f>
        <v>410</v>
      </c>
      <c r="Y11" s="4">
        <f>Y10+15*C11/3</f>
        <v>357.33333333333331</v>
      </c>
      <c r="Z11" s="4">
        <f>Z10+15*C11/3</f>
        <v>264</v>
      </c>
      <c r="AA11" s="4">
        <f>AA10+15*C11/4</f>
        <v>331</v>
      </c>
      <c r="AB11" s="4">
        <f>AB10+15*C11/4</f>
        <v>322</v>
      </c>
      <c r="AC11" s="4">
        <f>AC10+15*C11/4</f>
        <v>313</v>
      </c>
    </row>
    <row r="12" spans="1:29">
      <c r="A12" s="8">
        <v>3141</v>
      </c>
      <c r="B12" s="9" t="s">
        <v>23</v>
      </c>
      <c r="C12" s="10">
        <v>6</v>
      </c>
      <c r="D12" s="11" t="s">
        <v>18</v>
      </c>
      <c r="E12" s="2">
        <v>860</v>
      </c>
      <c r="F12" s="2">
        <v>620</v>
      </c>
      <c r="G12" s="2">
        <v>430</v>
      </c>
      <c r="H12" s="2">
        <v>430</v>
      </c>
      <c r="I12" s="2">
        <v>340</v>
      </c>
      <c r="J12" s="2"/>
      <c r="K12" s="2">
        <f t="shared" si="0"/>
        <v>688</v>
      </c>
      <c r="L12" s="2">
        <f t="shared" si="1"/>
        <v>496</v>
      </c>
      <c r="M12" s="2">
        <f t="shared" si="2"/>
        <v>344</v>
      </c>
      <c r="N12" s="2">
        <f t="shared" si="3"/>
        <v>344</v>
      </c>
      <c r="O12" s="4">
        <f t="shared" si="4"/>
        <v>272</v>
      </c>
      <c r="P12" s="2"/>
      <c r="Q12" s="4">
        <f t="shared" si="16"/>
        <v>860</v>
      </c>
      <c r="R12" s="4">
        <f t="shared" si="5"/>
        <v>620</v>
      </c>
      <c r="S12" s="4">
        <f t="shared" si="6"/>
        <v>557</v>
      </c>
      <c r="T12" s="4">
        <f t="shared" si="7"/>
        <v>525</v>
      </c>
      <c r="U12" s="4">
        <f t="shared" si="8"/>
        <v>340</v>
      </c>
      <c r="V12" s="2"/>
      <c r="W12" s="4">
        <f t="shared" si="9"/>
        <v>688</v>
      </c>
      <c r="X12" s="4">
        <f t="shared" si="10"/>
        <v>496</v>
      </c>
      <c r="Y12" s="4">
        <f t="shared" si="11"/>
        <v>445.33333333333331</v>
      </c>
      <c r="Z12" s="4">
        <f t="shared" si="12"/>
        <v>316</v>
      </c>
      <c r="AA12" s="4">
        <f t="shared" si="13"/>
        <v>420</v>
      </c>
      <c r="AB12" s="4">
        <f t="shared" si="14"/>
        <v>402</v>
      </c>
      <c r="AC12" s="4">
        <f t="shared" si="15"/>
        <v>384</v>
      </c>
    </row>
    <row r="13" spans="1:29">
      <c r="A13" s="8"/>
      <c r="B13" s="9"/>
      <c r="C13" s="10">
        <v>5</v>
      </c>
      <c r="D13" s="18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  <c r="P13" s="2"/>
      <c r="Q13" s="4">
        <f>Q12+20*C13</f>
        <v>960</v>
      </c>
      <c r="R13" s="4">
        <f>R12+20*C13/2</f>
        <v>670</v>
      </c>
      <c r="S13" s="4">
        <f>S12+20*C13/3</f>
        <v>590.33333333333337</v>
      </c>
      <c r="T13" s="4">
        <f>T12+20*C13/4</f>
        <v>550</v>
      </c>
      <c r="U13" s="4">
        <f>U12+20*C13/3</f>
        <v>373.33333333333331</v>
      </c>
      <c r="V13" s="2"/>
      <c r="W13" s="4">
        <f>W12+15*C13</f>
        <v>763</v>
      </c>
      <c r="X13" s="4">
        <f>X12+15*C13/2</f>
        <v>533.5</v>
      </c>
      <c r="Y13" s="4">
        <f>Y12+15*C13/3</f>
        <v>470.33333333333331</v>
      </c>
      <c r="Z13" s="4">
        <f>Z12+15*C13/3</f>
        <v>341</v>
      </c>
      <c r="AA13" s="4">
        <f>AA12+15*C13/4</f>
        <v>438.75</v>
      </c>
      <c r="AB13" s="4">
        <f>AB12+15*C13/4</f>
        <v>420.75</v>
      </c>
      <c r="AC13" s="4">
        <f>AC12+15*C13/4</f>
        <v>402.75</v>
      </c>
    </row>
    <row r="14" spans="1:29">
      <c r="A14" s="8">
        <v>1128</v>
      </c>
      <c r="B14" s="9" t="s">
        <v>24</v>
      </c>
      <c r="C14" s="10">
        <v>6</v>
      </c>
      <c r="D14" s="11" t="s">
        <v>18</v>
      </c>
      <c r="E14" s="2">
        <v>815</v>
      </c>
      <c r="F14" s="2">
        <v>555</v>
      </c>
      <c r="G14" s="2">
        <v>380</v>
      </c>
      <c r="H14" s="2">
        <v>380</v>
      </c>
      <c r="I14" s="2">
        <v>300</v>
      </c>
      <c r="J14" s="2"/>
      <c r="K14" s="2">
        <f t="shared" si="0"/>
        <v>652</v>
      </c>
      <c r="L14" s="2">
        <f t="shared" si="1"/>
        <v>444</v>
      </c>
      <c r="M14" s="2">
        <f t="shared" si="2"/>
        <v>304</v>
      </c>
      <c r="N14" s="2">
        <f t="shared" si="3"/>
        <v>304</v>
      </c>
      <c r="O14" s="4">
        <f t="shared" si="4"/>
        <v>240</v>
      </c>
      <c r="P14" s="2"/>
      <c r="Q14" s="4">
        <f t="shared" si="16"/>
        <v>815</v>
      </c>
      <c r="R14" s="4">
        <f t="shared" si="5"/>
        <v>555</v>
      </c>
      <c r="S14" s="4">
        <f t="shared" si="6"/>
        <v>497</v>
      </c>
      <c r="T14" s="4">
        <f t="shared" si="7"/>
        <v>468</v>
      </c>
      <c r="U14" s="4">
        <f t="shared" si="8"/>
        <v>300</v>
      </c>
      <c r="V14" s="2"/>
      <c r="W14" s="4">
        <f t="shared" si="9"/>
        <v>652</v>
      </c>
      <c r="X14" s="4">
        <f t="shared" si="10"/>
        <v>444</v>
      </c>
      <c r="Y14" s="4">
        <f t="shared" si="11"/>
        <v>397.33333333333331</v>
      </c>
      <c r="Z14" s="4">
        <f t="shared" si="12"/>
        <v>282</v>
      </c>
      <c r="AA14" s="4">
        <f t="shared" si="13"/>
        <v>374</v>
      </c>
      <c r="AB14" s="4">
        <f t="shared" si="14"/>
        <v>358</v>
      </c>
      <c r="AC14" s="4">
        <f t="shared" si="15"/>
        <v>342</v>
      </c>
    </row>
    <row r="15" spans="1:29">
      <c r="A15" s="8"/>
      <c r="B15" s="9"/>
      <c r="C15" s="10">
        <v>5</v>
      </c>
      <c r="D15" s="18" t="s">
        <v>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  <c r="P15" s="2"/>
      <c r="Q15" s="4">
        <f>Q14+20*C15</f>
        <v>915</v>
      </c>
      <c r="R15" s="4">
        <f>R14+20*C15/2</f>
        <v>605</v>
      </c>
      <c r="S15" s="4">
        <f>S14+20*C15/3</f>
        <v>530.33333333333337</v>
      </c>
      <c r="T15" s="4">
        <f>T14+20*C15/4</f>
        <v>493</v>
      </c>
      <c r="U15" s="4">
        <f>U14+20*C15/3</f>
        <v>333.33333333333331</v>
      </c>
      <c r="V15" s="2"/>
      <c r="W15" s="4">
        <f>W14+15*C15</f>
        <v>727</v>
      </c>
      <c r="X15" s="4">
        <f>X14+15*C15/2</f>
        <v>481.5</v>
      </c>
      <c r="Y15" s="4">
        <f>Y14+15*C15/3</f>
        <v>422.33333333333331</v>
      </c>
      <c r="Z15" s="4">
        <f>Z14+15*C15/3</f>
        <v>307</v>
      </c>
      <c r="AA15" s="4">
        <f>AA14+15*C15/4</f>
        <v>392.75</v>
      </c>
      <c r="AB15" s="4">
        <f>AB14+15*C15/4</f>
        <v>376.75</v>
      </c>
      <c r="AC15" s="4">
        <f>AC14+15*C15/4</f>
        <v>360.75</v>
      </c>
    </row>
    <row r="16" spans="1:29">
      <c r="A16" s="8">
        <v>3143</v>
      </c>
      <c r="B16" s="9" t="s">
        <v>25</v>
      </c>
      <c r="C16" s="10">
        <v>6</v>
      </c>
      <c r="D16" s="11" t="s">
        <v>18</v>
      </c>
      <c r="E16" s="2">
        <v>920</v>
      </c>
      <c r="F16" s="2">
        <v>675</v>
      </c>
      <c r="G16" s="2">
        <v>475</v>
      </c>
      <c r="H16" s="2">
        <v>475</v>
      </c>
      <c r="I16" s="2">
        <v>400</v>
      </c>
      <c r="J16" s="2"/>
      <c r="K16" s="2">
        <f t="shared" si="0"/>
        <v>736</v>
      </c>
      <c r="L16" s="2">
        <f t="shared" si="1"/>
        <v>540</v>
      </c>
      <c r="M16" s="2">
        <f t="shared" si="2"/>
        <v>380</v>
      </c>
      <c r="N16" s="2">
        <f t="shared" si="3"/>
        <v>380</v>
      </c>
      <c r="O16" s="4">
        <f t="shared" si="4"/>
        <v>320</v>
      </c>
      <c r="P16" s="2"/>
      <c r="Q16" s="4">
        <f t="shared" si="16"/>
        <v>920</v>
      </c>
      <c r="R16" s="4">
        <f t="shared" si="5"/>
        <v>675</v>
      </c>
      <c r="S16" s="4">
        <f t="shared" si="6"/>
        <v>609</v>
      </c>
      <c r="T16" s="4">
        <f t="shared" si="7"/>
        <v>575</v>
      </c>
      <c r="U16" s="4">
        <f t="shared" si="8"/>
        <v>400</v>
      </c>
      <c r="V16" s="2"/>
      <c r="W16" s="4">
        <f t="shared" si="9"/>
        <v>736</v>
      </c>
      <c r="X16" s="4">
        <f t="shared" si="10"/>
        <v>540</v>
      </c>
      <c r="Y16" s="4">
        <f t="shared" si="11"/>
        <v>486.66666666666669</v>
      </c>
      <c r="Z16" s="4">
        <f t="shared" si="12"/>
        <v>350</v>
      </c>
      <c r="AA16" s="4">
        <f t="shared" si="13"/>
        <v>460</v>
      </c>
      <c r="AB16" s="4">
        <f t="shared" si="14"/>
        <v>445</v>
      </c>
      <c r="AC16" s="4">
        <f t="shared" si="15"/>
        <v>430</v>
      </c>
    </row>
    <row r="17" spans="1:29">
      <c r="A17" s="8"/>
      <c r="B17" s="9"/>
      <c r="C17" s="10">
        <v>5</v>
      </c>
      <c r="D17" s="18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  <c r="P17" s="2"/>
      <c r="Q17" s="4">
        <f>Q16+20*C17</f>
        <v>1020</v>
      </c>
      <c r="R17" s="4">
        <f>R16+20*C17/2</f>
        <v>725</v>
      </c>
      <c r="S17" s="4">
        <f>S16+20*C17/3</f>
        <v>642.33333333333337</v>
      </c>
      <c r="T17" s="4">
        <f>T16+20*C17/4</f>
        <v>600</v>
      </c>
      <c r="U17" s="4">
        <f>U16+20*C17/3</f>
        <v>433.33333333333331</v>
      </c>
      <c r="V17" s="2"/>
      <c r="W17" s="4">
        <f>W16+15*C17</f>
        <v>811</v>
      </c>
      <c r="X17" s="4">
        <f>X16+15*C17/2</f>
        <v>577.5</v>
      </c>
      <c r="Y17" s="4">
        <f>Y16+15*C17/3</f>
        <v>511.66666666666669</v>
      </c>
      <c r="Z17" s="4">
        <f>Z16+15*C17/3</f>
        <v>375</v>
      </c>
      <c r="AA17" s="4">
        <f>AA16+15*C17/4</f>
        <v>478.75</v>
      </c>
      <c r="AB17" s="4">
        <f>AB16+15*C17/4</f>
        <v>463.75</v>
      </c>
      <c r="AC17" s="4">
        <f>AC16+15*C17/4</f>
        <v>448.75</v>
      </c>
    </row>
    <row r="18" spans="1:29">
      <c r="A18" s="8">
        <v>3144</v>
      </c>
      <c r="B18" s="9" t="s">
        <v>26</v>
      </c>
      <c r="C18" s="10">
        <v>6</v>
      </c>
      <c r="D18" s="11" t="s">
        <v>18</v>
      </c>
      <c r="E18" s="2">
        <v>922</v>
      </c>
      <c r="F18" s="2">
        <v>677</v>
      </c>
      <c r="G18" s="2">
        <v>477</v>
      </c>
      <c r="H18" s="2">
        <v>477</v>
      </c>
      <c r="I18" s="2">
        <v>398</v>
      </c>
      <c r="J18" s="2"/>
      <c r="K18" s="2">
        <f t="shared" si="0"/>
        <v>737.6</v>
      </c>
      <c r="L18" s="2">
        <f t="shared" si="1"/>
        <v>541.6</v>
      </c>
      <c r="M18" s="2">
        <f t="shared" si="2"/>
        <v>381.6</v>
      </c>
      <c r="N18" s="2">
        <f t="shared" si="3"/>
        <v>381.6</v>
      </c>
      <c r="O18" s="4">
        <f t="shared" si="4"/>
        <v>318.40000000000003</v>
      </c>
      <c r="P18" s="2"/>
      <c r="Q18" s="4">
        <f t="shared" si="16"/>
        <v>922</v>
      </c>
      <c r="R18" s="4">
        <f t="shared" si="5"/>
        <v>677</v>
      </c>
      <c r="S18" s="4">
        <f t="shared" si="6"/>
        <v>611</v>
      </c>
      <c r="T18" s="4">
        <f t="shared" si="7"/>
        <v>577</v>
      </c>
      <c r="U18" s="4">
        <f t="shared" si="8"/>
        <v>398</v>
      </c>
      <c r="V18" s="2"/>
      <c r="W18" s="4">
        <f t="shared" si="9"/>
        <v>737.6</v>
      </c>
      <c r="X18" s="4">
        <f t="shared" si="10"/>
        <v>541.6</v>
      </c>
      <c r="Y18" s="4">
        <f t="shared" si="11"/>
        <v>488.26666666666671</v>
      </c>
      <c r="Z18" s="4">
        <f t="shared" si="12"/>
        <v>350.40000000000003</v>
      </c>
      <c r="AA18" s="4">
        <f t="shared" si="13"/>
        <v>461.6</v>
      </c>
      <c r="AB18" s="4">
        <f t="shared" si="14"/>
        <v>445.80000000000007</v>
      </c>
      <c r="AC18" s="4">
        <f t="shared" si="15"/>
        <v>430</v>
      </c>
    </row>
    <row r="19" spans="1:29">
      <c r="A19" s="8"/>
      <c r="B19" s="9"/>
      <c r="C19" s="10">
        <v>5</v>
      </c>
      <c r="D19" s="18" t="s">
        <v>35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  <c r="P19" s="2"/>
      <c r="Q19" s="4">
        <f>Q18+20*C19</f>
        <v>1022</v>
      </c>
      <c r="R19" s="4">
        <f>R18+20*C19/2</f>
        <v>727</v>
      </c>
      <c r="S19" s="4">
        <f>S18+20*C19/3</f>
        <v>644.33333333333337</v>
      </c>
      <c r="T19" s="4">
        <f>T18+20*C19/4</f>
        <v>602</v>
      </c>
      <c r="U19" s="4">
        <f>U18+20*C19/3</f>
        <v>431.33333333333331</v>
      </c>
      <c r="V19" s="2"/>
      <c r="W19" s="4">
        <f>W18+15*C19</f>
        <v>812.6</v>
      </c>
      <c r="X19" s="4">
        <f>X18+15*C19/2</f>
        <v>579.1</v>
      </c>
      <c r="Y19" s="4">
        <f>Y18+15*C19/3</f>
        <v>513.26666666666665</v>
      </c>
      <c r="Z19" s="4">
        <f>Z18+15*C19/3</f>
        <v>375.40000000000003</v>
      </c>
      <c r="AA19" s="4">
        <f>AA18+15*C19/4</f>
        <v>480.35</v>
      </c>
      <c r="AB19" s="4">
        <f>AB18+15*C19/4</f>
        <v>464.55000000000007</v>
      </c>
      <c r="AC19" s="4">
        <f>AC18+15*C19/4</f>
        <v>448.75</v>
      </c>
    </row>
    <row r="20" spans="1:29">
      <c r="A20" s="8">
        <v>3145</v>
      </c>
      <c r="B20" s="9" t="s">
        <v>27</v>
      </c>
      <c r="C20" s="10">
        <v>8</v>
      </c>
      <c r="D20" s="11" t="s">
        <v>18</v>
      </c>
      <c r="E20" s="2">
        <v>1163</v>
      </c>
      <c r="F20" s="2">
        <v>848</v>
      </c>
      <c r="G20" s="2">
        <v>583</v>
      </c>
      <c r="H20" s="2">
        <v>583</v>
      </c>
      <c r="I20" s="2">
        <v>485</v>
      </c>
      <c r="J20" s="2"/>
      <c r="K20" s="2">
        <f t="shared" si="0"/>
        <v>930.40000000000009</v>
      </c>
      <c r="L20" s="2">
        <f t="shared" si="1"/>
        <v>678.40000000000009</v>
      </c>
      <c r="M20" s="2">
        <f t="shared" si="2"/>
        <v>466.40000000000003</v>
      </c>
      <c r="N20" s="2">
        <f t="shared" si="3"/>
        <v>466.40000000000003</v>
      </c>
      <c r="O20" s="4">
        <f t="shared" si="4"/>
        <v>388</v>
      </c>
      <c r="P20" s="2"/>
      <c r="Q20" s="4">
        <f t="shared" si="16"/>
        <v>1163</v>
      </c>
      <c r="R20" s="4">
        <f t="shared" si="5"/>
        <v>848</v>
      </c>
      <c r="S20" s="4">
        <f t="shared" si="6"/>
        <v>760</v>
      </c>
      <c r="T20" s="4">
        <f t="shared" si="7"/>
        <v>716</v>
      </c>
      <c r="U20" s="4">
        <f t="shared" si="8"/>
        <v>485</v>
      </c>
      <c r="V20" s="2"/>
      <c r="W20" s="4">
        <f t="shared" si="9"/>
        <v>930.40000000000009</v>
      </c>
      <c r="X20" s="4">
        <f t="shared" si="10"/>
        <v>678.40000000000009</v>
      </c>
      <c r="Y20" s="4">
        <f t="shared" si="11"/>
        <v>607.73333333333346</v>
      </c>
      <c r="Z20" s="4">
        <f t="shared" si="12"/>
        <v>436.20000000000005</v>
      </c>
      <c r="AA20" s="4">
        <f t="shared" si="13"/>
        <v>572.40000000000009</v>
      </c>
      <c r="AB20" s="4">
        <f t="shared" si="14"/>
        <v>552.80000000000007</v>
      </c>
      <c r="AC20" s="4">
        <f t="shared" si="15"/>
        <v>533.20000000000005</v>
      </c>
    </row>
    <row r="21" spans="1:29">
      <c r="A21" s="8"/>
      <c r="B21" s="9"/>
      <c r="C21" s="10">
        <v>7</v>
      </c>
      <c r="D21" s="18" t="s">
        <v>35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4"/>
      <c r="P21" s="2"/>
      <c r="Q21" s="4">
        <f>Q20+20*C21</f>
        <v>1303</v>
      </c>
      <c r="R21" s="4">
        <f>R20+20*C21/2</f>
        <v>918</v>
      </c>
      <c r="S21" s="4">
        <f>S20+20*C21/3</f>
        <v>806.66666666666663</v>
      </c>
      <c r="T21" s="4">
        <f>T20+20*C21/4</f>
        <v>751</v>
      </c>
      <c r="U21" s="4">
        <f>U20+20*C21/3</f>
        <v>531.66666666666663</v>
      </c>
      <c r="V21" s="2"/>
      <c r="W21" s="4">
        <f>W20+15*C21</f>
        <v>1035.4000000000001</v>
      </c>
      <c r="X21" s="4">
        <f>X20+15*C21/2</f>
        <v>730.90000000000009</v>
      </c>
      <c r="Y21" s="4">
        <f>Y20+15*C21/3</f>
        <v>642.73333333333346</v>
      </c>
      <c r="Z21" s="4">
        <f>Z20+15*C21/3</f>
        <v>471.20000000000005</v>
      </c>
      <c r="AA21" s="4">
        <f>AA20+15*C21/4</f>
        <v>598.65000000000009</v>
      </c>
      <c r="AB21" s="4">
        <f>AB20+15*C21/4</f>
        <v>579.05000000000007</v>
      </c>
      <c r="AC21" s="4">
        <f>AC20+15*C21/4</f>
        <v>559.45000000000005</v>
      </c>
    </row>
    <row r="22" spans="1:29">
      <c r="A22" s="8">
        <v>3146</v>
      </c>
      <c r="B22" s="9" t="s">
        <v>28</v>
      </c>
      <c r="C22" s="10">
        <v>8</v>
      </c>
      <c r="D22" s="11" t="s">
        <v>18</v>
      </c>
      <c r="E22" s="2">
        <v>1165</v>
      </c>
      <c r="F22" s="2">
        <v>850</v>
      </c>
      <c r="G22" s="2">
        <v>585</v>
      </c>
      <c r="H22" s="2">
        <v>585</v>
      </c>
      <c r="I22" s="2">
        <v>487</v>
      </c>
      <c r="J22" s="2"/>
      <c r="K22" s="2">
        <f t="shared" si="0"/>
        <v>932</v>
      </c>
      <c r="L22" s="2">
        <f t="shared" si="1"/>
        <v>680</v>
      </c>
      <c r="M22" s="2">
        <f t="shared" si="2"/>
        <v>468</v>
      </c>
      <c r="N22" s="2">
        <f t="shared" si="3"/>
        <v>468</v>
      </c>
      <c r="O22" s="4">
        <f t="shared" si="4"/>
        <v>389.6</v>
      </c>
      <c r="P22" s="2"/>
      <c r="Q22" s="4">
        <f t="shared" si="16"/>
        <v>1165</v>
      </c>
      <c r="R22" s="4">
        <f t="shared" si="5"/>
        <v>850</v>
      </c>
      <c r="S22" s="4">
        <f t="shared" si="6"/>
        <v>762</v>
      </c>
      <c r="T22" s="4">
        <f t="shared" si="7"/>
        <v>718</v>
      </c>
      <c r="U22" s="4">
        <f t="shared" si="8"/>
        <v>487</v>
      </c>
      <c r="V22" s="2"/>
      <c r="W22" s="4">
        <f t="shared" si="9"/>
        <v>932</v>
      </c>
      <c r="X22" s="4">
        <f t="shared" si="10"/>
        <v>680</v>
      </c>
      <c r="Y22" s="4">
        <f t="shared" si="11"/>
        <v>609.33333333333337</v>
      </c>
      <c r="Z22" s="4">
        <f>(L22*2+O22)/4</f>
        <v>437.4</v>
      </c>
      <c r="AA22" s="4">
        <f>(L22*2+M22+N22)/4</f>
        <v>574</v>
      </c>
      <c r="AB22" s="4">
        <f t="shared" si="14"/>
        <v>554.4</v>
      </c>
      <c r="AC22" s="4">
        <f t="shared" si="15"/>
        <v>534.79999999999995</v>
      </c>
    </row>
    <row r="23" spans="1:29">
      <c r="C23" s="1">
        <v>7</v>
      </c>
      <c r="D23" s="18" t="s">
        <v>35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4">
        <f>Q22+20*C23</f>
        <v>1305</v>
      </c>
      <c r="R23" s="4">
        <f>R22+20*C23/2</f>
        <v>920</v>
      </c>
      <c r="S23" s="4">
        <f>S22+20*C23/3</f>
        <v>808.66666666666663</v>
      </c>
      <c r="T23" s="4">
        <f>T22+20*C23/4</f>
        <v>753</v>
      </c>
      <c r="U23" s="4">
        <f>U22+20*C23/3</f>
        <v>533.66666666666663</v>
      </c>
      <c r="V23" s="2"/>
      <c r="W23" s="4">
        <f>W22+15*C23</f>
        <v>1037</v>
      </c>
      <c r="X23" s="4">
        <f>X22+15*C23/2</f>
        <v>732.5</v>
      </c>
      <c r="Y23" s="4">
        <f>Y22+15*C23/3</f>
        <v>644.33333333333337</v>
      </c>
      <c r="Z23" s="4">
        <f>Z22+15*C23/3</f>
        <v>472.4</v>
      </c>
      <c r="AA23" s="4">
        <f>AA22+15*C23/4</f>
        <v>600.25</v>
      </c>
      <c r="AB23" s="4">
        <f>AB22+15*C23/4</f>
        <v>580.65</v>
      </c>
      <c r="AC23" s="4">
        <f>AC22+15*C23/4</f>
        <v>561.04999999999995</v>
      </c>
    </row>
    <row r="24" spans="1:29">
      <c r="Q24" s="2"/>
    </row>
    <row r="25" spans="1:29">
      <c r="A25" s="5"/>
      <c r="B25" s="5"/>
      <c r="C25" s="5"/>
      <c r="D25" s="5"/>
      <c r="E25" s="6"/>
      <c r="F25" s="6"/>
      <c r="G25" s="6"/>
      <c r="H25" s="6"/>
      <c r="I25" s="6"/>
      <c r="J25" s="6"/>
      <c r="Q25" s="2"/>
    </row>
    <row r="26" spans="1:29">
      <c r="A26" s="5"/>
      <c r="B26" s="5"/>
      <c r="C26" s="5"/>
      <c r="D26" s="5"/>
      <c r="E26" s="6"/>
      <c r="F26" s="6"/>
      <c r="G26" s="6"/>
      <c r="H26" s="6"/>
      <c r="I26" s="6"/>
      <c r="J26" s="6"/>
      <c r="Q26" s="2"/>
    </row>
    <row r="27" spans="1:29">
      <c r="A27" s="5"/>
      <c r="B27" s="5"/>
      <c r="C27" s="5"/>
      <c r="D27" s="5"/>
      <c r="E27" s="7"/>
      <c r="F27" s="7"/>
      <c r="G27" s="7"/>
      <c r="H27" s="7"/>
      <c r="I27" s="7"/>
      <c r="J27" s="7"/>
      <c r="K27" s="20" t="s">
        <v>36</v>
      </c>
      <c r="Q27" s="2"/>
    </row>
    <row r="28" spans="1:29">
      <c r="A28" s="5"/>
      <c r="B28" s="5"/>
      <c r="C28" s="5"/>
      <c r="D28" s="5"/>
      <c r="E28" s="7"/>
      <c r="F28" s="7"/>
      <c r="G28" s="7"/>
      <c r="H28" s="7"/>
      <c r="I28" s="7"/>
      <c r="J28" s="7"/>
      <c r="Q28" s="2"/>
    </row>
    <row r="29" spans="1:29">
      <c r="A29" s="5"/>
      <c r="B29" s="5"/>
      <c r="C29" s="5"/>
      <c r="D29" s="5"/>
      <c r="E29" s="7"/>
      <c r="F29" s="7"/>
      <c r="G29" s="7"/>
      <c r="H29" s="7"/>
      <c r="I29" s="7"/>
      <c r="J29" s="7"/>
      <c r="Q29" s="2"/>
    </row>
    <row r="30" spans="1:29">
      <c r="A30" s="5"/>
      <c r="B30" s="5"/>
      <c r="C30" s="5"/>
      <c r="D30" s="5"/>
      <c r="E30" s="7"/>
      <c r="F30" s="7"/>
      <c r="G30" s="7"/>
      <c r="H30" s="7"/>
      <c r="I30" s="7"/>
      <c r="J30" s="7"/>
      <c r="Q30" s="2"/>
    </row>
    <row r="31" spans="1:29">
      <c r="A31" s="5"/>
      <c r="B31" s="5"/>
      <c r="C31" s="5"/>
      <c r="D31" s="5"/>
      <c r="E31" s="7"/>
      <c r="F31" s="7"/>
      <c r="G31" s="7"/>
      <c r="H31" s="7"/>
      <c r="I31" s="7"/>
      <c r="J31" s="7"/>
      <c r="Q31" s="2"/>
    </row>
    <row r="32" spans="1:29">
      <c r="A32" s="5"/>
      <c r="B32" s="5"/>
      <c r="C32" s="5"/>
      <c r="D32" s="5"/>
      <c r="E32" s="7"/>
      <c r="F32" s="7"/>
      <c r="G32" s="7"/>
      <c r="H32" s="7"/>
      <c r="I32" s="7"/>
      <c r="J32" s="7"/>
      <c r="Q32" s="2"/>
    </row>
    <row r="33" spans="17:17">
      <c r="Q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Sisi-Huang</dc:creator>
  <cp:lastModifiedBy>Sisi-Huang</cp:lastModifiedBy>
  <dcterms:created xsi:type="dcterms:W3CDTF">2013-06-07T18:21:53Z</dcterms:created>
  <dcterms:modified xsi:type="dcterms:W3CDTF">2013-12-11T20:30:10Z</dcterms:modified>
</cp:coreProperties>
</file>