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40FCAA98-1825-A640-B940-BF2738397369}" xr6:coauthVersionLast="47" xr6:coauthVersionMax="47" xr10:uidLastSave="{00000000-0000-0000-0000-000000000000}"/>
  <bookViews>
    <workbookView minimized="1" xWindow="-32000" yWindow="500" windowWidth="32000" windowHeight="23500" xr2:uid="{52C8796F-013D-914E-8B41-B184249B768C}"/>
  </bookViews>
  <sheets>
    <sheet name="Daten" sheetId="2" r:id="rId1"/>
    <sheet name="Radius" sheetId="1" r:id="rId2"/>
    <sheet name="Diagnose" sheetId="3" r:id="rId3"/>
    <sheet name="Risiko" sheetId="4" r:id="rId4"/>
  </sheets>
  <definedNames>
    <definedName name="_xlchart.v1.0" hidden="1">Daten!$C$1</definedName>
    <definedName name="_xlchart.v1.1" hidden="1">Daten!$C$2:$C$568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4" i="4" a="1"/>
  <c r="B4" i="4" s="1"/>
  <c r="B3" i="4" a="1"/>
  <c r="B3" i="4" s="1"/>
  <c r="B2" i="4"/>
  <c r="B1" i="4"/>
  <c r="B9" i="3"/>
  <c r="B8" i="3"/>
  <c r="B7" i="3"/>
  <c r="B6" i="3"/>
  <c r="B4" i="3" a="1"/>
  <c r="B4" i="3" s="1"/>
  <c r="B3" i="3" a="1"/>
  <c r="B3" i="3" s="1"/>
  <c r="B2" i="3"/>
  <c r="B1" i="3"/>
  <c r="B9" i="1"/>
  <c r="B8" i="1"/>
  <c r="B7" i="1"/>
  <c r="B6" i="1"/>
  <c r="B4" i="1" a="1"/>
  <c r="B4" i="1" s="1"/>
  <c r="B3" i="1" a="1"/>
  <c r="B3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<sst xmlns="http://schemas.openxmlformats.org/spreadsheetml/2006/main" count="1749" uniqueCount="128">
  <si>
    <t>Laura Schneider</t>
  </si>
  <si>
    <t>M</t>
  </si>
  <si>
    <t>Hoch</t>
  </si>
  <si>
    <t>Emilia Schäfer</t>
  </si>
  <si>
    <t>Gering</t>
  </si>
  <si>
    <t>Lukas Weber</t>
  </si>
  <si>
    <t>Leon Müller</t>
  </si>
  <si>
    <t>Leon Wagner</t>
  </si>
  <si>
    <t>Mittel</t>
  </si>
  <si>
    <t>Leon Koch</t>
  </si>
  <si>
    <t>Sophie Schäfer</t>
  </si>
  <si>
    <t>Laura Schmidt</t>
  </si>
  <si>
    <t>Paul Schäfer</t>
  </si>
  <si>
    <t>Laura Koch</t>
  </si>
  <si>
    <t>Paul Koch</t>
  </si>
  <si>
    <t>Emilia Schmidt</t>
  </si>
  <si>
    <t>Mia Becker</t>
  </si>
  <si>
    <t>Anna Fischer</t>
  </si>
  <si>
    <t>Lukas Fischer</t>
  </si>
  <si>
    <t>Lukas Schneider</t>
  </si>
  <si>
    <t>Lukas Wagner</t>
  </si>
  <si>
    <t>Anna Wagner</t>
  </si>
  <si>
    <t>Noah Becker</t>
  </si>
  <si>
    <t>B</t>
  </si>
  <si>
    <t>Emilia Müller</t>
  </si>
  <si>
    <t>Noah Müller</t>
  </si>
  <si>
    <t>Mia Schneider</t>
  </si>
  <si>
    <t>Emilia Fischer</t>
  </si>
  <si>
    <t>Sophie Fischer</t>
  </si>
  <si>
    <t>Emilia Koch</t>
  </si>
  <si>
    <t>Emilia Wagner</t>
  </si>
  <si>
    <t>Leon Fischer</t>
  </si>
  <si>
    <t>Mia Hoffmann</t>
  </si>
  <si>
    <t>Max Müller</t>
  </si>
  <si>
    <t>Sophie Müller</t>
  </si>
  <si>
    <t>Mia Koch</t>
  </si>
  <si>
    <t>Anna Müller</t>
  </si>
  <si>
    <t>Laura Hoffmann</t>
  </si>
  <si>
    <t>Emilia Weber</t>
  </si>
  <si>
    <t>Noah Fischer</t>
  </si>
  <si>
    <t>Laura Müller</t>
  </si>
  <si>
    <t>Noah Schneider</t>
  </si>
  <si>
    <t>Sophie Wagner</t>
  </si>
  <si>
    <t>Noah Hoffmann</t>
  </si>
  <si>
    <t>Leon Weber</t>
  </si>
  <si>
    <t>Anna Schäfer</t>
  </si>
  <si>
    <t>Sophie Hoffmann</t>
  </si>
  <si>
    <t>Paul Wagner</t>
  </si>
  <si>
    <t>Leon Schäfer</t>
  </si>
  <si>
    <t>Paul Fischer</t>
  </si>
  <si>
    <t>Emilia Hoffmann</t>
  </si>
  <si>
    <t>Emilia Becker</t>
  </si>
  <si>
    <t>Paul Becker</t>
  </si>
  <si>
    <t>Max Schäfer</t>
  </si>
  <si>
    <t>Max Koch</t>
  </si>
  <si>
    <t>Lukas Hoffmann</t>
  </si>
  <si>
    <t>Leon Hoffmann</t>
  </si>
  <si>
    <t>Anna Hoffmann</t>
  </si>
  <si>
    <t>Laura Becker</t>
  </si>
  <si>
    <t>Laura Fischer</t>
  </si>
  <si>
    <t>Lukas Becker</t>
  </si>
  <si>
    <t>Anna Schneider</t>
  </si>
  <si>
    <t>Lukas Schmidt</t>
  </si>
  <si>
    <t>Laura Wagner</t>
  </si>
  <si>
    <t>Noah Koch</t>
  </si>
  <si>
    <t>Anna Weber</t>
  </si>
  <si>
    <t>Max Wagner</t>
  </si>
  <si>
    <t>Noah Weber</t>
  </si>
  <si>
    <t>Lukas Schäfer</t>
  </si>
  <si>
    <t>Max Weber</t>
  </si>
  <si>
    <t>Noah Schmidt</t>
  </si>
  <si>
    <t>Laura Weber</t>
  </si>
  <si>
    <t>Anna Becker</t>
  </si>
  <si>
    <t>Paul Schneider</t>
  </si>
  <si>
    <t>Mia Schmidt</t>
  </si>
  <si>
    <t>Anna Schmidt</t>
  </si>
  <si>
    <t>Mia Fischer</t>
  </si>
  <si>
    <t>Leon Schmidt</t>
  </si>
  <si>
    <t>Anna Koch</t>
  </si>
  <si>
    <t>Noah Schäfer</t>
  </si>
  <si>
    <t>Sophie Koch</t>
  </si>
  <si>
    <t>Sophie Becker</t>
  </si>
  <si>
    <t>Mia Schäfer</t>
  </si>
  <si>
    <t>Sophie Schmidt</t>
  </si>
  <si>
    <t>Max Schmidt</t>
  </si>
  <si>
    <t>Emilia Schneider</t>
  </si>
  <si>
    <t>Mia Müller</t>
  </si>
  <si>
    <t>Max Schneider</t>
  </si>
  <si>
    <t>Laura Schäfer</t>
  </si>
  <si>
    <t>Paul Hoffmann</t>
  </si>
  <si>
    <t>Sophie Weber</t>
  </si>
  <si>
    <t>Paul Müller</t>
  </si>
  <si>
    <t>Leon Schneider</t>
  </si>
  <si>
    <t>Max Fischer</t>
  </si>
  <si>
    <t>Max Becker</t>
  </si>
  <si>
    <t>Noah Wagner</t>
  </si>
  <si>
    <t>Paul Schmidt</t>
  </si>
  <si>
    <t>Lukas Koch</t>
  </si>
  <si>
    <t>Sophie Schneider</t>
  </si>
  <si>
    <t>Max Hoffmann</t>
  </si>
  <si>
    <t>Paul Weber</t>
  </si>
  <si>
    <t>Leon Becker</t>
  </si>
  <si>
    <t>Mia Weber</t>
  </si>
  <si>
    <t>Lukas Müller</t>
  </si>
  <si>
    <t>Mia Wagner</t>
  </si>
  <si>
    <t>Name</t>
  </si>
  <si>
    <t>Diagnose</t>
  </si>
  <si>
    <t>Radius</t>
  </si>
  <si>
    <t>Textur</t>
  </si>
  <si>
    <t>Flaeche</t>
  </si>
  <si>
    <t>Ebenmaessigkeit</t>
  </si>
  <si>
    <t>Konkavitaet</t>
  </si>
  <si>
    <t>Risiko</t>
  </si>
  <si>
    <t>Anzahl Beobachtungen</t>
  </si>
  <si>
    <t>Anzahl leere Zeilen</t>
  </si>
  <si>
    <t>Anzahl numerische Werte</t>
  </si>
  <si>
    <t>Anzahl Text Werte</t>
  </si>
  <si>
    <t>Anzahl Klassen</t>
  </si>
  <si>
    <t>-</t>
  </si>
  <si>
    <t>Minimum</t>
  </si>
  <si>
    <t>Maximum</t>
  </si>
  <si>
    <t>Arithmetisches Mittel</t>
  </si>
  <si>
    <t>Standardabweichung</t>
  </si>
  <si>
    <t>Row Labels</t>
  </si>
  <si>
    <t>Grand Total</t>
  </si>
  <si>
    <t>(blank)</t>
  </si>
  <si>
    <t>Count of Diagnose</t>
  </si>
  <si>
    <t>Count of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</si>
</sst>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[Template_EDA_cancer_data.xlsx]Diagnose!PivotTable2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Dagnose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Diagnose!$B$12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Diagnose!$A$13:$A$16</c:f>
              <c:strCache>
                <c:ptCount val="3"/>
                <c:pt idx="0">
                  <c:v>B</c:v>
                </c:pt>
                <c:pt idx="1">
                  <c:v>M</c:v>
                </c:pt>
                <c:pt idx="2">
                  <c:v>(blank)</c:v>
                </c:pt>
              </c:strCache>
            </c:strRef>
          </c:cat>
          <c:val>
            <c:numRef>
              <c:f>Diagnose!$B$13:$B$16</c:f>
              <c:numCache>
                <c:formatCode>General</c:formatCode>
                <c:ptCount val="3"/>
                <c:pt idx="0">
                  <c:v>356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D-5C49-9A4C-717FEEB30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419856"/>
        <c:axId val="1814242656"/>
      </c:barChart>
      <c:catAx>
        <c:axId val="181441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242656"/>
        <c:crosses val="autoZero"/>
        <c:auto val="1"/>
        <c:lblAlgn val="ctr"/>
        <c:lblOffset val="100"/>
        <c:noMultiLvlLbl val="0"/>
      </c:catAx>
      <c:valAx>
        <c:axId val="18142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41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[Template_EDA_cancer_data.xlsx]Risiko!PivotTable3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Risiko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Risiko!$B$11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Risiko!$A$12:$A$15</c:f>
              <c:strCache>
                <c:ptCount val="3"/>
                <c:pt idx="0">
                  <c:v>Gering</c:v>
                </c:pt>
                <c:pt idx="1">
                  <c:v>Hoch</c:v>
                </c:pt>
                <c:pt idx="2">
                  <c:v>Mittel</c:v>
                </c:pt>
              </c:strCache>
            </c:strRef>
          </c:cat>
          <c:val>
            <c:numRef>
              <c:f>Risiko!$B$12:$B$15</c:f>
              <c:numCache>
                <c:formatCode>General</c:formatCode>
                <c:ptCount val="3"/>
                <c:pt idx="0">
                  <c:v>186</c:v>
                </c:pt>
                <c:pt idx="1">
                  <c:v>187</c:v>
                </c:pt>
                <c:pt idx="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A-A14A-8411-271FED229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2775664"/>
        <c:axId val="1522771728"/>
      </c:barChart>
      <c:catAx>
        <c:axId val="152277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771728"/>
        <c:crosses val="autoZero"/>
        <c:auto val="1"/>
        <c:lblAlgn val="ctr"/>
        <c:lblOffset val="100"/>
        <c:noMultiLvlLbl val="0"/>
      </c:catAx>
      <c:valAx>
        <c:axId val="15227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77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Radius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Radius</a:t>
          </a:r>
        </a:p>
      </cx:txPr>
    </cx:title>
    <cx:plotArea>
      <cx:plotAreaRegion>
        <cx:series layoutId="clusteredColumn" uniqueId="{3A4E259C-5C95-CD49-AFF1-E564E7FA9ED3}" formatIdx="0">
          <cx:tx>
            <cx:txData>
              <cx:f>_xlchart.v1.0</cx:f>
              <cx:v>Radius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5</xdr:row>
      <xdr:rowOff>101600</xdr:rowOff>
    </xdr:from>
    <xdr:to>
      <xdr:col>15</xdr:col>
      <xdr:colOff>588963</xdr:colOff>
      <xdr:row>20</xdr:row>
      <xdr:rowOff>82551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B93C773-3BC9-2F45-9307-2B95CD71D229}"/>
            </a:ext>
          </a:extLst>
        </xdr:cNvPr>
        <xdr:cNvSpPr txBox="1"/>
      </xdr:nvSpPr>
      <xdr:spPr>
        <a:xfrm>
          <a:off x="6667500" y="1117600"/>
          <a:ext cx="6303963" cy="30289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  <a:p>
          <a:endParaRPr lang="de-CH" sz="1100" b="1" baseline="0"/>
        </a:p>
        <a:p>
          <a:r>
            <a:rPr lang="de-CH" sz="1100" b="1" baseline="0"/>
            <a:t>Datensatz sehr konsistent</a:t>
          </a:r>
        </a:p>
      </xdr:txBody>
    </xdr:sp>
    <xdr:clientData/>
  </xdr:twoCellAnchor>
  <xdr:twoCellAnchor>
    <xdr:from>
      <xdr:col>7</xdr:col>
      <xdr:colOff>812801</xdr:colOff>
      <xdr:row>22</xdr:row>
      <xdr:rowOff>50801</xdr:rowOff>
    </xdr:from>
    <xdr:to>
      <xdr:col>14</xdr:col>
      <xdr:colOff>254001</xdr:colOff>
      <xdr:row>27</xdr:row>
      <xdr:rowOff>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DCC0C62-E339-E54A-9EBE-BB5D42F26CB2}"/>
            </a:ext>
          </a:extLst>
        </xdr:cNvPr>
        <xdr:cNvSpPr txBox="1"/>
      </xdr:nvSpPr>
      <xdr:spPr>
        <a:xfrm>
          <a:off x="6591301" y="4521201"/>
          <a:ext cx="5219700" cy="965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Verwendetes</a:t>
          </a:r>
          <a:r>
            <a:rPr lang="de-CH" sz="1100" b="1" baseline="0"/>
            <a:t> Tool zur Berechnung der Metriken und Erstellung der Visualisierungen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419100</xdr:colOff>
      <xdr:row>24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E3E0C0A-2BBE-4A4F-8F53-F2221768B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35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5</xdr:row>
      <xdr:rowOff>101600</xdr:rowOff>
    </xdr:from>
    <xdr:to>
      <xdr:col>15</xdr:col>
      <xdr:colOff>588963</xdr:colOff>
      <xdr:row>20</xdr:row>
      <xdr:rowOff>82551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89D24AE7-6D45-8B4E-98D0-738A3B78B528}"/>
            </a:ext>
          </a:extLst>
        </xdr:cNvPr>
        <xdr:cNvSpPr txBox="1"/>
      </xdr:nvSpPr>
      <xdr:spPr>
        <a:xfrm>
          <a:off x="6667500" y="1117600"/>
          <a:ext cx="6303963" cy="30289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  <a:p>
          <a:endParaRPr lang="de-CH" sz="1100" b="1" baseline="0"/>
        </a:p>
        <a:p>
          <a:r>
            <a:rPr lang="de-CH" sz="1100" b="1" baseline="0"/>
            <a:t>Zwei fehlende Werte, da es nur so wenige fehlende werte sind würde ich die Zeilen aus dem Datensatz entfernen (Möglicherweise steht hier die Diagnos noch aus?)</a:t>
          </a:r>
        </a:p>
      </xdr:txBody>
    </xdr:sp>
    <xdr:clientData/>
  </xdr:twoCellAnchor>
  <xdr:twoCellAnchor>
    <xdr:from>
      <xdr:col>7</xdr:col>
      <xdr:colOff>812801</xdr:colOff>
      <xdr:row>22</xdr:row>
      <xdr:rowOff>50801</xdr:rowOff>
    </xdr:from>
    <xdr:to>
      <xdr:col>14</xdr:col>
      <xdr:colOff>254001</xdr:colOff>
      <xdr:row>27</xdr:row>
      <xdr:rowOff>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5ACFB7F-6859-DA40-B15C-37BC8D5CDEC0}"/>
            </a:ext>
          </a:extLst>
        </xdr:cNvPr>
        <xdr:cNvSpPr txBox="1"/>
      </xdr:nvSpPr>
      <xdr:spPr>
        <a:xfrm>
          <a:off x="6591301" y="4521201"/>
          <a:ext cx="5219700" cy="965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Verwendetes</a:t>
          </a:r>
          <a:r>
            <a:rPr lang="de-CH" sz="1100" b="1" baseline="0"/>
            <a:t> Tool zur Berechnung der Metriken und Erstellung der Visualisierungen</a:t>
          </a:r>
        </a:p>
      </xdr:txBody>
    </xdr:sp>
    <xdr:clientData/>
  </xdr:twoCellAnchor>
  <xdr:twoCellAnchor>
    <xdr:from>
      <xdr:col>2</xdr:col>
      <xdr:colOff>406400</xdr:colOff>
      <xdr:row>1</xdr:row>
      <xdr:rowOff>184150</xdr:rowOff>
    </xdr:from>
    <xdr:to>
      <xdr:col>7</xdr:col>
      <xdr:colOff>482600</xdr:colOff>
      <xdr:row>15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839679-4811-6287-B6AA-C1C0B299E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5</xdr:row>
      <xdr:rowOff>101600</xdr:rowOff>
    </xdr:from>
    <xdr:to>
      <xdr:col>15</xdr:col>
      <xdr:colOff>588963</xdr:colOff>
      <xdr:row>20</xdr:row>
      <xdr:rowOff>82551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5CB3BF5-9946-6D47-B044-57704B00BF23}"/>
            </a:ext>
          </a:extLst>
        </xdr:cNvPr>
        <xdr:cNvSpPr txBox="1"/>
      </xdr:nvSpPr>
      <xdr:spPr>
        <a:xfrm>
          <a:off x="6667500" y="1117600"/>
          <a:ext cx="6303963" cy="302895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Beobachtungen</a:t>
          </a:r>
          <a:r>
            <a:rPr lang="de-CH" sz="1100" b="1" baseline="0"/>
            <a:t> zur Daten-Qualität und Konsistenz</a:t>
          </a:r>
        </a:p>
        <a:p>
          <a:endParaRPr lang="de-CH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1" baseline="0"/>
            <a:t>Datensatz sehr konsistent</a:t>
          </a:r>
        </a:p>
        <a:p>
          <a:endParaRPr lang="de-CH" sz="1100" b="1" baseline="0"/>
        </a:p>
      </xdr:txBody>
    </xdr:sp>
    <xdr:clientData/>
  </xdr:twoCellAnchor>
  <xdr:twoCellAnchor>
    <xdr:from>
      <xdr:col>7</xdr:col>
      <xdr:colOff>812801</xdr:colOff>
      <xdr:row>22</xdr:row>
      <xdr:rowOff>50801</xdr:rowOff>
    </xdr:from>
    <xdr:to>
      <xdr:col>14</xdr:col>
      <xdr:colOff>254001</xdr:colOff>
      <xdr:row>27</xdr:row>
      <xdr:rowOff>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8DC2756-B8C7-9E42-B1C1-A2F339C011AF}"/>
            </a:ext>
          </a:extLst>
        </xdr:cNvPr>
        <xdr:cNvSpPr txBox="1"/>
      </xdr:nvSpPr>
      <xdr:spPr>
        <a:xfrm>
          <a:off x="6591301" y="4521201"/>
          <a:ext cx="5219700" cy="965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Verwendetes</a:t>
          </a:r>
          <a:r>
            <a:rPr lang="de-CH" sz="1100" b="1" baseline="0"/>
            <a:t> Tool zur Berechnung der Metriken und Erstellung der Visualisierungen</a:t>
          </a:r>
        </a:p>
      </xdr:txBody>
    </xdr:sp>
    <xdr:clientData/>
  </xdr:twoCellAnchor>
  <xdr:twoCellAnchor>
    <xdr:from>
      <xdr:col>2</xdr:col>
      <xdr:colOff>368300</xdr:colOff>
      <xdr:row>2</xdr:row>
      <xdr:rowOff>184150</xdr:rowOff>
    </xdr:from>
    <xdr:to>
      <xdr:col>7</xdr:col>
      <xdr:colOff>812800</xdr:colOff>
      <xdr:row>16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359E5-B1E9-40A8-F689-1500A5DF2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Bratschi" refreshedDate="45678.396547337965" createdVersion="8" refreshedVersion="8" minRefreshableVersion="3" recordCount="569" xr:uid="{DCC6EE64-7441-2745-B38D-72833B5C4588}">
  <cacheSource type="worksheet">
    <worksheetSource name="data"/>
  </cacheSource>
  <cacheFields count="8">
    <cacheField name="Name" numFmtId="0">
      <sharedItems/>
    </cacheField>
    <cacheField name="Diagnose" numFmtId="0">
      <sharedItems containsBlank="1" count="3">
        <s v="M"/>
        <s v="B"/>
        <m/>
      </sharedItems>
    </cacheField>
    <cacheField name="Radius" numFmtId="0">
      <sharedItems containsSemiMixedTypes="0" containsString="0" containsNumber="1" minValue="-20.309999999999999" maxValue="28.11"/>
    </cacheField>
    <cacheField name="Textur" numFmtId="0">
      <sharedItems containsSemiMixedTypes="0" containsString="0" containsNumber="1" minValue="143.5" maxValue="2501"/>
    </cacheField>
    <cacheField name="Flaeche" numFmtId="0">
      <sharedItems containsSemiMixedTypes="0" containsString="0" containsNumber="1" minValue="4.9959999999999997E-2" maxValue="9.7439999999999999E-2"/>
    </cacheField>
    <cacheField name="Ebenmaessigkeit" numFmtId="0">
      <sharedItems containsSemiMixedTypes="0" containsString="0" containsNumber="1" minValue="0.75700000000000001" maxValue="21.98"/>
    </cacheField>
    <cacheField name="Konkavitaet" numFmtId="0">
      <sharedItems containsSemiMixedTypes="0" containsString="0" containsNumber="1" minValue="7.8820000000000001E-3" maxValue="7.8950000000000006E-2"/>
    </cacheField>
    <cacheField name="Risiko" numFmtId="0">
      <sharedItems count="3">
        <s v="Hoch"/>
        <s v="Gering"/>
        <s v="Mitt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">
  <r>
    <s v="Laura Schneider"/>
    <x v="0"/>
    <n v="17.989999999999998"/>
    <n v="1001"/>
    <n v="7.8710000000000002E-2"/>
    <n v="8.5890000000000004"/>
    <n v="3.0030000000000001E-2"/>
    <x v="0"/>
  </r>
  <r>
    <s v="Emilia Schäfer"/>
    <x v="0"/>
    <n v="20.57"/>
    <n v="1326"/>
    <n v="5.6669999999999998E-2"/>
    <n v="3.3980000000000001"/>
    <n v="1.389E-2"/>
    <x v="1"/>
  </r>
  <r>
    <s v="Lukas Weber"/>
    <x v="0"/>
    <n v="19.690000000000001"/>
    <n v="1203"/>
    <n v="5.9990000000000002E-2"/>
    <n v="4.585"/>
    <n v="2.2499999999999999E-2"/>
    <x v="0"/>
  </r>
  <r>
    <s v="Leon Müller"/>
    <x v="0"/>
    <n v="11.42"/>
    <n v="386.1"/>
    <n v="9.7439999999999999E-2"/>
    <n v="3.4449999999999998"/>
    <n v="5.9630000000000002E-2"/>
    <x v="0"/>
  </r>
  <r>
    <s v="Leon Wagner"/>
    <x v="0"/>
    <n v="20.29"/>
    <n v="1297"/>
    <n v="5.883E-2"/>
    <n v="5.4379999999999997"/>
    <n v="1.7559999999999999E-2"/>
    <x v="2"/>
  </r>
  <r>
    <s v="Leon Koch"/>
    <x v="0"/>
    <n v="12.45"/>
    <n v="477.1"/>
    <n v="7.6130000000000003E-2"/>
    <n v="2.2170000000000001"/>
    <n v="2.1649999999999999E-2"/>
    <x v="2"/>
  </r>
  <r>
    <s v="Sophie Schäfer"/>
    <x v="0"/>
    <n v="18.25"/>
    <n v="1040"/>
    <n v="5.7419999999999999E-2"/>
    <n v="3.18"/>
    <n v="1.3690000000000001E-2"/>
    <x v="1"/>
  </r>
  <r>
    <s v="Laura Schmidt"/>
    <x v="0"/>
    <n v="13.71"/>
    <n v="577.9"/>
    <n v="7.4510000000000007E-2"/>
    <n v="3.8559999999999999"/>
    <n v="1.486E-2"/>
    <x v="2"/>
  </r>
  <r>
    <s v="Paul Schäfer"/>
    <x v="0"/>
    <n v="13"/>
    <n v="519.79999999999995"/>
    <n v="7.3889999999999997E-2"/>
    <n v="2.4060000000000001"/>
    <n v="2.1430000000000001E-2"/>
    <x v="1"/>
  </r>
  <r>
    <s v="Laura Koch"/>
    <x v="0"/>
    <n v="12.46"/>
    <n v="475.9"/>
    <n v="8.2430000000000003E-2"/>
    <n v="2.0390000000000001"/>
    <n v="1.789E-2"/>
    <x v="1"/>
  </r>
  <r>
    <s v="Laura Koch"/>
    <x v="0"/>
    <n v="16.02"/>
    <n v="797.8"/>
    <n v="5.697E-2"/>
    <n v="2.4660000000000002"/>
    <n v="1.46E-2"/>
    <x v="2"/>
  </r>
  <r>
    <s v="Paul Koch"/>
    <x v="0"/>
    <n v="15.78"/>
    <n v="781"/>
    <n v="6.0819999999999999E-2"/>
    <n v="3.5640000000000001"/>
    <n v="2.0080000000000001E-2"/>
    <x v="0"/>
  </r>
  <r>
    <s v="Emilia Schmidt"/>
    <x v="0"/>
    <n v="19.170000000000002"/>
    <n v="1123"/>
    <n v="7.8E-2"/>
    <n v="11.07"/>
    <n v="4.4839999999999998E-2"/>
    <x v="1"/>
  </r>
  <r>
    <s v="Mia Becker"/>
    <x v="0"/>
    <n v="15.85"/>
    <n v="782.7"/>
    <n v="5.3379999999999997E-2"/>
    <n v="2.903"/>
    <n v="2.981E-2"/>
    <x v="2"/>
  </r>
  <r>
    <s v="Anna Fischer"/>
    <x v="0"/>
    <n v="13.73"/>
    <n v="578.29999999999995"/>
    <n v="7.6819999999999999E-2"/>
    <n v="2.0609999999999999"/>
    <n v="1.9609999999999999E-2"/>
    <x v="2"/>
  </r>
  <r>
    <s v="Lukas Fischer"/>
    <x v="0"/>
    <n v="14.54"/>
    <n v="658.8"/>
    <n v="7.077E-2"/>
    <n v="2.879"/>
    <n v="1.857E-2"/>
    <x v="1"/>
  </r>
  <r>
    <s v="Lukas Schneider"/>
    <x v="0"/>
    <n v="14.68"/>
    <n v="684.5"/>
    <n v="5.9220000000000002E-2"/>
    <n v="3.1949999999999998"/>
    <n v="1.41E-2"/>
    <x v="0"/>
  </r>
  <r>
    <s v="Lukas Wagner"/>
    <x v="0"/>
    <n v="16.13"/>
    <n v="798.8"/>
    <n v="7.356E-2"/>
    <n v="3.8540000000000001"/>
    <n v="1.6889999999999999E-2"/>
    <x v="0"/>
  </r>
  <r>
    <s v="Anna Wagner"/>
    <x v="0"/>
    <n v="19.809999999999999"/>
    <n v="1260"/>
    <n v="5.3949999999999998E-2"/>
    <n v="5.8650000000000002"/>
    <n v="1.3559999999999999E-2"/>
    <x v="0"/>
  </r>
  <r>
    <s v="Noah Becker"/>
    <x v="1"/>
    <n v="13.54"/>
    <n v="566.29999999999995"/>
    <n v="5.7660000000000003E-2"/>
    <n v="2.0579999999999998"/>
    <n v="1.9800000000000002E-2"/>
    <x v="2"/>
  </r>
  <r>
    <s v="Emilia Müller"/>
    <x v="1"/>
    <n v="13.08"/>
    <n v="520"/>
    <n v="6.8110000000000004E-2"/>
    <n v="1.383"/>
    <n v="1.678E-2"/>
    <x v="1"/>
  </r>
  <r>
    <s v="Emilia Müller"/>
    <x v="1"/>
    <n v="9.5039999999999996"/>
    <n v="273.89999999999998"/>
    <n v="6.905E-2"/>
    <n v="1.909"/>
    <n v="2.027E-2"/>
    <x v="2"/>
  </r>
  <r>
    <s v="Noah Müller"/>
    <x v="0"/>
    <n v="15.34"/>
    <n v="704.4"/>
    <n v="7.0319999999999994E-2"/>
    <n v="3.3839999999999999"/>
    <n v="3.6720000000000003E-2"/>
    <x v="0"/>
  </r>
  <r>
    <s v="Mia Schneider"/>
    <x v="0"/>
    <n v="21.16"/>
    <n v="1404"/>
    <n v="5.2780000000000001E-2"/>
    <n v="4.3029999999999999"/>
    <n v="1.0829999999999999E-2"/>
    <x v="1"/>
  </r>
  <r>
    <s v="Emilia Fischer"/>
    <x v="0"/>
    <n v="16.649999999999999"/>
    <n v="904.6"/>
    <n v="6.3299999999999995E-2"/>
    <n v="5.4550000000000001"/>
    <n v="1.468E-2"/>
    <x v="2"/>
  </r>
  <r>
    <s v="Sophie Fischer"/>
    <x v="0"/>
    <n v="17.14"/>
    <n v="912.7"/>
    <n v="7.4130000000000001E-2"/>
    <n v="7.2759999999999998"/>
    <n v="2.308E-2"/>
    <x v="1"/>
  </r>
  <r>
    <s v="Emilia Koch"/>
    <x v="0"/>
    <n v="14.58"/>
    <n v="644.79999999999995"/>
    <n v="6.9239999999999996E-2"/>
    <n v="2.11"/>
    <n v="1.4540000000000001E-2"/>
    <x v="1"/>
  </r>
  <r>
    <s v="Emilia Schmidt"/>
    <x v="0"/>
    <n v="18.61"/>
    <n v="1094"/>
    <n v="5.6989999999999999E-2"/>
    <n v="5.6319999999999997"/>
    <n v="2.2929999999999999E-2"/>
    <x v="2"/>
  </r>
  <r>
    <s v="Emilia Wagner"/>
    <x v="0"/>
    <n v="15.3"/>
    <n v="732.4"/>
    <n v="6.54E-2"/>
    <n v="3.4980000000000002"/>
    <n v="1.7680000000000001E-2"/>
    <x v="2"/>
  </r>
  <r>
    <s v="Leon Fischer"/>
    <x v="0"/>
    <n v="17.57"/>
    <n v="955.1"/>
    <n v="6.1490000000000003E-2"/>
    <n v="4.6550000000000002"/>
    <n v="1.925E-2"/>
    <x v="0"/>
  </r>
  <r>
    <s v="Lukas Weber"/>
    <x v="0"/>
    <n v="18.63"/>
    <n v="1088"/>
    <n v="6.1969999999999997E-2"/>
    <n v="5.5739999999999998"/>
    <n v="2.0070000000000001E-2"/>
    <x v="1"/>
  </r>
  <r>
    <s v="Mia Hoffmann"/>
    <x v="0"/>
    <n v="11.84"/>
    <n v="440.6"/>
    <n v="7.7990000000000004E-2"/>
    <n v="3.4750000000000001"/>
    <n v="2.273E-2"/>
    <x v="1"/>
  </r>
  <r>
    <s v="Max Müller"/>
    <x v="0"/>
    <n v="17.02"/>
    <n v="899.3"/>
    <n v="6.3820000000000002E-2"/>
    <n v="3.9990000000000001"/>
    <n v="2.102E-2"/>
    <x v="1"/>
  </r>
  <r>
    <s v="Sophie Müller"/>
    <x v="0"/>
    <n v="19.27"/>
    <n v="1162"/>
    <n v="6.2609999999999999E-2"/>
    <n v="3.528"/>
    <n v="1.5429999999999999E-2"/>
    <x v="0"/>
  </r>
  <r>
    <s v="Mia Koch"/>
    <x v="0"/>
    <n v="16.13"/>
    <n v="807.2"/>
    <n v="6.515E-2"/>
    <n v="2.1829999999999998"/>
    <n v="1.703E-2"/>
    <x v="1"/>
  </r>
  <r>
    <s v="Mia Hoffmann"/>
    <x v="0"/>
    <n v="16.739999999999998"/>
    <n v="869.5"/>
    <n v="5.6559999999999999E-2"/>
    <n v="3.008"/>
    <n v="2.7890000000000002E-2"/>
    <x v="1"/>
  </r>
  <r>
    <s v="Anna Müller"/>
    <x v="0"/>
    <n v="14.25"/>
    <n v="633"/>
    <n v="6.1249999999999999E-2"/>
    <n v="2.657"/>
    <n v="2.0279999999999999E-2"/>
    <x v="0"/>
  </r>
  <r>
    <s v="Laura Hoffmann"/>
    <x v="1"/>
    <n v="13.03"/>
    <n v="523.79999999999995"/>
    <n v="5.8630000000000002E-2"/>
    <n v="1.17"/>
    <n v="2.6710000000000001E-2"/>
    <x v="0"/>
  </r>
  <r>
    <s v="Emilia Weber"/>
    <x v="0"/>
    <n v="14.99"/>
    <n v="698.8"/>
    <n v="5.5039999999999999E-2"/>
    <n v="8.077"/>
    <n v="7.8820000000000001E-3"/>
    <x v="0"/>
  </r>
  <r>
    <s v="Noah Fischer"/>
    <x v="0"/>
    <n v="13.48"/>
    <n v="559.20000000000005"/>
    <n v="6.4189999999999997E-2"/>
    <n v="1.5449999999999999"/>
    <n v="1.3769999999999999E-2"/>
    <x v="2"/>
  </r>
  <r>
    <s v="Anna Müller"/>
    <x v="0"/>
    <n v="13.44"/>
    <n v="563"/>
    <n v="5.5870000000000003E-2"/>
    <n v="1.5720000000000001"/>
    <n v="1.38E-2"/>
    <x v="1"/>
  </r>
  <r>
    <s v="Laura Müller"/>
    <x v="0"/>
    <n v="10.95"/>
    <n v="371.1"/>
    <n v="6.8699999999999997E-2"/>
    <n v="1.8220000000000001"/>
    <n v="1.357E-2"/>
    <x v="1"/>
  </r>
  <r>
    <s v="Leon Wagner"/>
    <x v="0"/>
    <n v="19.07"/>
    <n v="1104"/>
    <n v="6.343E-2"/>
    <n v="8.83"/>
    <n v="5.3330000000000002E-2"/>
    <x v="2"/>
  </r>
  <r>
    <s v="Noah Schneider"/>
    <x v="0"/>
    <n v="13.28"/>
    <n v="545.20000000000005"/>
    <n v="6.7820000000000005E-2"/>
    <n v="2.427"/>
    <n v="1.719E-2"/>
    <x v="2"/>
  </r>
  <r>
    <s v="Sophie Wagner"/>
    <x v="0"/>
    <n v="13.17"/>
    <n v="531.5"/>
    <n v="6.1769999999999999E-2"/>
    <n v="1.3340000000000001"/>
    <n v="1.1129999999999999E-2"/>
    <x v="2"/>
  </r>
  <r>
    <s v="Noah Hoffmann"/>
    <x v="0"/>
    <n v="18.649999999999999"/>
    <n v="1076"/>
    <n v="6.0490000000000002E-2"/>
    <n v="4.2930000000000001"/>
    <n v="2.4279999999999999E-2"/>
    <x v="2"/>
  </r>
  <r>
    <s v="Leon Weber"/>
    <x v="1"/>
    <n v="8.1959999999999997"/>
    <n v="201.9"/>
    <n v="6.5030000000000004E-2"/>
    <n v="1.0940000000000001"/>
    <n v="2.5739999999999999E-2"/>
    <x v="2"/>
  </r>
  <r>
    <s v="Anna Schäfer"/>
    <x v="0"/>
    <n v="13.17"/>
    <n v="534.6"/>
    <n v="6.7769999999999997E-2"/>
    <n v="1.897"/>
    <n v="1.7430000000000001E-2"/>
    <x v="0"/>
  </r>
  <r>
    <s v="Lukas Fischer"/>
    <x v="1"/>
    <n v="12.05"/>
    <n v="449.3"/>
    <n v="6.0429999999999998E-2"/>
    <n v="1.8480000000000001"/>
    <n v="1.4279999999999999E-2"/>
    <x v="1"/>
  </r>
  <r>
    <s v="Sophie Hoffmann"/>
    <x v="1"/>
    <n v="13.49"/>
    <n v="561"/>
    <n v="5.7180000000000002E-2"/>
    <n v="1.7350000000000001"/>
    <n v="1.6410000000000001E-2"/>
    <x v="2"/>
  </r>
  <r>
    <s v="Paul Wagner"/>
    <x v="1"/>
    <n v="11.76"/>
    <n v="427.9"/>
    <n v="5.8880000000000002E-2"/>
    <n v="2.6349999999999998"/>
    <n v="2.4060000000000002E-2"/>
    <x v="2"/>
  </r>
  <r>
    <s v="Leon Schäfer"/>
    <x v="1"/>
    <n v="13.64"/>
    <n v="571.79999999999995"/>
    <n v="5.953E-2"/>
    <n v="1.4490000000000001"/>
    <n v="1.325E-2"/>
    <x v="2"/>
  </r>
  <r>
    <s v="Paul Fischer"/>
    <x v="1"/>
    <n v="11.94"/>
    <n v="437.6"/>
    <n v="6.1100000000000002E-2"/>
    <n v="1.52"/>
    <n v="1.9959999999999999E-2"/>
    <x v="2"/>
  </r>
  <r>
    <s v="Mia Becker"/>
    <x v="0"/>
    <n v="18.22"/>
    <n v="1033"/>
    <n v="6.3100000000000003E-2"/>
    <n v="4.8769999999999998"/>
    <n v="2.674E-2"/>
    <x v="2"/>
  </r>
  <r>
    <s v="Emilia Hoffmann"/>
    <x v="0"/>
    <n v="15.1"/>
    <n v="712.8"/>
    <n v="5.6840000000000002E-2"/>
    <n v="2.097"/>
    <n v="1.095E-2"/>
    <x v="2"/>
  </r>
  <r>
    <s v="Emilia Becker"/>
    <x v="1"/>
    <n v="11.52"/>
    <n v="409"/>
    <n v="5.9069999999999998E-2"/>
    <n v="2.1829999999999998"/>
    <n v="3.218E-2"/>
    <x v="2"/>
  </r>
  <r>
    <s v="Paul Becker"/>
    <x v="0"/>
    <n v="19.21"/>
    <n v="1152"/>
    <n v="5.9610000000000003E-2"/>
    <n v="4.8369999999999997"/>
    <n v="1.8519999999999998E-2"/>
    <x v="1"/>
  </r>
  <r>
    <s v="Max Schäfer"/>
    <x v="0"/>
    <n v="14.71"/>
    <n v="656.9"/>
    <n v="6.7580000000000001E-2"/>
    <n v="2.7349999999999999"/>
    <n v="1.8169999999999999E-2"/>
    <x v="1"/>
  </r>
  <r>
    <s v="Max Koch"/>
    <x v="1"/>
    <n v="13.05"/>
    <n v="527.20000000000005"/>
    <n v="5.5010000000000003E-2"/>
    <n v="2.5950000000000002"/>
    <n v="2.1899999999999999E-2"/>
    <x v="2"/>
  </r>
  <r>
    <s v="Max Müller"/>
    <x v="1"/>
    <n v="8.6180000000000003"/>
    <n v="224.5"/>
    <n v="7.1870000000000003E-2"/>
    <n v="1.046"/>
    <n v="2.0899999999999998E-2"/>
    <x v="0"/>
  </r>
  <r>
    <s v="Lukas Hoffmann"/>
    <x v="1"/>
    <n v="10.17"/>
    <n v="311.89999999999998"/>
    <n v="6.9599999999999995E-2"/>
    <n v="3.3119999999999998"/>
    <n v="4.1829999999999999E-2"/>
    <x v="1"/>
  </r>
  <r>
    <s v="Leon Hoffmann"/>
    <x v="1"/>
    <n v="8.5980000000000008"/>
    <n v="221.8"/>
    <n v="6.7570000000000005E-2"/>
    <n v="2.4929999999999999"/>
    <n v="3.3570000000000003E-2"/>
    <x v="0"/>
  </r>
  <r>
    <s v="Laura Schmidt"/>
    <x v="0"/>
    <n v="14.25"/>
    <n v="645.70000000000005"/>
    <n v="7.2919999999999999E-2"/>
    <n v="5.3730000000000002"/>
    <n v="1.7000000000000001E-2"/>
    <x v="1"/>
  </r>
  <r>
    <s v="Anna Hoffmann"/>
    <x v="1"/>
    <n v="9.173"/>
    <n v="260.89999999999998"/>
    <n v="6.9629999999999997E-2"/>
    <n v="2.6080000000000001"/>
    <n v="4.1919999999999999E-2"/>
    <x v="0"/>
  </r>
  <r>
    <s v="Paul Fischer"/>
    <x v="0"/>
    <n v="12.68"/>
    <n v="499"/>
    <n v="6.59E-2"/>
    <n v="2.927"/>
    <n v="1.635E-2"/>
    <x v="0"/>
  </r>
  <r>
    <s v="Laura Becker"/>
    <x v="0"/>
    <n v="14.78"/>
    <n v="668.3"/>
    <n v="6.6540000000000002E-2"/>
    <n v="2.4500000000000002"/>
    <n v="1.9E-2"/>
    <x v="1"/>
  </r>
  <r>
    <s v="Sophie Fischer"/>
    <x v="1"/>
    <n v="9.4649999999999999"/>
    <n v="269.39999999999998"/>
    <n v="6.8989999999999996E-2"/>
    <n v="1.66"/>
    <n v="2.2790000000000001E-2"/>
    <x v="2"/>
  </r>
  <r>
    <s v="Laura Fischer"/>
    <x v="1"/>
    <n v="11.31"/>
    <n v="394.1"/>
    <n v="5.6669999999999998E-2"/>
    <n v="1.831"/>
    <n v="2.1829999999999999E-2"/>
    <x v="2"/>
  </r>
  <r>
    <s v="Lukas Becker"/>
    <x v="1"/>
    <n v="9.0289999999999999"/>
    <n v="250.5"/>
    <n v="8.0460000000000004E-2"/>
    <n v="1.885"/>
    <n v="4.197E-2"/>
    <x v="1"/>
  </r>
  <r>
    <s v="Anna Schneider"/>
    <x v="1"/>
    <n v="12.78"/>
    <n v="502.5"/>
    <n v="5.6529999999999997E-2"/>
    <n v="1.4710000000000001"/>
    <n v="2.2540000000000001E-2"/>
    <x v="2"/>
  </r>
  <r>
    <s v="Noah Müller"/>
    <x v="0"/>
    <n v="18.940000000000001"/>
    <n v="1130"/>
    <n v="5.4609999999999999E-2"/>
    <n v="5.4859999999999998"/>
    <n v="1.3860000000000001E-2"/>
    <x v="1"/>
  </r>
  <r>
    <s v="Emilia Hoffmann"/>
    <x v="1"/>
    <n v="8.8879999999999999"/>
    <n v="244"/>
    <n v="8.9800000000000005E-2"/>
    <n v="3.1680000000000001"/>
    <n v="2.5409999999999999E-2"/>
    <x v="2"/>
  </r>
  <r>
    <s v="Lukas Schmidt"/>
    <x v="0"/>
    <n v="17.2"/>
    <n v="929.4"/>
    <n v="6.4869999999999997E-2"/>
    <n v="3.7050000000000001"/>
    <n v="1.5270000000000001E-2"/>
    <x v="1"/>
  </r>
  <r>
    <s v="Laura Wagner"/>
    <x v="0"/>
    <n v="13.8"/>
    <n v="584.1"/>
    <n v="6.5659999999999996E-2"/>
    <n v="1.9570000000000001"/>
    <n v="1.2200000000000001E-2"/>
    <x v="1"/>
  </r>
  <r>
    <s v="Noah Koch"/>
    <x v="1"/>
    <n v="12.31"/>
    <n v="470.9"/>
    <n v="5.9139999999999998E-2"/>
    <n v="1.74"/>
    <n v="1.3860000000000001E-2"/>
    <x v="2"/>
  </r>
  <r>
    <s v="Laura Schneider"/>
    <x v="0"/>
    <n v="16.07"/>
    <n v="817.7"/>
    <n v="5.391E-2"/>
    <n v="5.0289999999999999"/>
    <n v="1.55E-2"/>
    <x v="2"/>
  </r>
  <r>
    <s v="Anna Schäfer"/>
    <x v="1"/>
    <n v="13.53"/>
    <n v="559.20000000000005"/>
    <n v="6.6409999999999997E-2"/>
    <n v="2.6520000000000001"/>
    <n v="2.572E-2"/>
    <x v="0"/>
  </r>
  <r>
    <s v="Mia Hoffmann"/>
    <x v="0"/>
    <n v="18.05"/>
    <n v="1006"/>
    <n v="6.6729999999999998E-2"/>
    <n v="6.3109999999999999"/>
    <n v="2.5909999999999999E-2"/>
    <x v="2"/>
  </r>
  <r>
    <s v="Anna Weber"/>
    <x v="0"/>
    <n v="20.18"/>
    <n v="1245"/>
    <n v="8.1420000000000006E-2"/>
    <n v="8.6489999999999991"/>
    <n v="7.8950000000000006E-2"/>
    <x v="2"/>
  </r>
  <r>
    <s v="Leon Wagner"/>
    <x v="1"/>
    <n v="12.86"/>
    <n v="506.3"/>
    <n v="5.9970000000000002E-2"/>
    <n v="1.778"/>
    <n v="1.7479999999999999E-2"/>
    <x v="0"/>
  </r>
  <r>
    <s v="Laura Koch"/>
    <x v="1"/>
    <n v="11.45"/>
    <n v="401.5"/>
    <n v="7.0050000000000001E-2"/>
    <n v="2.077"/>
    <n v="1.8159999999999999E-2"/>
    <x v="0"/>
  </r>
  <r>
    <s v="Max Wagner"/>
    <x v="1"/>
    <n v="13.34"/>
    <n v="520"/>
    <n v="6.9019999999999998E-2"/>
    <n v="1.5349999999999999"/>
    <n v="2.1340000000000001E-2"/>
    <x v="0"/>
  </r>
  <r>
    <s v="Lukas Hoffmann"/>
    <x v="0"/>
    <n v="25.22"/>
    <n v="1878"/>
    <n v="6.7820000000000005E-2"/>
    <n v="7.3819999999999997"/>
    <n v="1.065E-2"/>
    <x v="2"/>
  </r>
  <r>
    <s v="Max Müller"/>
    <x v="0"/>
    <n v="19.100000000000001"/>
    <n v="1132"/>
    <n v="7.2239999999999999E-2"/>
    <n v="5.8010000000000002"/>
    <n v="3.056E-2"/>
    <x v="0"/>
  </r>
  <r>
    <s v="Emilia Becker"/>
    <x v="1"/>
    <n v="12"/>
    <n v="443.3"/>
    <n v="5.9679999999999997E-2"/>
    <n v="1.4410000000000001"/>
    <n v="1.9720000000000001E-2"/>
    <x v="0"/>
  </r>
  <r>
    <s v="Anna Fischer"/>
    <x v="0"/>
    <n v="18.46"/>
    <n v="1075"/>
    <n v="6.0220000000000003E-2"/>
    <n v="4.782"/>
    <n v="2.3699999999999999E-2"/>
    <x v="1"/>
  </r>
  <r>
    <s v="Noah Fischer"/>
    <x v="0"/>
    <n v="14.48"/>
    <n v="648.20000000000005"/>
    <n v="5.636E-2"/>
    <n v="3.3010000000000002"/>
    <n v="2.418E-2"/>
    <x v="1"/>
  </r>
  <r>
    <s v="Noah Weber"/>
    <x v="0"/>
    <n v="19.02"/>
    <n v="1076"/>
    <n v="5.629E-2"/>
    <n v="3.0550000000000002"/>
    <n v="1.9640000000000001E-2"/>
    <x v="1"/>
  </r>
  <r>
    <s v="Lukas Schäfer"/>
    <x v="1"/>
    <n v="12.36"/>
    <n v="466.1"/>
    <n v="6.404E-2"/>
    <n v="2.2029999999999998"/>
    <n v="1.958E-2"/>
    <x v="2"/>
  </r>
  <r>
    <s v="Anna Wagner"/>
    <x v="1"/>
    <n v="14.64"/>
    <n v="651.9"/>
    <n v="6.3460000000000003E-2"/>
    <n v="3.8140000000000001"/>
    <n v="2.427E-2"/>
    <x v="0"/>
  </r>
  <r>
    <s v="Laura Becker"/>
    <x v="1"/>
    <n v="14.62"/>
    <n v="662.7"/>
    <n v="5.8659999999999997E-2"/>
    <n v="2.2789999999999999"/>
    <n v="2.085E-2"/>
    <x v="1"/>
  </r>
  <r>
    <s v="Emilia Koch"/>
    <x v="0"/>
    <n v="15.37"/>
    <n v="728.2"/>
    <n v="6.0970000000000003E-2"/>
    <n v="2.0750000000000002"/>
    <n v="2.4709999999999999E-2"/>
    <x v="1"/>
  </r>
  <r>
    <s v="Max Weber"/>
    <x v="1"/>
    <n v="13.27"/>
    <n v="551.70000000000005"/>
    <n v="5.3179999999999998E-2"/>
    <n v="2.7010000000000001"/>
    <n v="1.069E-2"/>
    <x v="0"/>
  </r>
  <r>
    <s v="Lukas Wagner"/>
    <x v="1"/>
    <n v="13.45"/>
    <n v="555.1"/>
    <n v="5.7099999999999998E-2"/>
    <n v="2.0990000000000002"/>
    <n v="1.8839999999999999E-2"/>
    <x v="0"/>
  </r>
  <r>
    <s v="Emilia Wagner"/>
    <x v="0"/>
    <n v="15.06"/>
    <n v="705.6"/>
    <n v="6.2839999999999993E-2"/>
    <n v="3.706"/>
    <n v="1.498E-2"/>
    <x v="1"/>
  </r>
  <r>
    <s v="Emilia Fischer"/>
    <x v="0"/>
    <n v="20.260000000000002"/>
    <n v="1264"/>
    <n v="5.6489999999999999E-2"/>
    <n v="4.5540000000000003"/>
    <n v="2.657E-2"/>
    <x v="0"/>
  </r>
  <r>
    <s v="Noah Schmidt"/>
    <x v="1"/>
    <n v="12.18"/>
    <n v="451.1"/>
    <n v="6.6350000000000006E-2"/>
    <n v="2.41"/>
    <n v="2.2200000000000001E-2"/>
    <x v="2"/>
  </r>
  <r>
    <s v="Laura Hoffmann"/>
    <x v="1"/>
    <n v="9.7870000000000008"/>
    <n v="294.5"/>
    <n v="6.8900000000000003E-2"/>
    <n v="2.1320000000000001"/>
    <n v="1.8010000000000002E-2"/>
    <x v="0"/>
  </r>
  <r>
    <s v="Noah Schmidt"/>
    <x v="1"/>
    <n v="11.6"/>
    <n v="412.6"/>
    <n v="6.5820000000000004E-2"/>
    <n v="1.4750000000000001"/>
    <n v="1.651E-2"/>
    <x v="0"/>
  </r>
  <r>
    <s v="Laura Fischer"/>
    <x v="0"/>
    <n v="14.42"/>
    <n v="642.5"/>
    <n v="6.3899999999999998E-2"/>
    <n v="2.3759999999999999"/>
    <n v="1.4619999999999999E-2"/>
    <x v="0"/>
  </r>
  <r>
    <s v="Laura Weber"/>
    <x v="0"/>
    <n v="13.61"/>
    <n v="582.70000000000005"/>
    <n v="5.8709999999999998E-2"/>
    <n v="2.8610000000000002"/>
    <n v="1.465E-2"/>
    <x v="0"/>
  </r>
  <r>
    <s v="Laura Müller"/>
    <x v="1"/>
    <n v="6.9809999999999999"/>
    <n v="143.5"/>
    <n v="7.8179999999999999E-2"/>
    <n v="1.5529999999999999"/>
    <n v="2.6589999999999999E-2"/>
    <x v="0"/>
  </r>
  <r>
    <s v="Emilia Fischer"/>
    <x v="1"/>
    <n v="12.18"/>
    <n v="458.7"/>
    <n v="5.6770000000000001E-2"/>
    <n v="1.1830000000000001"/>
    <n v="1.447E-2"/>
    <x v="1"/>
  </r>
  <r>
    <s v="Anna Becker"/>
    <x v="1"/>
    <n v="9.8759999999999994"/>
    <n v="298.3"/>
    <n v="6.3219999999999998E-2"/>
    <n v="1.528"/>
    <n v="1.609E-2"/>
    <x v="0"/>
  </r>
  <r>
    <s v="Laura Hoffmann"/>
    <x v="1"/>
    <n v="10.49"/>
    <n v="336.1"/>
    <n v="6.4810000000000006E-2"/>
    <n v="2.302"/>
    <n v="2.7099999999999999E-2"/>
    <x v="2"/>
  </r>
  <r>
    <s v="Sophie Schäfer"/>
    <x v="0"/>
    <n v="13.11"/>
    <n v="530.20000000000005"/>
    <n v="7.6920000000000002E-2"/>
    <n v="2.41"/>
    <n v="1.5469999999999999E-2"/>
    <x v="2"/>
  </r>
  <r>
    <s v="Anna Becker"/>
    <x v="1"/>
    <n v="11.64"/>
    <n v="412.5"/>
    <n v="6.5199999999999994E-2"/>
    <n v="2.1549999999999998"/>
    <n v="1.5650000000000001E-2"/>
    <x v="0"/>
  </r>
  <r>
    <s v="Paul Schneider"/>
    <x v="1"/>
    <n v="12.36"/>
    <n v="466.7"/>
    <n v="6.0659999999999999E-2"/>
    <n v="0.84840000000000004"/>
    <n v="1.251E-2"/>
    <x v="1"/>
  </r>
  <r>
    <s v="Paul Koch"/>
    <x v="0"/>
    <n v="22.27"/>
    <n v="1509"/>
    <n v="7.0389999999999994E-2"/>
    <n v="10.050000000000001"/>
    <n v="3.1119999999999998E-2"/>
    <x v="2"/>
  </r>
  <r>
    <s v="Mia Schmidt"/>
    <x v="1"/>
    <n v="11.34"/>
    <n v="396.5"/>
    <n v="6.5290000000000001E-2"/>
    <n v="1.597"/>
    <n v="1.5679999999999999E-2"/>
    <x v="0"/>
  </r>
  <r>
    <s v="Anna Schmidt"/>
    <x v="1"/>
    <n v="9.7769999999999992"/>
    <n v="290.2"/>
    <n v="7.0650000000000004E-2"/>
    <n v="2.7469999999999999"/>
    <n v="3.2809999999999999E-2"/>
    <x v="0"/>
  </r>
  <r>
    <s v="Mia Fischer"/>
    <x v="1"/>
    <n v="12.63"/>
    <n v="480.4"/>
    <n v="7.0699999999999999E-2"/>
    <n v="2.7109999999999999"/>
    <n v="2.1440000000000001E-2"/>
    <x v="2"/>
  </r>
  <r>
    <s v="Laura Müller"/>
    <x v="1"/>
    <n v="14.26"/>
    <n v="629.9"/>
    <n v="7.7689999999999995E-2"/>
    <n v="3.399"/>
    <n v="2.5659999999999999E-2"/>
    <x v="0"/>
  </r>
  <r>
    <s v="Laura Fischer"/>
    <x v="1"/>
    <n v="10.51"/>
    <n v="334.2"/>
    <n v="7.782E-2"/>
    <n v="2.0409999999999999"/>
    <n v="2.2870000000000001E-2"/>
    <x v="1"/>
  </r>
  <r>
    <s v="Leon Fischer"/>
    <x v="1"/>
    <n v="8.7260000000000009"/>
    <n v="230.9"/>
    <n v="7.6329999999999995E-2"/>
    <n v="1.3540000000000001"/>
    <n v="1.7080000000000001E-2"/>
    <x v="0"/>
  </r>
  <r>
    <s v="Leon Schmidt"/>
    <x v="1"/>
    <n v="11.93"/>
    <n v="438.6"/>
    <n v="6.1940000000000002E-2"/>
    <n v="2"/>
    <n v="1.278E-2"/>
    <x v="2"/>
  </r>
  <r>
    <s v="Emilia Koch"/>
    <x v="1"/>
    <n v="8.9499999999999993"/>
    <n v="245.2"/>
    <n v="7.1629999999999999E-2"/>
    <n v="3.28"/>
    <n v="2.384E-2"/>
    <x v="0"/>
  </r>
  <r>
    <s v="Anna Koch"/>
    <x v="0"/>
    <n v="14.87"/>
    <n v="682.5"/>
    <n v="6.7680000000000004E-2"/>
    <n v="2.9889999999999999"/>
    <n v="1.602E-2"/>
    <x v="0"/>
  </r>
  <r>
    <s v="Anna Wagner"/>
    <x v="0"/>
    <n v="15.78"/>
    <n v="782.6"/>
    <n v="7.331E-2"/>
    <n v="3.5979999999999999"/>
    <n v="1.495E-2"/>
    <x v="1"/>
  </r>
  <r>
    <s v="Noah Schäfer"/>
    <x v="0"/>
    <n v="17.95"/>
    <n v="982"/>
    <n v="5.0250000000000003E-2"/>
    <n v="3.3570000000000002"/>
    <n v="5.0139999999999997E-2"/>
    <x v="1"/>
  </r>
  <r>
    <s v="Sophie Koch"/>
    <x v="1"/>
    <n v="11.41"/>
    <n v="403.3"/>
    <n v="6.1129999999999997E-2"/>
    <n v="1.103"/>
    <n v="1.3440000000000001E-2"/>
    <x v="1"/>
  </r>
  <r>
    <s v="Sophie Becker"/>
    <x v="0"/>
    <n v="18.66"/>
    <n v="1077"/>
    <n v="6.2129999999999998E-2"/>
    <n v="4.8949999999999996"/>
    <n v="2.0449999999999999E-2"/>
    <x v="2"/>
  </r>
  <r>
    <s v="Noah Schmidt"/>
    <x v="0"/>
    <n v="24.25"/>
    <n v="1761"/>
    <n v="6.8769999999999998E-2"/>
    <n v="9.8070000000000004"/>
    <n v="4.5469999999999997E-2"/>
    <x v="1"/>
  </r>
  <r>
    <s v="Max Schäfer"/>
    <x v="1"/>
    <n v="14.5"/>
    <n v="640.70000000000005"/>
    <n v="6.4019999999999994E-2"/>
    <n v="1.9279999999999999"/>
    <n v="1.9099999999999999E-2"/>
    <x v="2"/>
  </r>
  <r>
    <s v="Noah Schneider"/>
    <x v="1"/>
    <n v="13.37"/>
    <n v="553.5"/>
    <n v="5.8229999999999997E-2"/>
    <n v="1.2230000000000001"/>
    <n v="1.208E-2"/>
    <x v="2"/>
  </r>
  <r>
    <s v="Lukas Becker"/>
    <x v="1"/>
    <n v="13.85"/>
    <n v="588.70000000000005"/>
    <n v="5.8900000000000001E-2"/>
    <n v="1.4950000000000001"/>
    <n v="1.247E-2"/>
    <x v="2"/>
  </r>
  <r>
    <s v="Mia Schäfer"/>
    <x v="0"/>
    <n v="13.61"/>
    <n v="572.6"/>
    <n v="6.13E-2"/>
    <n v="1.752"/>
    <n v="1.323E-2"/>
    <x v="2"/>
  </r>
  <r>
    <s v="Leon Hoffmann"/>
    <x v="0"/>
    <n v="19"/>
    <n v="1138"/>
    <n v="5.0439999999999999E-2"/>
    <n v="5.2160000000000002"/>
    <n v="2.0299999999999999E-2"/>
    <x v="1"/>
  </r>
  <r>
    <s v="Leon Schmidt"/>
    <x v="1"/>
    <n v="15.1"/>
    <n v="674.5"/>
    <n v="6.4670000000000005E-2"/>
    <n v="2.7959999999999998"/>
    <n v="2.3529999999999999E-2"/>
    <x v="2"/>
  </r>
  <r>
    <s v="Paul Fischer"/>
    <x v="0"/>
    <n v="19.79"/>
    <n v="1192"/>
    <n v="6.1129999999999997E-2"/>
    <n v="2.7650000000000001"/>
    <n v="1.5779999999999999E-2"/>
    <x v="2"/>
  </r>
  <r>
    <s v="Laura Fischer"/>
    <x v="1"/>
    <n v="12.19"/>
    <n v="455.8"/>
    <n v="6.4710000000000004E-2"/>
    <n v="1.9730000000000001"/>
    <n v="2.6620000000000001E-2"/>
    <x v="1"/>
  </r>
  <r>
    <s v="Sophie Schäfer"/>
    <x v="0"/>
    <n v="15.46"/>
    <n v="748.9"/>
    <n v="5.7959999999999998E-2"/>
    <n v="3.0939999999999999"/>
    <n v="1.397E-2"/>
    <x v="2"/>
  </r>
  <r>
    <s v="Sophie Becker"/>
    <x v="0"/>
    <n v="16.16"/>
    <n v="809.8"/>
    <n v="5.8909999999999997E-2"/>
    <n v="2.8439999999999999"/>
    <n v="1.5350000000000001E-2"/>
    <x v="1"/>
  </r>
  <r>
    <s v="Anna Müller"/>
    <x v="1"/>
    <n v="15.71"/>
    <n v="761.7"/>
    <n v="5.7230000000000003E-2"/>
    <n v="1.972"/>
    <n v="1.669E-2"/>
    <x v="1"/>
  </r>
  <r>
    <s v="Leon Fischer"/>
    <x v="0"/>
    <n v="18.45"/>
    <n v="1075"/>
    <n v="5.7270000000000001E-2"/>
    <n v="3.766"/>
    <n v="1.4919999999999999E-2"/>
    <x v="2"/>
  </r>
  <r>
    <s v="Sophie Schmidt"/>
    <x v="0"/>
    <n v="12.77"/>
    <n v="506.3"/>
    <n v="6.0650000000000003E-2"/>
    <n v="1.4570000000000001"/>
    <n v="1.6469999999999999E-2"/>
    <x v="0"/>
  </r>
  <r>
    <s v="Laura Wagner"/>
    <x v="1"/>
    <n v="11.71"/>
    <n v="423.6"/>
    <n v="5.9450000000000003E-2"/>
    <n v="3.258"/>
    <n v="1.359E-2"/>
    <x v="1"/>
  </r>
  <r>
    <s v="Leon Schäfer"/>
    <x v="1"/>
    <n v="11.43"/>
    <n v="399.8"/>
    <n v="5.8650000000000001E-2"/>
    <n v="1.143"/>
    <n v="1.5010000000000001E-2"/>
    <x v="0"/>
  </r>
  <r>
    <s v="Laura Schmidt"/>
    <x v="0"/>
    <n v="14.95"/>
    <n v="678.1"/>
    <n v="6.216E-2"/>
    <n v="8.4190000000000005"/>
    <n v="5.1679999999999997E-2"/>
    <x v="0"/>
  </r>
  <r>
    <s v="Max Schmidt"/>
    <x v="1"/>
    <n v="11.28"/>
    <n v="384.8"/>
    <n v="6.0720000000000003E-2"/>
    <n v="1.851"/>
    <n v="1.5800000000000002E-2"/>
    <x v="1"/>
  </r>
  <r>
    <s v="Emilia Schneider"/>
    <x v="1"/>
    <n v="9.7379999999999995"/>
    <n v="288.5"/>
    <n v="6.4219999999999999E-2"/>
    <n v="1.218"/>
    <n v="2.2769999999999999E-2"/>
    <x v="2"/>
  </r>
  <r>
    <s v="Mia Müller"/>
    <x v="0"/>
    <n v="16.11"/>
    <n v="813"/>
    <n v="6.2480000000000001E-2"/>
    <n v="4.5330000000000004"/>
    <n v="1.8749999999999999E-2"/>
    <x v="0"/>
  </r>
  <r>
    <s v="Noah Hoffmann"/>
    <x v="1"/>
    <n v="11.43"/>
    <n v="398"/>
    <n v="6.5619999999999998E-2"/>
    <n v="1.9370000000000001"/>
    <n v="2.282E-2"/>
    <x v="1"/>
  </r>
  <r>
    <s v="Leon Müller"/>
    <x v="1"/>
    <n v="12.9"/>
    <n v="512.20000000000005"/>
    <n v="6.2350000000000003E-2"/>
    <n v="1.6890000000000001"/>
    <n v="2.104E-2"/>
    <x v="0"/>
  </r>
  <r>
    <s v="Max Schneider"/>
    <x v="1"/>
    <n v="10.75"/>
    <n v="355.3"/>
    <n v="5.688E-2"/>
    <n v="1.806"/>
    <n v="1.6709999999999999E-2"/>
    <x v="2"/>
  </r>
  <r>
    <s v="Lukas Weber"/>
    <x v="1"/>
    <n v="11.9"/>
    <n v="432.8"/>
    <n v="7.8390000000000001E-2"/>
    <n v="3.0209999999999999"/>
    <n v="3.1269999999999999E-2"/>
    <x v="0"/>
  </r>
  <r>
    <s v="Paul Becker"/>
    <x v="0"/>
    <n v="11.8"/>
    <n v="432"/>
    <n v="7.3709999999999998E-2"/>
    <n v="2.2810000000000001"/>
    <n v="5.6279999999999997E-2"/>
    <x v="2"/>
  </r>
  <r>
    <s v="Mia Koch"/>
    <x v="1"/>
    <n v="14.95"/>
    <n v="689.5"/>
    <n v="6.4930000000000002E-2"/>
    <n v="3.2709999999999999"/>
    <n v="3.356E-2"/>
    <x v="1"/>
  </r>
  <r>
    <s v="Leon Schmidt"/>
    <x v="1"/>
    <n v="14.44"/>
    <n v="640.1"/>
    <n v="6.0810000000000003E-2"/>
    <n v="2.12"/>
    <n v="1.4540000000000001E-2"/>
    <x v="1"/>
  </r>
  <r>
    <s v="Lukas Schneider"/>
    <x v="1"/>
    <n v="13.74"/>
    <n v="585"/>
    <n v="5.5800000000000002E-2"/>
    <n v="1.573"/>
    <n v="1.329E-2"/>
    <x v="0"/>
  </r>
  <r>
    <s v="Sophie Hoffmann"/>
    <x v="1"/>
    <n v="13"/>
    <n v="519.4"/>
    <n v="6.087E-2"/>
    <n v="2.8730000000000002"/>
    <n v="2.9510000000000002E-2"/>
    <x v="2"/>
  </r>
  <r>
    <s v="Emilia Hoffmann"/>
    <x v="1"/>
    <n v="8.2189999999999994"/>
    <n v="203.9"/>
    <n v="8.2610000000000003E-2"/>
    <n v="1.2430000000000001"/>
    <n v="2.3089999999999999E-2"/>
    <x v="2"/>
  </r>
  <r>
    <s v="Leon Müller"/>
    <x v="1"/>
    <n v="9.7309999999999999"/>
    <n v="300.2"/>
    <n v="9.2960000000000001E-2"/>
    <n v="4.0730000000000004"/>
    <n v="3.5459999999999998E-2"/>
    <x v="0"/>
  </r>
  <r>
    <s v="Lukas Schneider"/>
    <x v="1"/>
    <n v="11.15"/>
    <n v="381.9"/>
    <n v="6.105E-2"/>
    <n v="1.429"/>
    <n v="2.3879999999999998E-2"/>
    <x v="2"/>
  </r>
  <r>
    <s v="Laura Schneider"/>
    <x v="1"/>
    <n v="13.15"/>
    <n v="538.9"/>
    <n v="6.207E-2"/>
    <n v="1.819"/>
    <n v="2.7689999999999999E-2"/>
    <x v="0"/>
  </r>
  <r>
    <s v="Paul Schneider"/>
    <x v="1"/>
    <n v="12.25"/>
    <n v="460.3"/>
    <n v="6.2280000000000002E-2"/>
    <n v="1.484"/>
    <n v="1.7989999999999999E-2"/>
    <x v="2"/>
  </r>
  <r>
    <s v="Paul Koch"/>
    <x v="0"/>
    <n v="17.68"/>
    <n v="963.7"/>
    <n v="6.166E-2"/>
    <n v="5.54"/>
    <n v="1.7780000000000001E-2"/>
    <x v="2"/>
  </r>
  <r>
    <s v="Laura Schäfer"/>
    <x v="1"/>
    <n v="16.84"/>
    <n v="880.2"/>
    <n v="5.2679999999999998E-2"/>
    <n v="3.4790000000000001"/>
    <n v="1.52E-2"/>
    <x v="1"/>
  </r>
  <r>
    <s v="Lukas Schmidt"/>
    <x v="1"/>
    <n v="12.06"/>
    <n v="448.6"/>
    <n v="5.9069999999999998E-2"/>
    <n v="1.171"/>
    <n v="1.465E-2"/>
    <x v="1"/>
  </r>
  <r>
    <s v="Laura Becker"/>
    <x v="1"/>
    <n v="10.9"/>
    <n v="366.8"/>
    <n v="5.7430000000000002E-2"/>
    <n v="1.8080000000000001"/>
    <n v="1.6369999999999999E-2"/>
    <x v="2"/>
  </r>
  <r>
    <s v="Noah Koch"/>
    <x v="1"/>
    <n v="11.75"/>
    <n v="419.8"/>
    <n v="6.4530000000000004E-2"/>
    <n v="3.9260000000000002"/>
    <n v="3.397E-2"/>
    <x v="0"/>
  </r>
  <r>
    <s v="Max Schäfer"/>
    <x v="0"/>
    <n v="19.190000000000001"/>
    <n v="1157"/>
    <n v="5.176E-2"/>
    <n v="6.9710000000000001"/>
    <n v="3.1559999999999998E-2"/>
    <x v="2"/>
  </r>
  <r>
    <s v="Max Schmidt"/>
    <x v="0"/>
    <n v="19.59"/>
    <n v="1214"/>
    <n v="6.0819999999999999E-2"/>
    <n v="4.7919999999999998"/>
    <n v="1.686E-2"/>
    <x v="1"/>
  </r>
  <r>
    <s v="Sophie Müller"/>
    <x v="1"/>
    <n v="12.34"/>
    <n v="464.5"/>
    <n v="6.7610000000000003E-2"/>
    <n v="1.9550000000000001"/>
    <n v="1.8790000000000001E-2"/>
    <x v="2"/>
  </r>
  <r>
    <s v="Sophie Becker"/>
    <x v="0"/>
    <n v="23.27"/>
    <n v="1686"/>
    <n v="5.5530000000000003E-2"/>
    <n v="4.6029999999999998"/>
    <n v="1.9560000000000001E-2"/>
    <x v="0"/>
  </r>
  <r>
    <s v="Paul Hoffmann"/>
    <x v="1"/>
    <n v="14.97"/>
    <n v="690.2"/>
    <n v="5.2659999999999998E-2"/>
    <n v="1.286"/>
    <n v="1.924E-2"/>
    <x v="2"/>
  </r>
  <r>
    <s v="Sophie Weber"/>
    <x v="1"/>
    <n v="10.8"/>
    <n v="357.6"/>
    <n v="6.4000000000000001E-2"/>
    <n v="1.1259999999999999"/>
    <n v="1.2540000000000001E-2"/>
    <x v="0"/>
  </r>
  <r>
    <s v="Emilia Schäfer"/>
    <x v="0"/>
    <n v="16.78"/>
    <n v="886.3"/>
    <n v="5.534E-2"/>
    <n v="4.1289999999999996"/>
    <n v="2.0910000000000002E-2"/>
    <x v="1"/>
  </r>
  <r>
    <s v="Paul Müller"/>
    <x v="0"/>
    <n v="-17.47"/>
    <n v="984.6"/>
    <n v="6.3649999999999998E-2"/>
    <n v="7.3369999999999997"/>
    <n v="1.145E-2"/>
    <x v="0"/>
  </r>
  <r>
    <s v="Sophie Schäfer"/>
    <x v="1"/>
    <n v="14.97"/>
    <n v="685.9"/>
    <n v="5.6500000000000002E-2"/>
    <n v="1.893"/>
    <n v="1.35E-2"/>
    <x v="0"/>
  </r>
  <r>
    <s v="Leon Schneider"/>
    <x v="1"/>
    <n v="12.32"/>
    <n v="464.1"/>
    <n v="5.9549999999999999E-2"/>
    <n v="1.67"/>
    <n v="1.924E-2"/>
    <x v="1"/>
  </r>
  <r>
    <s v="Anna Koch"/>
    <x v="0"/>
    <n v="13.43"/>
    <n v="565.4"/>
    <n v="5.6710000000000003E-2"/>
    <n v="3.1419999999999999"/>
    <n v="1.52E-2"/>
    <x v="1"/>
  </r>
  <r>
    <s v="Noah Becker"/>
    <x v="0"/>
    <n v="15.46"/>
    <n v="736.9"/>
    <n v="7.0690000000000003E-2"/>
    <n v="2.8050000000000002"/>
    <n v="1.7919999999999998E-2"/>
    <x v="0"/>
  </r>
  <r>
    <s v="Laura Hoffmann"/>
    <x v="1"/>
    <n v="11.08"/>
    <n v="372.7"/>
    <n v="6.6689999999999999E-2"/>
    <n v="1.377"/>
    <n v="3.082E-2"/>
    <x v="2"/>
  </r>
  <r>
    <s v="Max Fischer"/>
    <x v="1"/>
    <n v="10.66"/>
    <n v="349.6"/>
    <n v="5.9749999999999998E-2"/>
    <n v="2.1549999999999998"/>
    <n v="3.2649999999999998E-2"/>
    <x v="1"/>
  </r>
  <r>
    <s v="Sophie Becker"/>
    <x v="1"/>
    <n v="8.6709999999999994"/>
    <n v="227.2"/>
    <n v="6.7239999999999994E-2"/>
    <n v="1.4350000000000001"/>
    <n v="2.7109999999999999E-2"/>
    <x v="1"/>
  </r>
  <r>
    <s v="Leon Wagner"/>
    <x v="1"/>
    <n v="9.9039999999999999"/>
    <n v="302.39999999999998"/>
    <n v="8.1159999999999996E-2"/>
    <n v="3.1320000000000001"/>
    <n v="3.8800000000000001E-2"/>
    <x v="2"/>
  </r>
  <r>
    <s v="Max Müller"/>
    <x v="0"/>
    <n v="16.46"/>
    <n v="832.9"/>
    <n v="6.3229999999999995E-2"/>
    <n v="2.4820000000000002"/>
    <n v="1.6820000000000002E-2"/>
    <x v="1"/>
  </r>
  <r>
    <s v="Max Weber"/>
    <x v="1"/>
    <n v="13.01"/>
    <n v="526.4"/>
    <n v="5.2339999999999998E-2"/>
    <n v="1.101"/>
    <n v="1.6129999999999999E-2"/>
    <x v="0"/>
  </r>
  <r>
    <s v="Max Becker"/>
    <x v="1"/>
    <n v="12.81"/>
    <n v="508.8"/>
    <n v="6.1330000000000003E-2"/>
    <n v="1.778"/>
    <n v="1.065E-2"/>
    <x v="2"/>
  </r>
  <r>
    <s v="Sophie Koch"/>
    <x v="0"/>
    <n v="27.22"/>
    <n v="2250"/>
    <n v="5.7700000000000001E-2"/>
    <n v="5.82"/>
    <n v="1.575E-2"/>
    <x v="2"/>
  </r>
  <r>
    <s v="Paul Fischer"/>
    <x v="0"/>
    <n v="21.09"/>
    <n v="1311"/>
    <n v="7.3980000000000004E-2"/>
    <n v="4.4139999999999997"/>
    <n v="1.7979999999999999E-2"/>
    <x v="2"/>
  </r>
  <r>
    <s v="Mia Schäfer"/>
    <x v="0"/>
    <n v="15.7"/>
    <n v="766.6"/>
    <n v="5.5489999999999998E-2"/>
    <n v="2.4060000000000001"/>
    <n v="1.5469999999999999E-2"/>
    <x v="2"/>
  </r>
  <r>
    <s v="Noah Wagner"/>
    <x v="1"/>
    <n v="11.41"/>
    <n v="402"/>
    <n v="6.2170000000000003E-2"/>
    <n v="1.9019999999999999"/>
    <n v="2.1649999999999999E-2"/>
    <x v="1"/>
  </r>
  <r>
    <s v="Paul Hoffmann"/>
    <x v="0"/>
    <n v="15.28"/>
    <n v="710.6"/>
    <n v="6.3170000000000004E-2"/>
    <n v="1.3440000000000001"/>
    <n v="1.172E-2"/>
    <x v="2"/>
  </r>
  <r>
    <s v="Paul Schmidt"/>
    <x v="1"/>
    <n v="10.08"/>
    <n v="317.5"/>
    <n v="6.0479999999999999E-2"/>
    <n v="2.68"/>
    <n v="2.538E-2"/>
    <x v="1"/>
  </r>
  <r>
    <s v="Lukas Koch"/>
    <x v="0"/>
    <n v="18.309999999999999"/>
    <n v="1041"/>
    <n v="5.425E-2"/>
    <n v="1.8169999999999999"/>
    <n v="1.069E-2"/>
    <x v="0"/>
  </r>
  <r>
    <s v="Max Schmidt"/>
    <x v="1"/>
    <n v="11.71"/>
    <n v="420.3"/>
    <n v="6.0949999999999997E-2"/>
    <n v="1.742"/>
    <n v="1.8970000000000001E-2"/>
    <x v="0"/>
  </r>
  <r>
    <s v="Leon Schneider"/>
    <x v="1"/>
    <n v="11.81"/>
    <n v="428.9"/>
    <n v="5.7799999999999997E-2"/>
    <n v="1.0109999999999999"/>
    <n v="3.1390000000000001E-2"/>
    <x v="0"/>
  </r>
  <r>
    <s v="Sophie Schneider"/>
    <x v="1"/>
    <n v="12.3"/>
    <n v="463.7"/>
    <n v="5.4739999999999997E-2"/>
    <n v="1.6870000000000001"/>
    <n v="2.0250000000000001E-2"/>
    <x v="0"/>
  </r>
  <r>
    <s v="Paul Wagner"/>
    <x v="0"/>
    <n v="14.22"/>
    <n v="609.9"/>
    <n v="7.5420000000000001E-2"/>
    <n v="2.1120000000000001"/>
    <n v="5.1130000000000002E-2"/>
    <x v="1"/>
  </r>
  <r>
    <s v="Lukas Schmidt"/>
    <x v="1"/>
    <n v="12.77"/>
    <n v="507.4"/>
    <n v="6.2869999999999995E-2"/>
    <n v="5.1180000000000003"/>
    <n v="3.3730000000000003E-2"/>
    <x v="0"/>
  </r>
  <r>
    <s v="Max Koch"/>
    <x v="1"/>
    <n v="9.7200000000000006"/>
    <n v="288.10000000000002"/>
    <n v="6.447E-2"/>
    <n v="2.23"/>
    <n v="3.7990000000000003E-2"/>
    <x v="0"/>
  </r>
  <r>
    <s v="Sophie Wagner"/>
    <x v="0"/>
    <n v="12.34"/>
    <n v="477.4"/>
    <n v="6.9370000000000001E-2"/>
    <n v="2.6419999999999999"/>
    <n v="1.8780000000000002E-2"/>
    <x v="2"/>
  </r>
  <r>
    <s v="Sophie Fischer"/>
    <x v="0"/>
    <n v="14.86"/>
    <n v="671.4"/>
    <n v="6.6720000000000002E-2"/>
    <n v="3.5910000000000002"/>
    <n v="2.545E-2"/>
    <x v="2"/>
  </r>
  <r>
    <s v="Paul Schmidt"/>
    <x v="1"/>
    <n v="12.91"/>
    <n v="516.4"/>
    <n v="5.6669999999999998E-2"/>
    <n v="1.4930000000000001"/>
    <n v="1.8530000000000001E-2"/>
    <x v="2"/>
  </r>
  <r>
    <s v="Emilia Hoffmann"/>
    <x v="0"/>
    <n v="13.77"/>
    <n v="588.9"/>
    <n v="6.8769999999999998E-2"/>
    <n v="4.9059999999999997"/>
    <n v="2.6890000000000001E-2"/>
    <x v="0"/>
  </r>
  <r>
    <s v="Anna Schmidt"/>
    <x v="0"/>
    <n v="18.079999999999998"/>
    <n v="1024"/>
    <n v="5.3400000000000003E-2"/>
    <n v="4.3120000000000003"/>
    <n v="2.1399999999999999E-2"/>
    <x v="0"/>
  </r>
  <r>
    <s v="Lukas Schäfer"/>
    <x v="0"/>
    <n v="19.18"/>
    <n v="1148"/>
    <n v="5.5289999999999999E-2"/>
    <n v="3.8330000000000002"/>
    <n v="1.4149999999999999E-2"/>
    <x v="2"/>
  </r>
  <r>
    <s v="Sophie Koch"/>
    <x v="0"/>
    <n v="14.45"/>
    <n v="642.70000000000005"/>
    <n v="6.4659999999999995E-2"/>
    <n v="1.446"/>
    <n v="1.5219999999999999E-2"/>
    <x v="0"/>
  </r>
  <r>
    <s v="Noah Schäfer"/>
    <x v="1"/>
    <n v="12.23"/>
    <n v="461"/>
    <n v="6.0130000000000003E-2"/>
    <n v="2.3079999999999998"/>
    <n v="1.503E-2"/>
    <x v="0"/>
  </r>
  <r>
    <s v="Noah Müller"/>
    <x v="0"/>
    <n v="17.54"/>
    <n v="951.6"/>
    <n v="5.491E-2"/>
    <n v="3.0880000000000001"/>
    <n v="1.5939999999999999E-2"/>
    <x v="2"/>
  </r>
  <r>
    <s v="Noah Koch"/>
    <x v="0"/>
    <n v="23.29"/>
    <n v="1685"/>
    <n v="6.2289999999999998E-2"/>
    <n v="4.6669999999999998"/>
    <n v="2.1749999999999999E-2"/>
    <x v="0"/>
  </r>
  <r>
    <s v="Max Fischer"/>
    <x v="0"/>
    <n v="13.81"/>
    <n v="597.79999999999995"/>
    <n v="7.4209999999999998E-2"/>
    <n v="3.9089999999999998"/>
    <n v="1.9980000000000001E-2"/>
    <x v="2"/>
  </r>
  <r>
    <s v="Leon Weber"/>
    <x v="1"/>
    <n v="12.47"/>
    <n v="481.9"/>
    <n v="6.3729999999999995E-2"/>
    <n v="2.4969999999999999"/>
    <n v="1.7819999999999999E-2"/>
    <x v="0"/>
  </r>
  <r>
    <s v="Max Müller"/>
    <x v="0"/>
    <n v="15.12"/>
    <n v="716.6"/>
    <n v="5.9859999999999997E-2"/>
    <n v="1.974"/>
    <n v="1.523E-2"/>
    <x v="2"/>
  </r>
  <r>
    <s v="Paul Hoffmann"/>
    <x v="1"/>
    <n v="9.8759999999999994"/>
    <n v="295.39999999999998"/>
    <n v="6.2850000000000003E-2"/>
    <n v="1.5169999999999999"/>
    <n v="2.2100000000000002E-2"/>
    <x v="1"/>
  </r>
  <r>
    <s v="Noah Koch"/>
    <x v="0"/>
    <n v="17.010000000000002"/>
    <n v="904.3"/>
    <n v="5.2229999999999999E-2"/>
    <n v="4.1059999999999999"/>
    <n v="2.2939999999999999E-2"/>
    <x v="0"/>
  </r>
  <r>
    <s v="Leon Fischer"/>
    <x v="1"/>
    <n v="13.11"/>
    <n v="529.4"/>
    <n v="7.3099999999999998E-2"/>
    <n v="1.4910000000000001"/>
    <n v="2.5139999999999999E-2"/>
    <x v="0"/>
  </r>
  <r>
    <s v="Max Hoffmann"/>
    <x v="1"/>
    <n v="15.27"/>
    <n v="725.5"/>
    <n v="5.5259999999999997E-2"/>
    <n v="1.5249999999999999"/>
    <n v="9.5390000000000006E-3"/>
    <x v="1"/>
  </r>
  <r>
    <s v="Anna Müller"/>
    <x v="0"/>
    <n v="20.58"/>
    <n v="1290"/>
    <n v="5.024E-2"/>
    <n v="7.0289999999999999"/>
    <n v="3.1759999999999997E-2"/>
    <x v="0"/>
  </r>
  <r>
    <s v="Noah Schmidt"/>
    <x v="1"/>
    <n v="11.84"/>
    <n v="428"/>
    <n v="6.0569999999999999E-2"/>
    <n v="1.444"/>
    <n v="1.6160000000000001E-2"/>
    <x v="2"/>
  </r>
  <r>
    <s v="Emilia Weber"/>
    <x v="0"/>
    <n v="28.11"/>
    <n v="2499"/>
    <n v="5.525E-2"/>
    <n v="21.98"/>
    <n v="4.7829999999999998E-2"/>
    <x v="1"/>
  </r>
  <r>
    <s v="Mia Becker"/>
    <x v="0"/>
    <n v="17.420000000000002"/>
    <n v="948"/>
    <n v="5.8659999999999997E-2"/>
    <n v="3.7669999999999999"/>
    <n v="2.1749999999999999E-2"/>
    <x v="2"/>
  </r>
  <r>
    <s v="Lukas Becker"/>
    <x v="0"/>
    <n v="14.19"/>
    <n v="610.70000000000005"/>
    <n v="6.4329999999999998E-2"/>
    <n v="3.5339999999999998"/>
    <n v="4.4990000000000002E-2"/>
    <x v="1"/>
  </r>
  <r>
    <s v="Sophie Hoffmann"/>
    <x v="0"/>
    <n v="13.86"/>
    <n v="578.9"/>
    <n v="6.9159999999999999E-2"/>
    <n v="1.9330000000000001"/>
    <n v="1.9390000000000001E-2"/>
    <x v="2"/>
  </r>
  <r>
    <s v="Sophie Koch"/>
    <x v="1"/>
    <n v="11.89"/>
    <n v="432.2"/>
    <n v="6.3140000000000002E-2"/>
    <n v="2.0870000000000002"/>
    <n v="2.793E-2"/>
    <x v="0"/>
  </r>
  <r>
    <s v="Max Becker"/>
    <x v="1"/>
    <n v="10.199999999999999"/>
    <n v="321.2"/>
    <n v="6.3149999999999998E-2"/>
    <n v="2.7469999999999999"/>
    <n v="2.5600000000000001E-2"/>
    <x v="2"/>
  </r>
  <r>
    <s v="Emilia Wagner"/>
    <x v="0"/>
    <n v="19.8"/>
    <n v="1230"/>
    <n v="5.5809999999999998E-2"/>
    <n v="6.4870000000000001"/>
    <n v="1.8970000000000001E-2"/>
    <x v="2"/>
  </r>
  <r>
    <s v="Paul Weber"/>
    <x v="0"/>
    <n v="19.53"/>
    <n v="1223"/>
    <n v="5.3129999999999997E-2"/>
    <n v="4.7220000000000004"/>
    <n v="1.332E-2"/>
    <x v="2"/>
  </r>
  <r>
    <s v="Emilia Schmidt"/>
    <x v="1"/>
    <n v="13.65"/>
    <n v="568.9"/>
    <n v="6.3439999999999996E-2"/>
    <n v="1.391"/>
    <n v="1.371E-2"/>
    <x v="1"/>
  </r>
  <r>
    <s v="Laura Schäfer"/>
    <x v="1"/>
    <n v="13.56"/>
    <n v="561.29999999999995"/>
    <n v="6.3030000000000003E-2"/>
    <n v="2.0110000000000001"/>
    <n v="1.8419999999999999E-2"/>
    <x v="2"/>
  </r>
  <r>
    <s v="Sophie Hoffmann"/>
    <x v="1"/>
    <n v="10.18"/>
    <n v="313.10000000000002"/>
    <n v="6.9080000000000003E-2"/>
    <n v="1.641"/>
    <n v="2.6370000000000001E-2"/>
    <x v="2"/>
  </r>
  <r>
    <s v="Leon Becker"/>
    <x v="0"/>
    <n v="15.75"/>
    <n v="761.3"/>
    <n v="6.3030000000000003E-2"/>
    <n v="2.2440000000000002"/>
    <n v="1.772E-2"/>
    <x v="2"/>
  </r>
  <r>
    <s v="Mia Koch"/>
    <x v="1"/>
    <n v="13.27"/>
    <n v="546.4"/>
    <n v="5.6739999999999999E-2"/>
    <n v="2.044"/>
    <n v="1.482E-2"/>
    <x v="1"/>
  </r>
  <r>
    <s v="Sophie Wagner"/>
    <x v="1"/>
    <n v="14.34"/>
    <n v="641.20000000000005"/>
    <n v="5.4480000000000001E-2"/>
    <n v="3.7629999999999999"/>
    <n v="2.266E-2"/>
    <x v="2"/>
  </r>
  <r>
    <s v="Lukas Wagner"/>
    <x v="1"/>
    <n v="10.44"/>
    <n v="329.6"/>
    <n v="6.4500000000000002E-2"/>
    <n v="1.208"/>
    <n v="1.502E-2"/>
    <x v="2"/>
  </r>
  <r>
    <s v="Leon Weber"/>
    <x v="1"/>
    <n v="15"/>
    <n v="684.5"/>
    <n v="5.9069999999999998E-2"/>
    <n v="2.2759999999999998"/>
    <n v="1.391E-2"/>
    <x v="0"/>
  </r>
  <r>
    <s v="Sophie Weber"/>
    <x v="1"/>
    <n v="12.62"/>
    <n v="496.4"/>
    <n v="6.019E-2"/>
    <n v="1.4450000000000001"/>
    <n v="1.3650000000000001E-2"/>
    <x v="0"/>
  </r>
  <r>
    <s v="Leon Hoffmann"/>
    <x v="0"/>
    <n v="12.83"/>
    <n v="503.2"/>
    <n v="7.2539999999999993E-2"/>
    <n v="2.2570000000000001"/>
    <n v="1.6799999999999999E-2"/>
    <x v="0"/>
  </r>
  <r>
    <s v="Paul Wagner"/>
    <x v="0"/>
    <n v="17.05"/>
    <n v="895"/>
    <n v="6.3250000000000001E-2"/>
    <n v="2.153"/>
    <n v="1.1769999999999999E-2"/>
    <x v="1"/>
  </r>
  <r>
    <s v="Anna Schmidt"/>
    <x v="1"/>
    <n v="11.32"/>
    <n v="395.7"/>
    <n v="5.6279999999999997E-2"/>
    <n v="1.0589999999999999"/>
    <n v="1.537E-2"/>
    <x v="2"/>
  </r>
  <r>
    <s v="Anna Becker"/>
    <x v="1"/>
    <n v="11.22"/>
    <n v="386.8"/>
    <n v="5.8279999999999998E-2"/>
    <n v="1.4890000000000001"/>
    <n v="1.916E-2"/>
    <x v="0"/>
  </r>
  <r>
    <s v="Laura Hoffmann"/>
    <x v="0"/>
    <n v="20.51"/>
    <n v="1319"/>
    <n v="5.5919999999999997E-2"/>
    <n v="3.7669999999999999"/>
    <n v="1.298E-2"/>
    <x v="0"/>
  </r>
  <r>
    <s v="Leon Hoffmann"/>
    <x v="1"/>
    <n v="9.5670000000000002"/>
    <n v="279.60000000000002"/>
    <n v="6.4030000000000004E-2"/>
    <n v="1.2150000000000001"/>
    <n v="2.383E-2"/>
    <x v="2"/>
  </r>
  <r>
    <s v="Lukas Schmidt"/>
    <x v="1"/>
    <n v="14.03"/>
    <n v="603.4"/>
    <n v="5.8349999999999999E-2"/>
    <n v="1.667"/>
    <n v="1.2630000000000001E-2"/>
    <x v="1"/>
  </r>
  <r>
    <s v="Emilia Wagner"/>
    <x v="0"/>
    <n v="23.21"/>
    <n v="1670"/>
    <n v="6.3089999999999993E-2"/>
    <n v="7.2469999999999999"/>
    <n v="1.5900000000000001E-2"/>
    <x v="1"/>
  </r>
  <r>
    <s v="Lukas Schneider"/>
    <x v="0"/>
    <n v="20.48"/>
    <n v="1306"/>
    <n v="5.1769999999999997E-2"/>
    <n v="5.1440000000000001"/>
    <n v="1.341E-2"/>
    <x v="0"/>
  </r>
  <r>
    <s v="Mia Schneider"/>
    <x v="1"/>
    <n v="14.22"/>
    <n v="623.9"/>
    <n v="6.1289999999999997E-2"/>
    <n v="2.105"/>
    <n v="1.1849999999999999E-2"/>
    <x v="2"/>
  </r>
  <r>
    <s v="Mia Fischer"/>
    <x v="0"/>
    <n v="17.46"/>
    <n v="920.6"/>
    <n v="5.9659999999999998E-2"/>
    <n v="3.0019999999999998"/>
    <n v="1.226E-2"/>
    <x v="2"/>
  </r>
  <r>
    <s v="Noah Schneider"/>
    <x v="1"/>
    <n v="13.64"/>
    <n v="575.29999999999995"/>
    <n v="5.6599999999999998E-2"/>
    <n v="1.996"/>
    <n v="1.898E-2"/>
    <x v="2"/>
  </r>
  <r>
    <s v="Lukas Hoffmann"/>
    <x v="1"/>
    <n v="12.42"/>
    <n v="476.5"/>
    <n v="5.7540000000000001E-2"/>
    <n v="0.75700000000000001"/>
    <n v="1.72E-2"/>
    <x v="2"/>
  </r>
  <r>
    <s v="Sophie Weber"/>
    <x v="1"/>
    <n v="11.3"/>
    <n v="389.4"/>
    <n v="7.6689999999999994E-2"/>
    <n v="2.3690000000000002"/>
    <n v="1.9949999999999999E-2"/>
    <x v="0"/>
  </r>
  <r>
    <s v="Max Koch"/>
    <x v="1"/>
    <n v="13.75"/>
    <n v="590"/>
    <n v="5.4289999999999998E-2"/>
    <n v="2.8290000000000002"/>
    <n v="2.598E-2"/>
    <x v="1"/>
  </r>
  <r>
    <s v="Anna Schneider"/>
    <x v="0"/>
    <n v="19.399999999999999"/>
    <n v="1155"/>
    <n v="0.06"/>
    <n v="4.0369999999999999"/>
    <n v="2.1860000000000001E-2"/>
    <x v="0"/>
  </r>
  <r>
    <s v="Paul Koch"/>
    <x v="1"/>
    <n v="10.48"/>
    <n v="337.7"/>
    <n v="6.4399999999999999E-2"/>
    <n v="2.5169999999999999"/>
    <n v="3.4759999999999999E-2"/>
    <x v="1"/>
  </r>
  <r>
    <s v="Sophie Fischer"/>
    <x v="1"/>
    <n v="13.2"/>
    <n v="541.6"/>
    <n v="5.6349999999999997E-2"/>
    <n v="0.873"/>
    <n v="1.9619999999999999E-2"/>
    <x v="2"/>
  </r>
  <r>
    <s v="Max Weber"/>
    <x v="1"/>
    <n v="12.89"/>
    <n v="512.20000000000005"/>
    <n v="6.4089999999999994E-2"/>
    <n v="2.3929999999999998"/>
    <n v="1.2659999999999999E-2"/>
    <x v="2"/>
  </r>
  <r>
    <s v="Mia Schneider"/>
    <x v="1"/>
    <n v="10.65"/>
    <n v="347"/>
    <n v="6.3289999999999999E-2"/>
    <n v="1.4970000000000001"/>
    <n v="2.1579999999999998E-2"/>
    <x v="1"/>
  </r>
  <r>
    <s v="Laura Fischer"/>
    <x v="1"/>
    <n v="11.52"/>
    <n v="406.3"/>
    <n v="6.1679999999999999E-2"/>
    <n v="1.6859999999999999"/>
    <n v="1.677E-2"/>
    <x v="1"/>
  </r>
  <r>
    <s v="Laura Weber"/>
    <x v="0"/>
    <n v="20.94"/>
    <n v="1364"/>
    <n v="5.8979999999999998E-2"/>
    <n v="6.3719999999999999"/>
    <n v="2.401E-2"/>
    <x v="2"/>
  </r>
  <r>
    <s v="Max Koch"/>
    <x v="1"/>
    <n v="11.5"/>
    <n v="407.4"/>
    <n v="5.9339999999999997E-2"/>
    <n v="2.6840000000000002"/>
    <n v="2.2919999999999999E-2"/>
    <x v="2"/>
  </r>
  <r>
    <s v="Emilia Becker"/>
    <x v="0"/>
    <n v="19.73"/>
    <n v="1206"/>
    <n v="6.6970000000000002E-2"/>
    <n v="4.1150000000000002"/>
    <n v="1.4670000000000001E-2"/>
    <x v="1"/>
  </r>
  <r>
    <s v="Lukas Schmidt"/>
    <x v="0"/>
    <n v="17.3"/>
    <n v="928.2"/>
    <n v="5.6129999999999999E-2"/>
    <n v="2.1930000000000001"/>
    <n v="1.3939999999999999E-2"/>
    <x v="2"/>
  </r>
  <r>
    <s v="Mia Becker"/>
    <x v="0"/>
    <n v="19.45"/>
    <n v="1169"/>
    <n v="5.6469999999999999E-2"/>
    <n v="3.7970000000000002"/>
    <n v="1.3650000000000001E-2"/>
    <x v="1"/>
  </r>
  <r>
    <s v="Mia Schmidt"/>
    <x v="0"/>
    <n v="13.96"/>
    <n v="602.4"/>
    <n v="6.13E-2"/>
    <n v="2.5630000000000002"/>
    <n v="2.0619999999999999E-2"/>
    <x v="0"/>
  </r>
  <r>
    <s v="Paul Wagner"/>
    <x v="0"/>
    <n v="19.55"/>
    <n v="1207"/>
    <n v="6.232E-2"/>
    <n v="7.1580000000000004"/>
    <n v="1.9359999999999999E-2"/>
    <x v="2"/>
  </r>
  <r>
    <s v="Paul Müller"/>
    <x v="0"/>
    <n v="15.32"/>
    <n v="713.3"/>
    <n v="7.596E-2"/>
    <n v="4.0609999999999999"/>
    <n v="1.8839999999999999E-2"/>
    <x v="1"/>
  </r>
  <r>
    <s v="Mia Weber"/>
    <x v="0"/>
    <n v="15.66"/>
    <n v="773.5"/>
    <n v="8.1040000000000001E-2"/>
    <n v="10.119999999999999"/>
    <n v="2.3369999999999998E-2"/>
    <x v="0"/>
  </r>
  <r>
    <s v="Laura Becker"/>
    <x v="0"/>
    <n v="15.53"/>
    <n v="744.9"/>
    <n v="6.6500000000000004E-2"/>
    <n v="1.903"/>
    <n v="9.9469999999999992E-3"/>
    <x v="2"/>
  </r>
  <r>
    <s v="Anna Koch"/>
    <x v="0"/>
    <n v="-20.309999999999999"/>
    <n v="1288"/>
    <n v="5.5719999999999999E-2"/>
    <n v="2.5870000000000002"/>
    <n v="1.282E-2"/>
    <x v="0"/>
  </r>
  <r>
    <s v="Max Becker"/>
    <x v="0"/>
    <n v="17.350000000000001"/>
    <n v="933.1"/>
    <n v="5.3069999999999999E-2"/>
    <n v="2.577"/>
    <n v="1.4109999999999999E-2"/>
    <x v="1"/>
  </r>
  <r>
    <s v="Sophie Weber"/>
    <x v="0"/>
    <n v="17.29"/>
    <n v="947.8"/>
    <n v="5.4640000000000001E-2"/>
    <n v="6.1459999999999999"/>
    <n v="2.7470000000000001E-2"/>
    <x v="1"/>
  </r>
  <r>
    <s v="Max Wagner"/>
    <x v="0"/>
    <n v="15.61"/>
    <n v="758.6"/>
    <n v="5.4429999999999999E-2"/>
    <n v="1.534"/>
    <n v="1.013E-2"/>
    <x v="1"/>
  </r>
  <r>
    <s v="Laura Hoffmann"/>
    <x v="0"/>
    <n v="17.190000000000001"/>
    <n v="928.3"/>
    <n v="5.5800000000000002E-2"/>
    <n v="2.819"/>
    <n v="1.1440000000000001E-2"/>
    <x v="1"/>
  </r>
  <r>
    <s v="Paul Becker"/>
    <x v="0"/>
    <n v="20.73"/>
    <n v="1419"/>
    <n v="5.6739999999999999E-2"/>
    <n v="7.7489999999999997"/>
    <n v="1.367E-2"/>
    <x v="1"/>
  </r>
  <r>
    <s v="Mia Schäfer"/>
    <x v="1"/>
    <n v="10.6"/>
    <n v="346.4"/>
    <n v="6.4909999999999995E-2"/>
    <n v="3.43"/>
    <n v="3.5040000000000002E-2"/>
    <x v="0"/>
  </r>
  <r>
    <s v="Paul Müller"/>
    <x v="1"/>
    <n v="13.59"/>
    <n v="561"/>
    <n v="5.8590000000000003E-2"/>
    <n v="2.5910000000000002"/>
    <n v="2.0299999999999999E-2"/>
    <x v="2"/>
  </r>
  <r>
    <s v="Emilia Becker"/>
    <x v="1"/>
    <n v="12.87"/>
    <n v="512.20000000000005"/>
    <n v="5.7689999999999998E-2"/>
    <n v="1.546"/>
    <n v="2.5930000000000002E-2"/>
    <x v="0"/>
  </r>
  <r>
    <s v="Sophie Schneider"/>
    <x v="1"/>
    <n v="10.71"/>
    <n v="344.9"/>
    <n v="6.862E-2"/>
    <n v="2.23"/>
    <n v="2.7279999999999999E-2"/>
    <x v="2"/>
  </r>
  <r>
    <s v="Noah Schneider"/>
    <x v="1"/>
    <n v="14.29"/>
    <n v="632.6"/>
    <n v="5.3760000000000002E-2"/>
    <n v="0.84389999999999998"/>
    <n v="1.536E-2"/>
    <x v="0"/>
  </r>
  <r>
    <s v="Lukas Schäfer"/>
    <x v="1"/>
    <n v="11.29"/>
    <n v="388"/>
    <n v="6.2700000000000006E-2"/>
    <n v="1.1639999999999999"/>
    <n v="1.6920000000000001E-2"/>
    <x v="2"/>
  </r>
  <r>
    <s v="Mia Schmidt"/>
    <x v="0"/>
    <n v="21.75"/>
    <n v="1491"/>
    <n v="6.1940000000000002E-2"/>
    <n v="8.8670000000000009"/>
    <n v="1.924E-2"/>
    <x v="1"/>
  </r>
  <r>
    <s v="Paul Koch"/>
    <x v="1"/>
    <n v="9.7420000000000009"/>
    <n v="289.89999999999998"/>
    <n v="6.3119999999999996E-2"/>
    <n v="1.75"/>
    <n v="1.7979999999999999E-2"/>
    <x v="2"/>
  </r>
  <r>
    <s v="Emilia Schneider"/>
    <x v="0"/>
    <n v="17.93"/>
    <n v="998.9"/>
    <n v="5.5100000000000003E-2"/>
    <n v="2.7650000000000001"/>
    <n v="1.4189999999999999E-2"/>
    <x v="2"/>
  </r>
  <r>
    <s v="Noah Wagner"/>
    <x v="1"/>
    <n v="11.89"/>
    <n v="435.6"/>
    <n v="5.8749999999999997E-2"/>
    <n v="4.0209999999999999"/>
    <n v="2.6780000000000002E-2"/>
    <x v="0"/>
  </r>
  <r>
    <s v="Leon Schäfer"/>
    <x v="1"/>
    <n v="11.33"/>
    <n v="396.6"/>
    <n v="5.8209999999999998E-2"/>
    <n v="1.5649999999999999"/>
    <n v="2.358E-2"/>
    <x v="2"/>
  </r>
  <r>
    <s v="Anna Schneider"/>
    <x v="0"/>
    <n v="18.809999999999999"/>
    <n v="1102"/>
    <n v="4.9959999999999997E-2"/>
    <n v="2.363"/>
    <n v="1.9300000000000001E-2"/>
    <x v="1"/>
  </r>
  <r>
    <s v="Leon Müller"/>
    <x v="1"/>
    <n v="13.59"/>
    <n v="572.29999999999995"/>
    <n v="5.5199999999999999E-2"/>
    <n v="1.6830000000000001"/>
    <n v="1.3440000000000001E-2"/>
    <x v="2"/>
  </r>
  <r>
    <s v="Paul Hoffmann"/>
    <x v="1"/>
    <n v="13.85"/>
    <n v="587.4"/>
    <n v="5.8529999999999999E-2"/>
    <n v="1.83"/>
    <n v="1.528E-2"/>
    <x v="2"/>
  </r>
  <r>
    <s v="Max Müller"/>
    <x v="0"/>
    <n v="19.16"/>
    <n v="1138"/>
    <n v="6.2199999999999998E-2"/>
    <n v="4.3209999999999997"/>
    <n v="1.435E-2"/>
    <x v="2"/>
  </r>
  <r>
    <s v="Laura Wagner"/>
    <x v="1"/>
    <n v="11.74"/>
    <n v="427.3"/>
    <n v="6.1129999999999997E-2"/>
    <n v="3.7170000000000001"/>
    <n v="2.921E-2"/>
    <x v="2"/>
  </r>
  <r>
    <s v="Anna Schäfer"/>
    <x v="0"/>
    <n v="19.399999999999999"/>
    <n v="1145"/>
    <n v="5.892E-2"/>
    <n v="2.903"/>
    <n v="1.6230000000000001E-2"/>
    <x v="1"/>
  </r>
  <r>
    <s v="Lukas Schäfer"/>
    <x v="0"/>
    <n v="16.239999999999998"/>
    <n v="805.1"/>
    <n v="6.6839999999999997E-2"/>
    <n v="2.464"/>
    <n v="1.388E-2"/>
    <x v="2"/>
  </r>
  <r>
    <s v="Lukas Koch"/>
    <x v="1"/>
    <n v="12.89"/>
    <n v="516.6"/>
    <n v="5.935E-2"/>
    <n v="2.347"/>
    <n v="1.8780000000000002E-2"/>
    <x v="1"/>
  </r>
  <r>
    <s v="Sophie Fischer"/>
    <x v="1"/>
    <n v="12.58"/>
    <n v="489"/>
    <n v="5.8549999999999998E-2"/>
    <n v="1.7210000000000001"/>
    <n v="2.571E-2"/>
    <x v="0"/>
  </r>
  <r>
    <s v="Max Fischer"/>
    <x v="1"/>
    <n v="11.94"/>
    <n v="441"/>
    <n v="6.7659999999999998E-2"/>
    <n v="3.198"/>
    <n v="1.8720000000000001E-2"/>
    <x v="1"/>
  </r>
  <r>
    <s v="Mia Schmidt"/>
    <x v="1"/>
    <n v="12.89"/>
    <n v="515.9"/>
    <n v="5.5809999999999998E-2"/>
    <n v="1.115"/>
    <n v="1.619E-2"/>
    <x v="0"/>
  </r>
  <r>
    <s v="Anna Schneider"/>
    <x v="1"/>
    <n v="11.26"/>
    <n v="394.1"/>
    <n v="6.2330000000000003E-2"/>
    <n v="2.8769999999999998"/>
    <n v="3.4180000000000002E-2"/>
    <x v="1"/>
  </r>
  <r>
    <s v="Anna Schäfer"/>
    <x v="1"/>
    <n v="11.37"/>
    <n v="396"/>
    <n v="5.9549999999999999E-2"/>
    <n v="1.954"/>
    <n v="3.4160000000000003E-2"/>
    <x v="2"/>
  </r>
  <r>
    <s v="Max Schneider"/>
    <x v="1"/>
    <n v="14.41"/>
    <n v="651"/>
    <n v="7.1919999999999998E-2"/>
    <n v="4.3600000000000003"/>
    <n v="4.0770000000000001E-2"/>
    <x v="1"/>
  </r>
  <r>
    <s v="Paul Schäfer"/>
    <x v="1"/>
    <n v="14.96"/>
    <n v="687.3"/>
    <n v="5.8520000000000003E-2"/>
    <n v="2.1709999999999998"/>
    <n v="1.5219999999999999E-2"/>
    <x v="2"/>
  </r>
  <r>
    <s v="Max Hoffmann"/>
    <x v="1"/>
    <n v="12.95"/>
    <n v="513.70000000000005"/>
    <n v="6.4699999999999994E-2"/>
    <n v="1.2310000000000001"/>
    <n v="2.6249999999999999E-2"/>
    <x v="0"/>
  </r>
  <r>
    <s v="Max Schneider"/>
    <x v="1"/>
    <n v="11.85"/>
    <n v="432.7"/>
    <n v="5.7149999999999999E-2"/>
    <n v="1.234"/>
    <n v="1.7919999999999998E-2"/>
    <x v="0"/>
  </r>
  <r>
    <s v="Sophie Wagner"/>
    <x v="1"/>
    <n v="12.72"/>
    <n v="492.1"/>
    <n v="6.0999999999999999E-2"/>
    <n v="1.34"/>
    <n v="1.374E-2"/>
    <x v="1"/>
  </r>
  <r>
    <s v="Laura Schmidt"/>
    <x v="1"/>
    <n v="13.77"/>
    <n v="582.70000000000005"/>
    <n v="5.9119999999999999E-2"/>
    <n v="1.4790000000000001"/>
    <n v="2.154E-2"/>
    <x v="0"/>
  </r>
  <r>
    <s v="Leon Schneider"/>
    <x v="1"/>
    <n v="10.91"/>
    <n v="363.7"/>
    <n v="6.0310000000000002E-2"/>
    <n v="1.2669999999999999"/>
    <n v="2.9409999999999999E-2"/>
    <x v="2"/>
  </r>
  <r>
    <s v="Lukas Schneider"/>
    <x v="0"/>
    <n v="11.76"/>
    <n v="431.1"/>
    <n v="6.2869999999999995E-2"/>
    <n v="4.1379999999999999"/>
    <n v="1.575E-2"/>
    <x v="2"/>
  </r>
  <r>
    <s v="Noah Fischer"/>
    <x v="1"/>
    <n v="14.26"/>
    <n v="633.1"/>
    <n v="5.586E-2"/>
    <n v="1.661"/>
    <n v="1.103E-2"/>
    <x v="2"/>
  </r>
  <r>
    <s v="Anna Müller"/>
    <x v="1"/>
    <n v="10.51"/>
    <n v="334.2"/>
    <n v="6.5559999999999993E-2"/>
    <n v="2.2890000000000001"/>
    <n v="3.4639999999999997E-2"/>
    <x v="2"/>
  </r>
  <r>
    <s v="Mia Müller"/>
    <x v="0"/>
    <n v="19.53"/>
    <n v="1217"/>
    <n v="6.5519999999999995E-2"/>
    <n v="7.2370000000000001"/>
    <n v="1.8839999999999999E-2"/>
    <x v="1"/>
  </r>
  <r>
    <s v="Paul Müller"/>
    <x v="1"/>
    <n v="12.46"/>
    <n v="471.3"/>
    <n v="6.2489999999999997E-2"/>
    <n v="2.5790000000000002"/>
    <n v="2.7400000000000001E-2"/>
    <x v="2"/>
  </r>
  <r>
    <s v="Lukas Becker"/>
    <x v="0"/>
    <n v="20.09"/>
    <n v="1247"/>
    <n v="7.4690000000000006E-2"/>
    <n v="7.8040000000000003"/>
    <n v="2.7359999999999999E-2"/>
    <x v="1"/>
  </r>
  <r>
    <s v="Sophie Müller"/>
    <x v="1"/>
    <n v="10.49"/>
    <n v="334.3"/>
    <n v="6.6000000000000003E-2"/>
    <n v="1.0349999999999999"/>
    <n v="1.7909999999999999E-2"/>
    <x v="1"/>
  </r>
  <r>
    <s v="Sophie Koch"/>
    <x v="1"/>
    <n v="11.46"/>
    <n v="403.1"/>
    <n v="6.2429999999999999E-2"/>
    <n v="2.4750000000000001"/>
    <n v="1.8939999999999999E-2"/>
    <x v="2"/>
  </r>
  <r>
    <s v="Max Hoffmann"/>
    <x v="1"/>
    <n v="11.6"/>
    <n v="417.2"/>
    <n v="5.8779999999999999E-2"/>
    <n v="1.9610000000000001"/>
    <n v="3.1940000000000003E-2"/>
    <x v="2"/>
  </r>
  <r>
    <s v="Noah Hoffmann"/>
    <x v="1"/>
    <n v="13.2"/>
    <n v="537.29999999999995"/>
    <n v="5.8939999999999999E-2"/>
    <n v="1.204"/>
    <n v="1.3440000000000001E-2"/>
    <x v="1"/>
  </r>
  <r>
    <s v="Anna Schäfer"/>
    <x v="1"/>
    <n v="9"/>
    <n v="246.3"/>
    <n v="6.8330000000000002E-2"/>
    <n v="1.1439999999999999"/>
    <n v="2.7009999999999999E-2"/>
    <x v="2"/>
  </r>
  <r>
    <s v="Leon Weber"/>
    <x v="1"/>
    <n v="13.5"/>
    <n v="566.20000000000005"/>
    <n v="5.3350000000000002E-2"/>
    <n v="1.5089999999999999"/>
    <n v="1.4800000000000001E-2"/>
    <x v="2"/>
  </r>
  <r>
    <s v="Max Schneider"/>
    <x v="1"/>
    <n v="13.05"/>
    <n v="530.6"/>
    <n v="5.518E-2"/>
    <n v="2.5670000000000002"/>
    <n v="1.422E-2"/>
    <x v="2"/>
  </r>
  <r>
    <s v="Paul Schneider"/>
    <x v="1"/>
    <n v="11.7"/>
    <n v="418.7"/>
    <n v="6.1280000000000001E-2"/>
    <n v="1.109"/>
    <n v="2.349E-2"/>
    <x v="2"/>
  </r>
  <r>
    <s v="Max Wagner"/>
    <x v="1"/>
    <n v="14.61"/>
    <n v="664.9"/>
    <n v="5.2549999999999999E-2"/>
    <n v="1.954"/>
    <n v="1.494E-2"/>
    <x v="2"/>
  </r>
  <r>
    <s v="Lukas Weber"/>
    <x v="1"/>
    <n v="12.76"/>
    <n v="504.1"/>
    <n v="6.1400000000000003E-2"/>
    <n v="2.3460000000000001"/>
    <n v="1.7309999999999999E-2"/>
    <x v="2"/>
  </r>
  <r>
    <s v="Lukas Schmidt"/>
    <x v="1"/>
    <n v="11.54"/>
    <n v="409.1"/>
    <n v="6.0999999999999999E-2"/>
    <n v="1.107"/>
    <n v="2.0320000000000001E-2"/>
    <x v="0"/>
  </r>
  <r>
    <s v="Sophie Schäfer"/>
    <x v="1"/>
    <n v="8.5969999999999995"/>
    <n v="221.2"/>
    <n v="7.3590000000000003E-2"/>
    <n v="2.222"/>
    <n v="6.1460000000000001E-2"/>
    <x v="2"/>
  </r>
  <r>
    <s v="Lukas Müller"/>
    <x v="1"/>
    <n v="12.49"/>
    <n v="481.6"/>
    <n v="5.6730000000000003E-2"/>
    <n v="1.0469999999999999"/>
    <n v="1.393E-2"/>
    <x v="2"/>
  </r>
  <r>
    <s v="Mia Wagner"/>
    <x v="1"/>
    <n v="12.18"/>
    <n v="461.4"/>
    <n v="5.6489999999999999E-2"/>
    <n v="1.4379999999999999"/>
    <n v="1.9769999999999999E-2"/>
    <x v="1"/>
  </r>
  <r>
    <s v="Laura Schäfer"/>
    <x v="0"/>
    <n v="18.22"/>
    <n v="1027"/>
    <n v="5.6640000000000003E-2"/>
    <n v="2.5470000000000002"/>
    <n v="1.2749999999999999E-2"/>
    <x v="1"/>
  </r>
  <r>
    <s v="Anna Hoffmann"/>
    <x v="1"/>
    <n v="9.0419999999999998"/>
    <n v="244.5"/>
    <n v="8.7429999999999994E-2"/>
    <n v="3.7690000000000001"/>
    <n v="3.4909999999999997E-2"/>
    <x v="0"/>
  </r>
  <r>
    <s v="Sophie Fischer"/>
    <x v="1"/>
    <n v="12.43"/>
    <n v="477.3"/>
    <n v="5.561E-2"/>
    <n v="2.4870000000000001"/>
    <n v="3.4329999999999999E-2"/>
    <x v="2"/>
  </r>
  <r>
    <s v="Paul Fischer"/>
    <x v="1"/>
    <n v="10.25"/>
    <n v="324.2"/>
    <n v="7.2789999999999994E-2"/>
    <n v="1.597"/>
    <n v="2.7189999999999999E-2"/>
    <x v="0"/>
  </r>
  <r>
    <s v="Noah Müller"/>
    <x v="0"/>
    <n v="20.16"/>
    <n v="1274"/>
    <n v="5.0959999999999998E-2"/>
    <n v="3.8679999999999999"/>
    <n v="2.1930000000000002E-2"/>
    <x v="1"/>
  </r>
  <r>
    <s v="Paul Becker"/>
    <x v="1"/>
    <n v="12.86"/>
    <n v="504.8"/>
    <n v="6.4759999999999998E-2"/>
    <n v="1.6140000000000001"/>
    <n v="1.2019999999999999E-2"/>
    <x v="2"/>
  </r>
  <r>
    <s v="Emilia Schmidt"/>
    <x v="0"/>
    <n v="20.34"/>
    <n v="1264"/>
    <n v="6.6699999999999995E-2"/>
    <n v="4.0119999999999996"/>
    <n v="2.768E-2"/>
    <x v="2"/>
  </r>
  <r>
    <s v="Leon Koch"/>
    <x v="1"/>
    <n v="12.2"/>
    <n v="457.9"/>
    <n v="6.1289999999999997E-2"/>
    <n v="1.9590000000000001"/>
    <n v="1.333E-2"/>
    <x v="0"/>
  </r>
  <r>
    <s v="Anna Schmidt"/>
    <x v="1"/>
    <n v="12.67"/>
    <n v="489.9"/>
    <n v="5.9839999999999997E-2"/>
    <n v="1.5660000000000001"/>
    <n v="2.0570000000000001E-2"/>
    <x v="0"/>
  </r>
  <r>
    <s v="Laura Müller"/>
    <x v="1"/>
    <n v="14.11"/>
    <n v="616.5"/>
    <n v="5.7000000000000002E-2"/>
    <n v="1.5580000000000001"/>
    <n v="1.4160000000000001E-2"/>
    <x v="0"/>
  </r>
  <r>
    <s v="Lukas Weber"/>
    <x v="1"/>
    <n v="12.03"/>
    <n v="446"/>
    <n v="6.0699999999999997E-2"/>
    <n v="1.466"/>
    <n v="1.4659999999999999E-2"/>
    <x v="2"/>
  </r>
  <r>
    <s v="Sophie Weber"/>
    <x v="0"/>
    <n v="16.27"/>
    <n v="813.7"/>
    <n v="6.2770000000000006E-2"/>
    <n v="3.27"/>
    <n v="1.536E-2"/>
    <x v="1"/>
  </r>
  <r>
    <s v="Max Wagner"/>
    <x v="0"/>
    <n v="16.260000000000002"/>
    <n v="826.8"/>
    <n v="6.5320000000000003E-2"/>
    <n v="2.9609999999999999"/>
    <n v="4.0219999999999999E-2"/>
    <x v="0"/>
  </r>
  <r>
    <s v="Emilia Koch"/>
    <x v="0"/>
    <n v="16.03"/>
    <n v="793.2"/>
    <n v="5.9760000000000001E-2"/>
    <n v="2.629"/>
    <n v="1.4670000000000001E-2"/>
    <x v="1"/>
  </r>
  <r>
    <s v="Sophie Schmidt"/>
    <x v="1"/>
    <n v="12.98"/>
    <n v="514"/>
    <n v="6.54E-2"/>
    <n v="2.4649999999999999"/>
    <n v="2.751E-2"/>
    <x v="2"/>
  </r>
  <r>
    <s v="Mia Wagner"/>
    <x v="1"/>
    <n v="11.22"/>
    <n v="387.3"/>
    <n v="6.028E-2"/>
    <n v="1.9590000000000001"/>
    <n v="4.2430000000000002E-2"/>
    <x v="1"/>
  </r>
  <r>
    <s v="Leon Koch"/>
    <x v="1"/>
    <n v="11.25"/>
    <n v="390"/>
    <n v="6.0810000000000003E-2"/>
    <n v="1.5289999999999999"/>
    <n v="1.7000000000000001E-2"/>
    <x v="0"/>
  </r>
  <r>
    <s v="Mia Wagner"/>
    <x v="1"/>
    <n v="12.3"/>
    <n v="464.4"/>
    <n v="5.9450000000000003E-2"/>
    <n v="1.1990000000000001"/>
    <n v="1.9390000000000001E-2"/>
    <x v="1"/>
  </r>
  <r>
    <s v="Noah Müller"/>
    <x v="0"/>
    <n v="17.059999999999999"/>
    <n v="918.6"/>
    <n v="6.071E-2"/>
    <n v="6.0759999999999996"/>
    <n v="1.8290000000000001E-2"/>
    <x v="2"/>
  </r>
  <r>
    <s v="Paul Becker"/>
    <x v="1"/>
    <n v="12.99"/>
    <n v="514.29999999999995"/>
    <n v="7.238E-2"/>
    <n v="0.92190000000000005"/>
    <n v="1.6389999999999998E-2"/>
    <x v="1"/>
  </r>
  <r>
    <s v="Max Fischer"/>
    <x v="0"/>
    <n v="18.77"/>
    <n v="1092"/>
    <n v="6.0830000000000002E-2"/>
    <n v="4.3689999999999998"/>
    <n v="2.1680000000000001E-2"/>
    <x v="1"/>
  </r>
  <r>
    <s v="Sophie Müller"/>
    <x v="1"/>
    <n v="10.050000000000001"/>
    <n v="310.8"/>
    <n v="6.3310000000000005E-2"/>
    <n v="1.778"/>
    <n v="2.1000000000000001E-2"/>
    <x v="0"/>
  </r>
  <r>
    <s v="Mia Weber"/>
    <x v="0"/>
    <n v="23.51"/>
    <n v="1747"/>
    <n v="5.5059999999999998E-2"/>
    <n v="6.4619999999999997"/>
    <n v="1.4789999999999999E-2"/>
    <x v="0"/>
  </r>
  <r>
    <s v="Anna Wagner"/>
    <x v="1"/>
    <n v="14.42"/>
    <n v="641.20000000000005"/>
    <n v="6.4119999999999996E-2"/>
    <n v="2.677"/>
    <n v="1.873E-2"/>
    <x v="0"/>
  </r>
  <r>
    <s v="Leon Weber"/>
    <x v="1"/>
    <n v="9.6059999999999999"/>
    <n v="280.5"/>
    <n v="7.1249999999999994E-2"/>
    <n v="1.429"/>
    <n v="1.7500000000000002E-2"/>
    <x v="2"/>
  </r>
  <r>
    <s v="Emilia Müller"/>
    <x v="1"/>
    <n v="11.06"/>
    <n v="373.9"/>
    <n v="6.9070000000000006E-2"/>
    <n v="1.355"/>
    <n v="2.3480000000000001E-2"/>
    <x v="1"/>
  </r>
  <r>
    <s v="Noah Hoffmann"/>
    <x v="0"/>
    <n v="19.68"/>
    <n v="1194"/>
    <n v="5.7149999999999999E-2"/>
    <n v="5.173"/>
    <n v="3.7560000000000003E-2"/>
    <x v="2"/>
  </r>
  <r>
    <s v="Leon Fischer"/>
    <x v="1"/>
    <n v="11.71"/>
    <n v="420.3"/>
    <n v="6.5060000000000007E-2"/>
    <n v="2.355"/>
    <n v="1.9529999999999999E-2"/>
    <x v="1"/>
  </r>
  <r>
    <s v="Paul Becker"/>
    <x v="1"/>
    <n v="10.26"/>
    <n v="321.60000000000002"/>
    <n v="7.0050000000000001E-2"/>
    <n v="2.3940000000000001"/>
    <n v="3.6749999999999998E-2"/>
    <x v="2"/>
  </r>
  <r>
    <s v="Anna Fischer"/>
    <x v="1"/>
    <n v="12.06"/>
    <n v="445.3"/>
    <n v="6.0479999999999999E-2"/>
    <n v="1.5589999999999999"/>
    <n v="1.9820000000000001E-2"/>
    <x v="2"/>
  </r>
  <r>
    <s v="Paul Weber"/>
    <x v="1"/>
    <n v="14.76"/>
    <n v="668.7"/>
    <n v="5.9119999999999999E-2"/>
    <n v="2.5369999999999999"/>
    <n v="2.163E-2"/>
    <x v="0"/>
  </r>
  <r>
    <s v="Mia Wagner"/>
    <x v="1"/>
    <n v="11.47"/>
    <n v="402.7"/>
    <n v="6.3719999999999999E-2"/>
    <n v="1.0900000000000001"/>
    <n v="1.755E-2"/>
    <x v="1"/>
  </r>
  <r>
    <s v="Emilia Weber"/>
    <x v="1"/>
    <n v="11.95"/>
    <n v="426.7"/>
    <n v="6.5809999999999994E-2"/>
    <n v="2.4550000000000001"/>
    <n v="2.734E-2"/>
    <x v="0"/>
  </r>
  <r>
    <s v="Sophie Schäfer"/>
    <x v="1"/>
    <n v="11.66"/>
    <n v="421"/>
    <n v="5.731E-2"/>
    <n v="2.2250000000000001"/>
    <n v="2.2159999999999999E-2"/>
    <x v="0"/>
  </r>
  <r>
    <s v="Sophie Hoffmann"/>
    <x v="0"/>
    <n v="15.75"/>
    <n v="758.6"/>
    <n v="7.603E-2"/>
    <n v="3.4769999999999999"/>
    <n v="5.543E-2"/>
    <x v="1"/>
  </r>
  <r>
    <s v="Emilia Koch"/>
    <x v="0"/>
    <n v="25.73"/>
    <n v="2010"/>
    <n v="6.1210000000000001E-2"/>
    <n v="7.2220000000000004"/>
    <n v="2.3349999999999999E-2"/>
    <x v="1"/>
  </r>
  <r>
    <s v="Sophie Schneider"/>
    <x v="0"/>
    <n v="15.08"/>
    <n v="716.6"/>
    <n v="6.4640000000000003E-2"/>
    <n v="4.1740000000000004"/>
    <n v="2.12E-2"/>
    <x v="2"/>
  </r>
  <r>
    <s v="Noah Weber"/>
    <x v="1"/>
    <n v="11.14"/>
    <n v="384.6"/>
    <n v="6.0830000000000002E-2"/>
    <n v="3.33"/>
    <n v="3.1019999999999999E-2"/>
    <x v="2"/>
  </r>
  <r>
    <s v="Emilia Schneider"/>
    <x v="1"/>
    <n v="12.56"/>
    <n v="485.8"/>
    <n v="6.1839999999999999E-2"/>
    <n v="3.2120000000000002"/>
    <n v="2.639E-2"/>
    <x v="1"/>
  </r>
  <r>
    <s v="Emilia Fischer"/>
    <x v="1"/>
    <n v="13.05"/>
    <n v="512"/>
    <n v="6.5009999999999998E-2"/>
    <n v="2.59"/>
    <n v="2.86E-2"/>
    <x v="2"/>
  </r>
  <r>
    <s v="Sophie Schneider"/>
    <x v="1"/>
    <n v="13.87"/>
    <n v="593.70000000000005"/>
    <n v="5.883E-2"/>
    <n v="1.7370000000000001"/>
    <n v="1.5440000000000001E-2"/>
    <x v="2"/>
  </r>
  <r>
    <s v="Emilia Schneider"/>
    <x v="1"/>
    <n v="8.8780000000000001"/>
    <n v="241"/>
    <n v="6.6210000000000005E-2"/>
    <n v="4.2770000000000001"/>
    <n v="2.8369999999999999E-2"/>
    <x v="0"/>
  </r>
  <r>
    <s v="Anna Becker"/>
    <x v="1"/>
    <n v="9.4359999999999999"/>
    <n v="278.60000000000002"/>
    <n v="6.9589999999999999E-2"/>
    <n v="3.2669999999999999"/>
    <n v="1.942E-2"/>
    <x v="0"/>
  </r>
  <r>
    <s v="Paul Hoffmann"/>
    <x v="1"/>
    <n v="12.54"/>
    <n v="491.9"/>
    <n v="5.185E-2"/>
    <n v="2.3290000000000002"/>
    <n v="2.043E-2"/>
    <x v="1"/>
  </r>
  <r>
    <s v="Paul Schäfer"/>
    <x v="1"/>
    <n v="13.3"/>
    <n v="546.1"/>
    <n v="5.6959999999999997E-2"/>
    <n v="2.028"/>
    <n v="1.8290000000000001E-2"/>
    <x v="1"/>
  </r>
  <r>
    <s v="Sophie Schneider"/>
    <x v="1"/>
    <n v="12.76"/>
    <n v="496.6"/>
    <n v="6.1830000000000003E-2"/>
    <n v="1.5349999999999999"/>
    <n v="1.9089999999999999E-2"/>
    <x v="0"/>
  </r>
  <r>
    <s v="Mia Müller"/>
    <x v="1"/>
    <n v="16.5"/>
    <n v="838.1"/>
    <n v="5.5930000000000001E-2"/>
    <n v="2.3439999999999999"/>
    <n v="1.694E-2"/>
    <x v="1"/>
  </r>
  <r>
    <s v="Max Becker"/>
    <x v="1"/>
    <n v="13.4"/>
    <n v="552.4"/>
    <n v="5.7009999999999998E-2"/>
    <n v="1.036"/>
    <n v="1.291E-2"/>
    <x v="1"/>
  </r>
  <r>
    <s v="Leon Fischer"/>
    <x v="0"/>
    <n v="20.440000000000001"/>
    <n v="1293"/>
    <n v="5.5570000000000001E-2"/>
    <n v="4.218"/>
    <n v="1.4449999999999999E-2"/>
    <x v="1"/>
  </r>
  <r>
    <s v="Laura Wagner"/>
    <x v="0"/>
    <n v="20.2"/>
    <n v="1234"/>
    <n v="6.0199999999999997E-2"/>
    <n v="7.1280000000000001"/>
    <n v="3.7100000000000001E-2"/>
    <x v="2"/>
  </r>
  <r>
    <s v="Lukas Müller"/>
    <x v="1"/>
    <n v="12.21"/>
    <n v="458.4"/>
    <n v="5.9159999999999997E-2"/>
    <n v="1.8740000000000001"/>
    <n v="1.9380000000000001E-2"/>
    <x v="0"/>
  </r>
  <r>
    <s v="Anna Koch"/>
    <x v="0"/>
    <n v="21.71"/>
    <n v="1546"/>
    <n v="5.0540000000000002E-2"/>
    <n v="7.7329999999999997"/>
    <n v="1.2630000000000001E-2"/>
    <x v="0"/>
  </r>
  <r>
    <s v="Lukas Müller"/>
    <x v="0"/>
    <n v="22.01"/>
    <n v="1482"/>
    <n v="6.1400000000000003E-2"/>
    <n v="7.5609999999999999"/>
    <n v="1.5180000000000001E-2"/>
    <x v="1"/>
  </r>
  <r>
    <s v="Noah Fischer"/>
    <x v="0"/>
    <n v="16.350000000000001"/>
    <n v="840.4"/>
    <n v="6.2179999999999999E-2"/>
    <n v="2.972"/>
    <n v="3.1969999999999998E-2"/>
    <x v="1"/>
  </r>
  <r>
    <s v="Lukas Koch"/>
    <x v="1"/>
    <n v="15.19"/>
    <n v="711.8"/>
    <n v="5.5440000000000003E-2"/>
    <n v="1.3380000000000001"/>
    <n v="1.6469999999999999E-2"/>
    <x v="1"/>
  </r>
  <r>
    <s v="Noah Wagner"/>
    <x v="0"/>
    <n v="21.37"/>
    <n v="1386"/>
    <n v="6.1830000000000003E-2"/>
    <n v="2.407"/>
    <n v="1.6750000000000001E-2"/>
    <x v="2"/>
  </r>
  <r>
    <s v="Max Koch"/>
    <x v="0"/>
    <n v="20.64"/>
    <n v="1335"/>
    <n v="5.4780000000000002E-2"/>
    <n v="4.1189999999999998"/>
    <n v="1.2760000000000001E-2"/>
    <x v="0"/>
  </r>
  <r>
    <s v="Paul Schmidt"/>
    <x v="1"/>
    <n v="13.69"/>
    <n v="579.1"/>
    <n v="5.6689999999999997E-2"/>
    <n v="1.3720000000000001"/>
    <n v="1.9429999999999999E-2"/>
    <x v="0"/>
  </r>
  <r>
    <s v="Leon Becker"/>
    <x v="1"/>
    <n v="16.170000000000002"/>
    <n v="788.5"/>
    <n v="6.5720000000000001E-2"/>
    <n v="1.349"/>
    <n v="1.934E-2"/>
    <x v="0"/>
  </r>
  <r>
    <s v="Sophie Hoffmann"/>
    <x v="1"/>
    <n v="10.57"/>
    <n v="338.3"/>
    <n v="8.4500000000000006E-2"/>
    <n v="2.363"/>
    <n v="1.617E-2"/>
    <x v="0"/>
  </r>
  <r>
    <s v="Emilia Müller"/>
    <x v="1"/>
    <n v="13.46"/>
    <n v="562.1"/>
    <n v="5.7630000000000001E-2"/>
    <n v="1.4"/>
    <n v="1.4420000000000001E-2"/>
    <x v="1"/>
  </r>
  <r>
    <s v="Emilia Schäfer"/>
    <x v="1"/>
    <n v="13.66"/>
    <n v="580.6"/>
    <n v="5.8970000000000002E-2"/>
    <n v="1.101"/>
    <n v="1.8180000000000002E-2"/>
    <x v="1"/>
  </r>
  <r>
    <s v="Noah Schneider"/>
    <x v="0"/>
    <n v="11.08"/>
    <n v="361.6"/>
    <n v="7.9500000000000001E-2"/>
    <n v="1.7190000000000001"/>
    <n v="1.738E-2"/>
    <x v="1"/>
  </r>
  <r>
    <s v="Anna Schmidt"/>
    <x v="1"/>
    <n v="11.27"/>
    <n v="386.3"/>
    <n v="6.9139999999999993E-2"/>
    <n v="1.8089999999999999"/>
    <n v="2.1080000000000002E-2"/>
    <x v="2"/>
  </r>
  <r>
    <s v="Leon Schäfer"/>
    <x v="1"/>
    <n v="11.04"/>
    <n v="372.7"/>
    <n v="6.2460000000000002E-2"/>
    <n v="1.2809999999999999"/>
    <n v="1.8800000000000001E-2"/>
    <x v="2"/>
  </r>
  <r>
    <s v="Noah Weber"/>
    <x v="1"/>
    <n v="12.05"/>
    <n v="447.8"/>
    <n v="6.6589999999999996E-2"/>
    <n v="1.778"/>
    <n v="2.47E-2"/>
    <x v="1"/>
  </r>
  <r>
    <s v="Leon Müller"/>
    <x v="1"/>
    <n v="12.39"/>
    <n v="462.9"/>
    <n v="6.5879999999999994E-2"/>
    <n v="2.117"/>
    <n v="1.8380000000000001E-2"/>
    <x v="1"/>
  </r>
  <r>
    <s v="Max Weber"/>
    <x v="1"/>
    <n v="13.28"/>
    <n v="541.79999999999995"/>
    <n v="5.5939999999999997E-2"/>
    <n v="1.5920000000000001"/>
    <n v="1.461E-2"/>
    <x v="1"/>
  </r>
  <r>
    <s v="Mia Weber"/>
    <x v="0"/>
    <n v="14.6"/>
    <n v="664.7"/>
    <n v="5.416E-2"/>
    <n v="2.9140000000000001"/>
    <n v="1.7399999999999999E-2"/>
    <x v="0"/>
  </r>
  <r>
    <s v="Laura Schmidt"/>
    <x v="1"/>
    <n v="12.21"/>
    <n v="462"/>
    <n v="6.1539999999999997E-2"/>
    <n v="2.097"/>
    <n v="1.9210000000000001E-2"/>
    <x v="0"/>
  </r>
  <r>
    <s v="Emilia Weber"/>
    <x v="1"/>
    <n v="13.88"/>
    <n v="596.6"/>
    <n v="5.4739999999999997E-2"/>
    <n v="1.7090000000000001"/>
    <n v="1.6469999999999999E-2"/>
    <x v="2"/>
  </r>
  <r>
    <s v="Lukas Koch"/>
    <x v="1"/>
    <n v="11.27"/>
    <n v="392"/>
    <n v="7.2520000000000001E-2"/>
    <n v="2.569"/>
    <n v="1.2189999999999999E-2"/>
    <x v="0"/>
  </r>
  <r>
    <s v="Leon Müller"/>
    <x v="0"/>
    <n v="19.55"/>
    <n v="1174"/>
    <n v="5.8840000000000003E-2"/>
    <n v="5.383"/>
    <n v="2.768E-2"/>
    <x v="2"/>
  </r>
  <r>
    <s v="Anna Schneider"/>
    <x v="1"/>
    <n v="10.26"/>
    <n v="321.60000000000002"/>
    <n v="6.5689999999999998E-2"/>
    <n v="1.3480000000000001"/>
    <n v="1.9380000000000001E-2"/>
    <x v="2"/>
  </r>
  <r>
    <s v="Lukas Müller"/>
    <x v="1"/>
    <n v="8.734"/>
    <n v="234.3"/>
    <n v="7.0980000000000001E-2"/>
    <n v="3.1669999999999998"/>
    <n v="1.865E-2"/>
    <x v="0"/>
  </r>
  <r>
    <s v="Leon Hoffmann"/>
    <x v="0"/>
    <n v="15.49"/>
    <n v="744.7"/>
    <n v="6.744E-2"/>
    <n v="4.6749999999999998"/>
    <n v="1.8519999999999998E-2"/>
    <x v="2"/>
  </r>
  <r>
    <s v="Mia Fischer"/>
    <x v="0"/>
    <n v="21.61"/>
    <n v="1407"/>
    <n v="6.6059999999999994E-2"/>
    <n v="4.1580000000000004"/>
    <n v="2.0449999999999999E-2"/>
    <x v="1"/>
  </r>
  <r>
    <s v="Lukas Schäfer"/>
    <x v="1"/>
    <n v="12.1"/>
    <n v="446.2"/>
    <n v="6.1609999999999998E-2"/>
    <n v="1.869"/>
    <n v="2.0150000000000001E-2"/>
    <x v="1"/>
  </r>
  <r>
    <s v="Mia Koch"/>
    <x v="1"/>
    <n v="14.06"/>
    <n v="609.1"/>
    <n v="5.7639999999999997E-2"/>
    <n v="1.2370000000000001"/>
    <n v="1.719E-2"/>
    <x v="1"/>
  </r>
  <r>
    <s v="Paul Schmidt"/>
    <x v="1"/>
    <n v="13.51"/>
    <n v="558.1"/>
    <n v="6.0789999999999997E-2"/>
    <n v="1.5129999999999999"/>
    <n v="1.315E-2"/>
    <x v="0"/>
  </r>
  <r>
    <s v="Mia Müller"/>
    <x v="1"/>
    <n v="12.8"/>
    <n v="508.3"/>
    <n v="5.7500000000000002E-2"/>
    <n v="2.6680000000000001"/>
    <n v="1.8689999999999998E-2"/>
    <x v="2"/>
  </r>
  <r>
    <s v="Lukas Hoffmann"/>
    <x v="1"/>
    <n v="11.06"/>
    <n v="378.2"/>
    <n v="6.2140000000000001E-2"/>
    <n v="1.2629999999999999"/>
    <n v="1.191E-2"/>
    <x v="1"/>
  </r>
  <r>
    <s v="Max Hoffmann"/>
    <x v="1"/>
    <n v="11.8"/>
    <n v="431.9"/>
    <n v="6.019E-2"/>
    <n v="2.2250000000000001"/>
    <n v="1.477E-2"/>
    <x v="2"/>
  </r>
  <r>
    <s v="Noah Becker"/>
    <x v="0"/>
    <n v="17.91"/>
    <n v="994"/>
    <n v="7.1150000000000005E-2"/>
    <n v="3.1230000000000002"/>
    <n v="1.5910000000000001E-2"/>
    <x v="0"/>
  </r>
  <r>
    <s v="Anna Schneider"/>
    <x v="1"/>
    <n v="11.93"/>
    <n v="442.7"/>
    <n v="5.5410000000000001E-2"/>
    <n v="1.649"/>
    <n v="1.0959999999999999E-2"/>
    <x v="2"/>
  </r>
  <r>
    <s v="Paul Schmidt"/>
    <x v="2"/>
    <n v="12.96"/>
    <n v="525.20000000000005"/>
    <n v="5.8990000000000001E-2"/>
    <n v="2.3969999999999998"/>
    <n v="2.632E-2"/>
    <x v="2"/>
  </r>
  <r>
    <s v="Sophie Müller"/>
    <x v="1"/>
    <n v="12.94"/>
    <n v="507.6"/>
    <n v="6.2E-2"/>
    <n v="0.99750000000000005"/>
    <n v="1.8700000000000001E-2"/>
    <x v="0"/>
  </r>
  <r>
    <s v="Max Schmidt"/>
    <x v="1"/>
    <n v="12.34"/>
    <n v="469.1"/>
    <n v="5.7079999999999999E-2"/>
    <n v="2.6019999999999999"/>
    <n v="2.9700000000000001E-2"/>
    <x v="1"/>
  </r>
  <r>
    <s v="Mia Schmidt"/>
    <x v="1"/>
    <n v="10.94"/>
    <n v="370"/>
    <n v="6.615E-2"/>
    <n v="3.0179999999999998"/>
    <n v="2.0789999999999999E-2"/>
    <x v="1"/>
  </r>
  <r>
    <s v="Paul Hoffmann"/>
    <x v="1"/>
    <n v="16.14"/>
    <n v="800"/>
    <n v="5.8749999999999997E-2"/>
    <n v="1.7290000000000001"/>
    <n v="1.4999999999999999E-2"/>
    <x v="2"/>
  </r>
  <r>
    <s v="Sophie Schmidt"/>
    <x v="1"/>
    <n v="12.85"/>
    <n v="514.5"/>
    <n v="6.114E-2"/>
    <n v="2.552"/>
    <n v="2.6689999999999998E-2"/>
    <x v="0"/>
  </r>
  <r>
    <s v="Anna Becker"/>
    <x v="0"/>
    <n v="17.989999999999998"/>
    <n v="991.7"/>
    <n v="6.0690000000000001E-2"/>
    <n v="3.0609999999999999"/>
    <n v="1.414E-2"/>
    <x v="0"/>
  </r>
  <r>
    <s v="Mia Wagner"/>
    <x v="1"/>
    <n v="12.27"/>
    <n v="466.1"/>
    <n v="5.5969999999999999E-2"/>
    <n v="2.0790000000000002"/>
    <n v="2.5780000000000001E-2"/>
    <x v="0"/>
  </r>
  <r>
    <s v="Sophie Schmidt"/>
    <x v="1"/>
    <n v="11.36"/>
    <n v="399.8"/>
    <n v="5.9130000000000002E-2"/>
    <n v="1.359"/>
    <n v="1.341E-2"/>
    <x v="0"/>
  </r>
  <r>
    <s v="Mia Weber"/>
    <x v="1"/>
    <n v="11.04"/>
    <n v="373.2"/>
    <n v="6.3399999999999998E-2"/>
    <n v="1.3420000000000001"/>
    <n v="1.7180000000000001E-2"/>
    <x v="1"/>
  </r>
  <r>
    <s v="Max Weber"/>
    <x v="1"/>
    <n v="9.3970000000000002"/>
    <n v="268.8"/>
    <n v="6.7239999999999994E-2"/>
    <n v="1.1739999999999999"/>
    <n v="1.951E-2"/>
    <x v="0"/>
  </r>
  <r>
    <s v="Laura Schneider"/>
    <x v="1"/>
    <n v="14.99"/>
    <n v="693.7"/>
    <n v="5.9130000000000002E-2"/>
    <n v="2.31"/>
    <n v="1.9060000000000001E-2"/>
    <x v="0"/>
  </r>
  <r>
    <s v="Lukas Fischer"/>
    <x v="0"/>
    <n v="15.13"/>
    <n v="719.5"/>
    <n v="5.2940000000000001E-2"/>
    <n v="3.0430000000000001"/>
    <n v="3.1510000000000003E-2"/>
    <x v="1"/>
  </r>
  <r>
    <s v="Noah Schäfer"/>
    <x v="1"/>
    <n v="11.89"/>
    <n v="433.8"/>
    <n v="6.2899999999999998E-2"/>
    <n v="1.93"/>
    <n v="2.2579999999999999E-2"/>
    <x v="2"/>
  </r>
  <r>
    <s v="Leon Weber"/>
    <x v="1"/>
    <n v="9.4049999999999994"/>
    <n v="271.2"/>
    <n v="6.6009999999999999E-2"/>
    <n v="2.7589999999999999"/>
    <n v="3.0439999999999998E-2"/>
    <x v="0"/>
  </r>
  <r>
    <s v="Leon Becker"/>
    <x v="0"/>
    <n v="15.5"/>
    <n v="803.1"/>
    <n v="6.8640000000000007E-2"/>
    <n v="9.4239999999999995"/>
    <n v="2.018E-2"/>
    <x v="1"/>
  </r>
  <r>
    <s v="Laura Fischer"/>
    <x v="1"/>
    <n v="12.7"/>
    <n v="495"/>
    <n v="6.275E-2"/>
    <n v="1.5269999999999999"/>
    <n v="1.7129999999999999E-2"/>
    <x v="1"/>
  </r>
  <r>
    <s v="Sophie Schmidt"/>
    <x v="1"/>
    <n v="11.16"/>
    <n v="380.3"/>
    <n v="6.1440000000000002E-2"/>
    <n v="1.968"/>
    <n v="2.6939999999999999E-2"/>
    <x v="1"/>
  </r>
  <r>
    <s v="Laura Weber"/>
    <x v="1"/>
    <n v="11.57"/>
    <n v="409.7"/>
    <n v="6.2670000000000003E-2"/>
    <n v="2.206"/>
    <n v="1.8679999999999999E-2"/>
    <x v="0"/>
  </r>
  <r>
    <s v="Mia Weber"/>
    <x v="1"/>
    <n v="14.69"/>
    <n v="656.1"/>
    <n v="7.4060000000000001E-2"/>
    <n v="4.7949999999999999"/>
    <n v="2.6530000000000001E-2"/>
    <x v="1"/>
  </r>
  <r>
    <s v="Sophie Müller"/>
    <x v="1"/>
    <n v="11.61"/>
    <n v="408.2"/>
    <n v="6.3200000000000006E-2"/>
    <n v="1.667"/>
    <n v="1.848E-2"/>
    <x v="0"/>
  </r>
  <r>
    <s v="Leon Koch"/>
    <x v="1"/>
    <n v="13.66"/>
    <n v="575.29999999999995"/>
    <n v="6.1809999999999997E-2"/>
    <n v="1.804"/>
    <n v="1.5810000000000001E-2"/>
    <x v="0"/>
  </r>
  <r>
    <s v="Laura Koch"/>
    <x v="1"/>
    <n v="9.7420000000000009"/>
    <n v="289.7"/>
    <n v="7.0290000000000005E-2"/>
    <n v="4.6070000000000002"/>
    <n v="3.1E-2"/>
    <x v="2"/>
  </r>
  <r>
    <s v="Lukas Fischer"/>
    <x v="1"/>
    <n v="10.029999999999999"/>
    <n v="307.3"/>
    <n v="6.4390000000000003E-2"/>
    <n v="1.1839999999999999"/>
    <n v="1.4449999999999999E-2"/>
    <x v="2"/>
  </r>
  <r>
    <s v="Anna Koch"/>
    <x v="1"/>
    <n v="10.48"/>
    <n v="333.6"/>
    <n v="6.9150000000000003E-2"/>
    <n v="2.5640000000000001"/>
    <n v="2.1610000000000001E-2"/>
    <x v="2"/>
  </r>
  <r>
    <s v="Paul Schmidt"/>
    <x v="1"/>
    <n v="10.8"/>
    <n v="359.9"/>
    <n v="5.9769999999999997E-2"/>
    <n v="2.2400000000000002"/>
    <n v="1.8440000000000002E-2"/>
    <x v="1"/>
  </r>
  <r>
    <s v="Laura Becker"/>
    <x v="1"/>
    <n v="11.13"/>
    <n v="381.1"/>
    <n v="6.148E-2"/>
    <n v="0.96799999999999997"/>
    <n v="2.009E-2"/>
    <x v="1"/>
  </r>
  <r>
    <s v="Max Schmidt"/>
    <x v="1"/>
    <n v="12.72"/>
    <n v="501.3"/>
    <n v="5.5440000000000003E-2"/>
    <n v="2.109"/>
    <n v="1.9400000000000001E-2"/>
    <x v="1"/>
  </r>
  <r>
    <s v="Paul Schäfer"/>
    <x v="0"/>
    <n v="14.9"/>
    <n v="685"/>
    <n v="6.898E-2"/>
    <n v="3.4660000000000002"/>
    <n v="1.499E-2"/>
    <x v="2"/>
  </r>
  <r>
    <s v="Paul Fischer"/>
    <x v="1"/>
    <n v="12.4"/>
    <n v="467.8"/>
    <n v="7.102E-2"/>
    <n v="2.2040000000000002"/>
    <n v="2.1870000000000001E-2"/>
    <x v="0"/>
  </r>
  <r>
    <s v="Mia Fischer"/>
    <x v="0"/>
    <n v="20.18"/>
    <n v="1250"/>
    <n v="6.053E-2"/>
    <n v="3.008"/>
    <n v="2.4510000000000001E-2"/>
    <x v="1"/>
  </r>
  <r>
    <s v="Mia Hoffmann"/>
    <x v="0"/>
    <n v="18.82"/>
    <n v="1110"/>
    <n v="6.132E-2"/>
    <n v="4.4930000000000003"/>
    <n v="2.383E-2"/>
    <x v="1"/>
  </r>
  <r>
    <s v="Laura Schneider"/>
    <x v="1"/>
    <n v="14.86"/>
    <n v="673.7"/>
    <n v="5.7029999999999997E-2"/>
    <n v="1.6120000000000001"/>
    <n v="1.5509999999999999E-2"/>
    <x v="1"/>
  </r>
  <r>
    <s v="Noah Schmidt"/>
    <x v="0"/>
    <n v="13.98"/>
    <n v="599.5"/>
    <n v="6.5439999999999998E-2"/>
    <n v="1.6020000000000001"/>
    <n v="1.223E-2"/>
    <x v="2"/>
  </r>
  <r>
    <s v="Max Schäfer"/>
    <x v="1"/>
    <n v="12.87"/>
    <n v="509.2"/>
    <n v="6.3469999999999999E-2"/>
    <n v="2.597"/>
    <n v="2.223E-2"/>
    <x v="0"/>
  </r>
  <r>
    <s v="Leon Becker"/>
    <x v="1"/>
    <n v="14.04"/>
    <n v="611.20000000000005"/>
    <n v="5.8979999999999998E-2"/>
    <n v="2.6440000000000001"/>
    <n v="2.0049999999999998E-2"/>
    <x v="0"/>
  </r>
  <r>
    <s v="Paul Schneider"/>
    <x v="1"/>
    <n v="13.85"/>
    <n v="592.6"/>
    <n v="5.6730000000000003E-2"/>
    <n v="2.331"/>
    <n v="2.0140000000000002E-2"/>
    <x v="0"/>
  </r>
  <r>
    <s v="Lukas Schneider"/>
    <x v="1"/>
    <n v="14.02"/>
    <n v="606.5"/>
    <n v="5.586E-2"/>
    <n v="1.6060000000000001"/>
    <n v="1.171E-2"/>
    <x v="1"/>
  </r>
  <r>
    <s v="Emilia Wagner"/>
    <x v="1"/>
    <n v="10.97"/>
    <n v="371.5"/>
    <n v="6.6400000000000001E-2"/>
    <n v="2.806"/>
    <n v="1.516E-2"/>
    <x v="1"/>
  </r>
  <r>
    <s v="Lukas Koch"/>
    <x v="0"/>
    <n v="17.27"/>
    <n v="928.8"/>
    <n v="5.407E-2"/>
    <n v="3.2829999999999999"/>
    <n v="1.5939999999999999E-2"/>
    <x v="0"/>
  </r>
  <r>
    <s v="Leon Koch"/>
    <x v="1"/>
    <n v="13.78"/>
    <n v="585.9"/>
    <n v="5.8479999999999997E-2"/>
    <n v="2.2349999999999999"/>
    <n v="1.227E-2"/>
    <x v="2"/>
  </r>
  <r>
    <s v="Paul Weber"/>
    <x v="1"/>
    <n v="10.57"/>
    <n v="340.9"/>
    <n v="5.7680000000000002E-2"/>
    <n v="1.2769999999999999"/>
    <n v="1.7170000000000001E-2"/>
    <x v="1"/>
  </r>
  <r>
    <s v="Sophie Weber"/>
    <x v="0"/>
    <n v="18.03"/>
    <n v="990"/>
    <n v="5.7799999999999997E-2"/>
    <n v="1.921"/>
    <n v="1.295E-2"/>
    <x v="1"/>
  </r>
  <r>
    <s v="Max Schäfer"/>
    <x v="1"/>
    <n v="11.99"/>
    <n v="441.3"/>
    <n v="6.8500000000000005E-2"/>
    <n v="1.865"/>
    <n v="2.094E-2"/>
    <x v="0"/>
  </r>
  <r>
    <s v="Anna Weber"/>
    <x v="0"/>
    <n v="17.75"/>
    <n v="981.6"/>
    <n v="5.9159999999999997E-2"/>
    <n v="2.8730000000000002"/>
    <n v="1.2370000000000001E-2"/>
    <x v="0"/>
  </r>
  <r>
    <s v="Laura Koch"/>
    <x v="1"/>
    <n v="14.8"/>
    <n v="674.8"/>
    <n v="5.8860000000000003E-2"/>
    <n v="1.482"/>
    <n v="2.2540000000000001E-2"/>
    <x v="1"/>
  </r>
  <r>
    <s v="Anna Koch"/>
    <x v="1"/>
    <n v="14.53"/>
    <n v="659.7"/>
    <n v="5.7459999999999997E-2"/>
    <n v="1.994"/>
    <n v="1.3939999999999999E-2"/>
    <x v="0"/>
  </r>
  <r>
    <s v="Laura Wagner"/>
    <x v="0"/>
    <n v="21.1"/>
    <n v="1384"/>
    <n v="5.6610000000000001E-2"/>
    <n v="4.5419999999999998"/>
    <n v="1.0290000000000001E-2"/>
    <x v="1"/>
  </r>
  <r>
    <s v="Anna Becker"/>
    <x v="1"/>
    <n v="11.87"/>
    <n v="432"/>
    <n v="6.6119999999999998E-2"/>
    <n v="1.9550000000000001"/>
    <n v="2.3539999999999998E-2"/>
    <x v="1"/>
  </r>
  <r>
    <s v="Emilia Schäfer"/>
    <x v="0"/>
    <n v="19.59"/>
    <n v="1191"/>
    <n v="5.391E-2"/>
    <n v="2.9159999999999999"/>
    <n v="1.6410000000000001E-2"/>
    <x v="2"/>
  </r>
  <r>
    <s v="Leon Wagner"/>
    <x v="1"/>
    <n v="0"/>
    <n v="442.5"/>
    <n v="6.1039999999999997E-2"/>
    <n v="1.516"/>
    <n v="1.745E-2"/>
    <x v="0"/>
  </r>
  <r>
    <s v="Max Becker"/>
    <x v="1"/>
    <n v="14.53"/>
    <n v="644.20000000000005"/>
    <n v="6.1210000000000001E-2"/>
    <n v="2.1429999999999998"/>
    <n v="2.2069999999999999E-2"/>
    <x v="0"/>
  </r>
  <r>
    <s v="Laura Becker"/>
    <x v="1"/>
    <n v="12.62"/>
    <n v="492.9"/>
    <n v="5.8259999999999999E-2"/>
    <n v="1.1160000000000001"/>
    <n v="1.6080000000000001E-2"/>
    <x v="1"/>
  </r>
  <r>
    <s v="Sophie Becker"/>
    <x v="1"/>
    <n v="13.38"/>
    <n v="557.20000000000005"/>
    <n v="6.0159999999999998E-2"/>
    <n v="2.2869999999999999"/>
    <n v="1.5640000000000001E-2"/>
    <x v="0"/>
  </r>
  <r>
    <s v="Sophie Wagner"/>
    <x v="1"/>
    <n v="11.63"/>
    <n v="415.1"/>
    <n v="6.166E-2"/>
    <n v="2.15"/>
    <n v="2.4750000000000001E-2"/>
    <x v="2"/>
  </r>
  <r>
    <s v="Max Wagner"/>
    <x v="1"/>
    <n v="13.21"/>
    <n v="537.9"/>
    <n v="5.5840000000000001E-2"/>
    <n v="1.3140000000000001"/>
    <n v="1.3469999999999999E-2"/>
    <x v="2"/>
  </r>
  <r>
    <s v="Max Koch"/>
    <x v="1"/>
    <n v="13"/>
    <n v="520.20000000000005"/>
    <n v="5.4489999999999997E-2"/>
    <n v="1.657"/>
    <n v="1.2149999999999999E-2"/>
    <x v="1"/>
  </r>
  <r>
    <s v="Anna Müller"/>
    <x v="1"/>
    <n v="9.7550000000000008"/>
    <n v="290.89999999999998"/>
    <n v="5.9520000000000003E-2"/>
    <n v="1.2430000000000001"/>
    <n v="1.5740000000000001E-2"/>
    <x v="1"/>
  </r>
  <r>
    <s v="Lukas Wagner"/>
    <x v="0"/>
    <n v="17.079999999999998"/>
    <n v="930.9"/>
    <n v="6.2810000000000005E-2"/>
    <n v="6.0510000000000002"/>
    <n v="2.0449999999999999E-2"/>
    <x v="0"/>
  </r>
  <r>
    <s v="Max Schneider"/>
    <x v="0"/>
    <n v="27.42"/>
    <n v="2501"/>
    <n v="5.6230000000000002E-2"/>
    <n v="18.649999999999999"/>
    <n v="1.6969999999999999E-2"/>
    <x v="1"/>
  </r>
  <r>
    <s v="Anna Fischer"/>
    <x v="1"/>
    <n v="14.4"/>
    <n v="646.1"/>
    <n v="5.4330000000000003E-2"/>
    <n v="1.7270000000000001"/>
    <n v="1.414E-2"/>
    <x v="0"/>
  </r>
  <r>
    <s v="Lukas Becker"/>
    <x v="1"/>
    <n v="11.6"/>
    <n v="412.7"/>
    <n v="5.8590000000000003E-2"/>
    <n v="1.3029999999999999"/>
    <n v="2.1239999999999998E-2"/>
    <x v="2"/>
  </r>
  <r>
    <s v="Anna Hoffmann"/>
    <x v="1"/>
    <n v="13.17"/>
    <n v="537.29999999999995"/>
    <n v="5.5489999999999998E-2"/>
    <n v="1.236"/>
    <n v="1.093E-2"/>
    <x v="1"/>
  </r>
  <r>
    <s v="Emilia Schäfer"/>
    <x v="1"/>
    <n v="13.24"/>
    <n v="542.9"/>
    <n v="6.4320000000000002E-2"/>
    <n v="3.3690000000000002"/>
    <n v="1.5259999999999999E-2"/>
    <x v="1"/>
  </r>
  <r>
    <s v="Laura Müller"/>
    <x v="1"/>
    <n v="13.14"/>
    <n v="536.9"/>
    <n v="6.0199999999999997E-2"/>
    <n v="2.3119999999999998"/>
    <n v="1.5610000000000001E-2"/>
    <x v="2"/>
  </r>
  <r>
    <s v="Max Schmidt"/>
    <x v="1"/>
    <n v="9.6679999999999993"/>
    <n v="286.3"/>
    <n v="6.4119999999999996E-2"/>
    <n v="2.2749999999999999"/>
    <n v="2.6929999999999999E-2"/>
    <x v="2"/>
  </r>
  <r>
    <s v="Leon Schäfer"/>
    <x v="2"/>
    <n v="17.600000000000001"/>
    <n v="980.5"/>
    <n v="7.3690000000000005E-2"/>
    <n v="5.8010000000000002"/>
    <n v="1.6729999999999998E-2"/>
    <x v="1"/>
  </r>
  <r>
    <s v="Noah Becker"/>
    <x v="1"/>
    <n v="11.62"/>
    <n v="408.8"/>
    <n v="7.2550000000000003E-2"/>
    <n v="3.0270000000000001"/>
    <n v="1.8069999999999999E-2"/>
    <x v="0"/>
  </r>
  <r>
    <s v="Emilia Müller"/>
    <x v="1"/>
    <n v="9.6669999999999998"/>
    <n v="289.10000000000002"/>
    <n v="6.4130000000000006E-2"/>
    <n v="2.569"/>
    <n v="1.9599999999999999E-2"/>
    <x v="1"/>
  </r>
  <r>
    <s v="Lukas Fischer"/>
    <x v="1"/>
    <n v="12.04"/>
    <n v="449.9"/>
    <n v="5.6980000000000003E-2"/>
    <n v="4.0990000000000002"/>
    <n v="2.0469999999999999E-2"/>
    <x v="2"/>
  </r>
  <r>
    <s v="Anna Weber"/>
    <x v="1"/>
    <n v="14.92"/>
    <n v="686.9"/>
    <n v="5.6689999999999997E-2"/>
    <n v="1.8260000000000001"/>
    <n v="1.1480000000000001E-2"/>
    <x v="1"/>
  </r>
  <r>
    <s v="Paul Wagner"/>
    <x v="1"/>
    <n v="12.27"/>
    <n v="465.4"/>
    <n v="5.96E-2"/>
    <n v="2.8839999999999999"/>
    <n v="3.141E-2"/>
    <x v="1"/>
  </r>
  <r>
    <s v="Mia Koch"/>
    <x v="1"/>
    <n v="10.88"/>
    <n v="358.9"/>
    <n v="6.837E-2"/>
    <n v="1.3009999999999999"/>
    <n v="1.2120000000000001E-2"/>
    <x v="1"/>
  </r>
  <r>
    <s v="Mia Schneider"/>
    <x v="1"/>
    <n v="12.83"/>
    <n v="506.9"/>
    <n v="5.9130000000000002E-2"/>
    <n v="1.1950000000000001"/>
    <n v="1.601E-2"/>
    <x v="1"/>
  </r>
  <r>
    <s v="Max Fischer"/>
    <x v="1"/>
    <n v="14.2"/>
    <n v="618.4"/>
    <n v="6.0089999999999998E-2"/>
    <n v="2.7490000000000001"/>
    <n v="1.61E-2"/>
    <x v="2"/>
  </r>
  <r>
    <s v="Sophie Koch"/>
    <x v="1"/>
    <n v="13.9"/>
    <n v="599.4"/>
    <n v="5.5359999999999999E-2"/>
    <n v="1.3919999999999999"/>
    <n v="1.316E-2"/>
    <x v="2"/>
  </r>
  <r>
    <s v="Laura Wagner"/>
    <x v="1"/>
    <n v="11.49"/>
    <n v="404.9"/>
    <n v="6.5740000000000007E-2"/>
    <n v="1.5669999999999999"/>
    <n v="1.8429999999999998E-2"/>
    <x v="0"/>
  </r>
  <r>
    <s v="Mia Schneider"/>
    <x v="0"/>
    <n v="16.25"/>
    <n v="815.8"/>
    <n v="6.5780000000000005E-2"/>
    <n v="3.07"/>
    <n v="2.7730000000000001E-2"/>
    <x v="1"/>
  </r>
  <r>
    <s v="Laura Schneider"/>
    <x v="1"/>
    <n v="12.16"/>
    <n v="455.3"/>
    <n v="6.2839999999999993E-2"/>
    <n v="1.6779999999999999"/>
    <n v="1.4540000000000001E-2"/>
    <x v="0"/>
  </r>
  <r>
    <s v="Noah Weber"/>
    <x v="1"/>
    <n v="13.9"/>
    <n v="602.9"/>
    <n v="5.5939999999999997E-2"/>
    <n v="2.056"/>
    <n v="1.0619999999999999E-2"/>
    <x v="1"/>
  </r>
  <r>
    <s v="Leon Schäfer"/>
    <x v="1"/>
    <n v="13.47"/>
    <n v="546.29999999999995"/>
    <n v="6.6390000000000005E-2"/>
    <n v="1.1020000000000001"/>
    <n v="1.6979999999999999E-2"/>
    <x v="0"/>
  </r>
  <r>
    <s v="Anna Hoffmann"/>
    <x v="1"/>
    <n v="13.7"/>
    <n v="571.1"/>
    <n v="6.0879999999999997E-2"/>
    <n v="1.5640000000000001"/>
    <n v="1.285E-2"/>
    <x v="0"/>
  </r>
  <r>
    <s v="Paul Weber"/>
    <x v="1"/>
    <n v="15.73"/>
    <n v="747.2"/>
    <n v="6.2590000000000007E-2"/>
    <n v="1.143"/>
    <n v="1.175E-2"/>
    <x v="0"/>
  </r>
  <r>
    <s v="Leon Schmidt"/>
    <x v="1"/>
    <n v="12.45"/>
    <n v="476.7"/>
    <n v="7.3249999999999996E-2"/>
    <n v="5.0039999999999996"/>
    <n v="3.2320000000000002E-2"/>
    <x v="0"/>
  </r>
  <r>
    <s v="Noah Wagner"/>
    <x v="1"/>
    <n v="14.64"/>
    <n v="666"/>
    <n v="5.355E-2"/>
    <n v="1.4710000000000001"/>
    <n v="1.2540000000000001E-2"/>
    <x v="2"/>
  </r>
  <r>
    <s v="Noah Schäfer"/>
    <x v="0"/>
    <n v="19.440000000000001"/>
    <n v="1167"/>
    <n v="6.1150000000000003E-2"/>
    <n v="3.6309999999999998"/>
    <n v="1.7170000000000001E-2"/>
    <x v="0"/>
  </r>
  <r>
    <s v="Noah Weber"/>
    <x v="1"/>
    <n v="11.68"/>
    <n v="420.5"/>
    <n v="6.4009999999999997E-2"/>
    <n v="2.5539999999999998"/>
    <n v="2.1520000000000001E-2"/>
    <x v="2"/>
  </r>
  <r>
    <s v="Paul Schneider"/>
    <x v="0"/>
    <n v="16.690000000000001"/>
    <n v="857.6"/>
    <n v="5.3249999999999999E-2"/>
    <n v="1.7749999999999999"/>
    <n v="1.9609999999999999E-2"/>
    <x v="0"/>
  </r>
  <r>
    <s v="Max Schneider"/>
    <x v="1"/>
    <n v="12.25"/>
    <n v="466.5"/>
    <n v="5.9760000000000001E-2"/>
    <n v="1.577"/>
    <n v="1.6080000000000001E-2"/>
    <x v="0"/>
  </r>
  <r>
    <s v="Leon Wagner"/>
    <x v="1"/>
    <n v="17.850000000000001"/>
    <n v="992.1"/>
    <n v="5.2429999999999997E-2"/>
    <n v="3.1629999999999998"/>
    <n v="1.302E-2"/>
    <x v="0"/>
  </r>
  <r>
    <s v="Leon Hoffmann"/>
    <x v="0"/>
    <n v="18.010000000000002"/>
    <n v="1007"/>
    <n v="6.0769999999999998E-2"/>
    <n v="5.3529999999999998"/>
    <n v="2.8969999999999999E-2"/>
    <x v="1"/>
  </r>
  <r>
    <s v="Noah Hoffmann"/>
    <x v="1"/>
    <n v="12.46"/>
    <n v="477.3"/>
    <n v="6.0130000000000003E-2"/>
    <n v="2.1080000000000001"/>
    <n v="2.869E-2"/>
    <x v="1"/>
  </r>
  <r>
    <s v="Emilia Fischer"/>
    <x v="1"/>
    <n v="13.16"/>
    <n v="538.70000000000005"/>
    <n v="5.8880000000000002E-2"/>
    <n v="2.3260000000000001"/>
    <n v="2.086E-2"/>
    <x v="0"/>
  </r>
  <r>
    <s v="Laura Schäfer"/>
    <x v="1"/>
    <n v="14.87"/>
    <n v="680.9"/>
    <n v="5.7480000000000003E-2"/>
    <n v="1.5960000000000001"/>
    <n v="1.959E-2"/>
    <x v="0"/>
  </r>
  <r>
    <s v="Lukas Hoffmann"/>
    <x v="1"/>
    <n v="12.65"/>
    <n v="485.6"/>
    <n v="6.8540000000000004E-2"/>
    <n v="1.696"/>
    <n v="1.7590000000000001E-2"/>
    <x v="2"/>
  </r>
  <r>
    <s v="Max Wagner"/>
    <x v="1"/>
    <n v="12.47"/>
    <n v="480.1"/>
    <n v="6.046E-2"/>
    <n v="1.2529999999999999"/>
    <n v="1.536E-2"/>
    <x v="2"/>
  </r>
  <r>
    <s v="Anna Schäfer"/>
    <x v="0"/>
    <n v="18.489999999999998"/>
    <n v="1068"/>
    <n v="6.6970000000000002E-2"/>
    <n v="4.851"/>
    <n v="1.617E-2"/>
    <x v="2"/>
  </r>
  <r>
    <s v="Laura Schmidt"/>
    <x v="0"/>
    <n v="20.59"/>
    <n v="1320"/>
    <n v="6.2219999999999998E-2"/>
    <n v="4.2060000000000004"/>
    <n v="1.1169999999999999E-2"/>
    <x v="1"/>
  </r>
  <r>
    <s v="Anna Hoffmann"/>
    <x v="1"/>
    <n v="0"/>
    <n v="689.4"/>
    <n v="6.8690000000000001E-2"/>
    <n v="2.3039999999999998"/>
    <n v="1.055E-2"/>
    <x v="0"/>
  </r>
  <r>
    <s v="Mia Fischer"/>
    <x v="0"/>
    <n v="13.82"/>
    <n v="595.9"/>
    <n v="7.2370000000000004E-2"/>
    <n v="2.9740000000000002"/>
    <n v="2.4340000000000001E-2"/>
    <x v="1"/>
  </r>
  <r>
    <s v="Mia Schäfer"/>
    <x v="1"/>
    <n v="12.54"/>
    <n v="476.3"/>
    <n v="6.6119999999999998E-2"/>
    <n v="1.5660000000000001"/>
    <n v="2.801E-2"/>
    <x v="2"/>
  </r>
  <r>
    <s v="Lukas Wagner"/>
    <x v="0"/>
    <n v="23.09"/>
    <n v="1682"/>
    <n v="5.484E-2"/>
    <n v="9.6349999999999998"/>
    <n v="2.2009999999999998E-2"/>
    <x v="0"/>
  </r>
  <r>
    <s v="Anna Wagner"/>
    <x v="1"/>
    <n v="9.2680000000000007"/>
    <n v="248.7"/>
    <n v="9.5019999999999993E-2"/>
    <n v="3.0139999999999998"/>
    <n v="2.5420000000000002E-2"/>
    <x v="1"/>
  </r>
  <r>
    <s v="Sophie Becker"/>
    <x v="1"/>
    <n v="9.6760000000000002"/>
    <n v="272.5"/>
    <n v="9.5750000000000002E-2"/>
    <n v="1.7869999999999999"/>
    <n v="2.632E-2"/>
    <x v="0"/>
  </r>
  <r>
    <s v="Emilia Becker"/>
    <x v="1"/>
    <n v="12.22"/>
    <n v="453.1"/>
    <n v="6.8940000000000001E-2"/>
    <n v="0.98570000000000002"/>
    <n v="1.32E-2"/>
    <x v="0"/>
  </r>
  <r>
    <s v="Noah Koch"/>
    <x v="1"/>
    <n v="11.06"/>
    <n v="366.5"/>
    <n v="7.9759999999999998E-2"/>
    <n v="1.3180000000000001"/>
    <n v="2.2200000000000001E-2"/>
    <x v="2"/>
  </r>
  <r>
    <s v="Anna Fischer"/>
    <x v="1"/>
    <n v="16.3"/>
    <n v="819.8"/>
    <n v="5.6570000000000002E-2"/>
    <n v="1.1459999999999999"/>
    <n v="1.3440000000000001E-2"/>
    <x v="2"/>
  </r>
  <r>
    <s v="Paul Koch"/>
    <x v="0"/>
    <n v="15.46"/>
    <n v="731.3"/>
    <n v="7.0830000000000004E-2"/>
    <n v="2.9369999999999998"/>
    <n v="2.1049999999999999E-2"/>
    <x v="2"/>
  </r>
  <r>
    <s v="Laura Weber"/>
    <x v="1"/>
    <n v="11.74"/>
    <n v="426"/>
    <n v="6.7580000000000001E-2"/>
    <n v="1.345"/>
    <n v="2.2599999999999999E-2"/>
    <x v="2"/>
  </r>
  <r>
    <s v="Max Becker"/>
    <x v="1"/>
    <n v="14.81"/>
    <n v="680.7"/>
    <n v="5.348E-2"/>
    <n v="1.677"/>
    <n v="1.5800000000000002E-2"/>
    <x v="0"/>
  </r>
  <r>
    <s v="Max Hoffmann"/>
    <x v="0"/>
    <n v="13.4"/>
    <n v="556.70000000000005"/>
    <n v="7.3249999999999996E-2"/>
    <n v="3.093"/>
    <n v="1.7049999999999999E-2"/>
    <x v="1"/>
  </r>
  <r>
    <s v="Paul Schäfer"/>
    <x v="1"/>
    <n v="14.58"/>
    <n v="658.8"/>
    <n v="5.6399999999999999E-2"/>
    <n v="2.5609999999999999"/>
    <n v="1.5389999999999999E-2"/>
    <x v="2"/>
  </r>
  <r>
    <s v="Leon Becker"/>
    <x v="0"/>
    <n v="15.05"/>
    <n v="701.9"/>
    <n v="5.9150000000000001E-2"/>
    <n v="2.63"/>
    <n v="1.1520000000000001E-2"/>
    <x v="2"/>
  </r>
  <r>
    <s v="Mia Schäfer"/>
    <x v="1"/>
    <n v="11.34"/>
    <n v="391.2"/>
    <n v="6.2109999999999999E-2"/>
    <n v="1.4910000000000001"/>
    <n v="2.4340000000000001E-2"/>
    <x v="1"/>
  </r>
  <r>
    <s v="Mia Müller"/>
    <x v="0"/>
    <n v="18.309999999999999"/>
    <n v="1052"/>
    <n v="5.9409999999999998E-2"/>
    <n v="3.218"/>
    <n v="1.559E-2"/>
    <x v="0"/>
  </r>
  <r>
    <s v="Laura Weber"/>
    <x v="0"/>
    <n v="19.89"/>
    <n v="1214"/>
    <n v="6.1879999999999998E-2"/>
    <n v="3.6539999999999999"/>
    <n v="1.057E-2"/>
    <x v="2"/>
  </r>
  <r>
    <s v="Paul Weber"/>
    <x v="1"/>
    <n v="12.88"/>
    <n v="493.1"/>
    <n v="7.2529999999999997E-2"/>
    <n v="3.1760000000000002"/>
    <n v="1.8159999999999999E-2"/>
    <x v="0"/>
  </r>
  <r>
    <s v="Anna Weber"/>
    <x v="1"/>
    <n v="12.75"/>
    <n v="493.8"/>
    <n v="6.6229999999999997E-2"/>
    <n v="2.4950000000000001"/>
    <n v="1.805E-2"/>
    <x v="2"/>
  </r>
  <r>
    <s v="Sophie Schneider"/>
    <x v="1"/>
    <n v="9.2949999999999999"/>
    <n v="257.8"/>
    <n v="7.6960000000000001E-2"/>
    <n v="2.3879999999999999"/>
    <n v="3.9969999999999999E-2"/>
    <x v="0"/>
  </r>
  <r>
    <s v="Laura Müller"/>
    <x v="0"/>
    <n v="24.63"/>
    <n v="1841"/>
    <n v="6.7390000000000005E-2"/>
    <n v="7.05"/>
    <n v="1.8790000000000001E-2"/>
    <x v="1"/>
  </r>
  <r>
    <s v="Paul Müller"/>
    <x v="1"/>
    <n v="11.26"/>
    <n v="388.1"/>
    <n v="6.343E-2"/>
    <n v="0.98119999999999996"/>
    <n v="1.487E-2"/>
    <x v="0"/>
  </r>
  <r>
    <s v="Sophie Wagner"/>
    <x v="1"/>
    <n v="13.71"/>
    <n v="571"/>
    <n v="6.8430000000000005E-2"/>
    <n v="2.2839999999999998"/>
    <n v="1.8700000000000001E-2"/>
    <x v="1"/>
  </r>
  <r>
    <s v="Lukas Müller"/>
    <x v="1"/>
    <n v="9.8469999999999995"/>
    <n v="293.2"/>
    <n v="6.8909999999999999E-2"/>
    <n v="1.976"/>
    <n v="1.8239999999999999E-2"/>
    <x v="1"/>
  </r>
  <r>
    <s v="Mia Hoffmann"/>
    <x v="1"/>
    <n v="8.5709999999999997"/>
    <n v="221.3"/>
    <n v="7.1260000000000004E-2"/>
    <n v="1.069"/>
    <n v="1.592E-2"/>
    <x v="0"/>
  </r>
  <r>
    <s v="Paul Müller"/>
    <x v="1"/>
    <n v="13.46"/>
    <n v="551.1"/>
    <n v="6.3170000000000004E-2"/>
    <n v="1.4430000000000001"/>
    <n v="1.354E-2"/>
    <x v="0"/>
  </r>
  <r>
    <s v="Paul Schäfer"/>
    <x v="1"/>
    <n v="12.34"/>
    <n v="468.5"/>
    <n v="5.808E-2"/>
    <n v="0.77139999999999997"/>
    <n v="1.129E-2"/>
    <x v="0"/>
  </r>
  <r>
    <s v="Paul Wagner"/>
    <x v="1"/>
    <n v="13.94"/>
    <n v="594.20000000000005"/>
    <n v="6.4570000000000002E-2"/>
    <n v="4.0910000000000002"/>
    <n v="1.7149999999999999E-2"/>
    <x v="2"/>
  </r>
  <r>
    <s v="Noah Fischer"/>
    <x v="1"/>
    <n v="12.07"/>
    <n v="445.2"/>
    <n v="6.608E-2"/>
    <n v="1.714"/>
    <n v="1.9619999999999999E-2"/>
    <x v="1"/>
  </r>
  <r>
    <s v="Noah Becker"/>
    <x v="1"/>
    <n v="11.75"/>
    <n v="422.9"/>
    <n v="6.6769999999999996E-2"/>
    <n v="3.149"/>
    <n v="1.8350000000000002E-2"/>
    <x v="0"/>
  </r>
  <r>
    <s v="Laura Schäfer"/>
    <x v="1"/>
    <n v="11.67"/>
    <n v="416.2"/>
    <n v="6.4610000000000001E-2"/>
    <n v="1.393"/>
    <n v="1.4489999999999999E-2"/>
    <x v="0"/>
  </r>
  <r>
    <s v="Noah Wagner"/>
    <x v="1"/>
    <n v="13.68"/>
    <n v="575.5"/>
    <n v="6.1550000000000001E-2"/>
    <n v="1.373"/>
    <n v="1.0540000000000001E-2"/>
    <x v="1"/>
  </r>
  <r>
    <s v="Anna Weber"/>
    <x v="0"/>
    <n v="20.47"/>
    <n v="1299"/>
    <n v="5.4190000000000002E-2"/>
    <n v="5.1680000000000001"/>
    <n v="2.8160000000000001E-2"/>
    <x v="2"/>
  </r>
  <r>
    <s v="Max Schäfer"/>
    <x v="1"/>
    <n v="10.96"/>
    <n v="365.6"/>
    <n v="6.4079999999999998E-2"/>
    <n v="1.165"/>
    <n v="1.3220000000000001E-2"/>
    <x v="1"/>
  </r>
  <r>
    <s v="Paul Weber"/>
    <x v="0"/>
    <n v="20.55"/>
    <n v="1308"/>
    <n v="6.2509999999999996E-2"/>
    <n v="4.7060000000000004"/>
    <n v="1.9480000000000001E-2"/>
    <x v="0"/>
  </r>
  <r>
    <s v="Lukas Hoffmann"/>
    <x v="0"/>
    <n v="14.27"/>
    <n v="629.79999999999995"/>
    <n v="5.9819999999999998E-2"/>
    <n v="1.895"/>
    <n v="1.451E-2"/>
    <x v="0"/>
  </r>
  <r>
    <s v="Anna Fischer"/>
    <x v="1"/>
    <n v="11.69"/>
    <n v="406.4"/>
    <n v="7.4050000000000005E-2"/>
    <n v="2.1579999999999999"/>
    <n v="1.5599999999999999E-2"/>
    <x v="1"/>
  </r>
  <r>
    <s v="Emilia Schmidt"/>
    <x v="1"/>
    <n v="7.7290000000000001"/>
    <n v="178.8"/>
    <n v="7.2849999999999998E-2"/>
    <n v="2.492"/>
    <n v="2.8819999999999998E-2"/>
    <x v="0"/>
  </r>
  <r>
    <s v="Lukas Weber"/>
    <x v="1"/>
    <n v="7.6909999999999998"/>
    <n v="170.4"/>
    <n v="7.7509999999999996E-2"/>
    <n v="1.4450000000000001"/>
    <n v="2.1049999999999999E-2"/>
    <x v="0"/>
  </r>
  <r>
    <s v="Leon Schneider"/>
    <x v="1"/>
    <n v="11.54"/>
    <n v="402.9"/>
    <n v="6.7820000000000005E-2"/>
    <n v="1.6279999999999999"/>
    <n v="1.84E-2"/>
    <x v="2"/>
  </r>
  <r>
    <s v="Sophie Schmidt"/>
    <x v="1"/>
    <n v="14.47"/>
    <n v="656.4"/>
    <n v="6.3409999999999994E-2"/>
    <n v="2.6150000000000002"/>
    <n v="2.068E-2"/>
    <x v="1"/>
  </r>
  <r>
    <s v="Anna Weber"/>
    <x v="1"/>
    <n v="14.74"/>
    <n v="668.6"/>
    <n v="5.6800000000000003E-2"/>
    <n v="2.177"/>
    <n v="1.8700000000000001E-2"/>
    <x v="2"/>
  </r>
  <r>
    <s v="Lukas Koch"/>
    <x v="1"/>
    <n v="13.21"/>
    <n v="538.4"/>
    <n v="5.781E-2"/>
    <n v="1.5389999999999999"/>
    <n v="1.7239999999999998E-2"/>
    <x v="1"/>
  </r>
  <r>
    <s v="Anna Hoffmann"/>
    <x v="1"/>
    <n v="13.87"/>
    <n v="584.79999999999995"/>
    <n v="6.6879999999999995E-2"/>
    <n v="2.0760000000000001"/>
    <n v="1.49E-2"/>
    <x v="0"/>
  </r>
  <r>
    <s v="Emilia Schneider"/>
    <x v="1"/>
    <n v="13.62"/>
    <n v="573.20000000000005"/>
    <n v="5.8009999999999999E-2"/>
    <n v="2.0659999999999998"/>
    <n v="2.087E-2"/>
    <x v="2"/>
  </r>
  <r>
    <s v="Max Fischer"/>
    <x v="1"/>
    <n v="10.32"/>
    <n v="324.89999999999998"/>
    <n v="6.2010000000000003E-2"/>
    <n v="1.3560000000000001"/>
    <n v="1.5599999999999999E-2"/>
    <x v="1"/>
  </r>
  <r>
    <s v="Leon Becker"/>
    <x v="1"/>
    <n v="10.26"/>
    <n v="320.8"/>
    <n v="6.7140000000000005E-2"/>
    <n v="0.98870000000000002"/>
    <n v="2.2769999999999999E-2"/>
    <x v="0"/>
  </r>
  <r>
    <s v="Laura Weber"/>
    <x v="1"/>
    <n v="9.6829999999999998"/>
    <n v="285.7"/>
    <n v="6.2350000000000003E-2"/>
    <n v="2.0539999999999998"/>
    <n v="2.2030000000000001E-2"/>
    <x v="2"/>
  </r>
  <r>
    <s v="Lukas Müller"/>
    <x v="1"/>
    <n v="10.82"/>
    <n v="361.6"/>
    <n v="6.3280000000000003E-2"/>
    <n v="3.5640000000000001"/>
    <n v="2.4660000000000001E-2"/>
    <x v="0"/>
  </r>
  <r>
    <s v="Leon Schmidt"/>
    <x v="1"/>
    <n v="10.86"/>
    <n v="360.5"/>
    <n v="5.9479999999999998E-2"/>
    <n v="2.1150000000000002"/>
    <n v="3.0040000000000001E-2"/>
    <x v="0"/>
  </r>
  <r>
    <s v="Leon Schneider"/>
    <x v="1"/>
    <n v="11.13"/>
    <n v="378.4"/>
    <n v="6.5519999999999995E-2"/>
    <n v="1.994"/>
    <n v="2.912E-2"/>
    <x v="1"/>
  </r>
  <r>
    <s v="Noah Schäfer"/>
    <x v="1"/>
    <n v="12.77"/>
    <n v="507.9"/>
    <n v="5.6370000000000003E-2"/>
    <n v="1.4770000000000001"/>
    <n v="1.8970000000000001E-2"/>
    <x v="1"/>
  </r>
  <r>
    <s v="Laura Schäfer"/>
    <x v="1"/>
    <n v="9.3330000000000002"/>
    <n v="264"/>
    <n v="6.5759999999999999E-2"/>
    <n v="2.121"/>
    <n v="3.7589999999999998E-2"/>
    <x v="2"/>
  </r>
  <r>
    <s v="Lukas Schäfer"/>
    <x v="1"/>
    <n v="12.88"/>
    <n v="514.29999999999995"/>
    <n v="5.7079999999999999E-2"/>
    <n v="1.502"/>
    <n v="1.695E-2"/>
    <x v="1"/>
  </r>
  <r>
    <s v="Laura Koch"/>
    <x v="1"/>
    <n v="10.29"/>
    <n v="321.39999999999998"/>
    <n v="6.1269999999999998E-2"/>
    <n v="1.4370000000000001"/>
    <n v="1.8429999999999998E-2"/>
    <x v="1"/>
  </r>
  <r>
    <s v="Lukas Becker"/>
    <x v="1"/>
    <n v="10.16"/>
    <n v="311.7"/>
    <n v="6.3310000000000005E-2"/>
    <n v="1.6479999999999999"/>
    <n v="2.572E-2"/>
    <x v="0"/>
  </r>
  <r>
    <s v="Paul Schneider"/>
    <x v="1"/>
    <n v="9.423"/>
    <n v="271.3"/>
    <n v="6.0589999999999998E-2"/>
    <n v="3.6179999999999999"/>
    <n v="3.0040000000000001E-2"/>
    <x v="2"/>
  </r>
  <r>
    <s v="Emilia Hoffmann"/>
    <x v="1"/>
    <n v="14.59"/>
    <n v="657.1"/>
    <n v="6.1469999999999997E-2"/>
    <n v="2.2240000000000002"/>
    <n v="1.6379999999999999E-2"/>
    <x v="2"/>
  </r>
  <r>
    <s v="Lukas Wagner"/>
    <x v="1"/>
    <n v="11.51"/>
    <n v="403.5"/>
    <n v="6.5699999999999995E-2"/>
    <n v="1.9359999999999999"/>
    <n v="1.4880000000000001E-2"/>
    <x v="0"/>
  </r>
  <r>
    <s v="Leon Schmidt"/>
    <x v="1"/>
    <n v="14.05"/>
    <n v="600.4"/>
    <n v="6.1710000000000001E-2"/>
    <n v="2.8879999999999999"/>
    <n v="2.0799999999999999E-2"/>
    <x v="0"/>
  </r>
  <r>
    <s v="Leon Schneider"/>
    <x v="1"/>
    <n v="11.2"/>
    <n v="386"/>
    <n v="5.5019999999999999E-2"/>
    <n v="2.0409999999999999"/>
    <n v="1.9890000000000001E-2"/>
    <x v="0"/>
  </r>
  <r>
    <s v="Lukas Fischer"/>
    <x v="0"/>
    <n v="15.22"/>
    <n v="716.9"/>
    <n v="7.152E-2"/>
    <n v="2.3620000000000001"/>
    <n v="2.137E-2"/>
    <x v="1"/>
  </r>
  <r>
    <s v="Anna Wagner"/>
    <x v="0"/>
    <n v="20.92"/>
    <n v="1347"/>
    <n v="6.8790000000000004E-2"/>
    <n v="8.7579999999999991"/>
    <n v="2.0570000000000001E-2"/>
    <x v="0"/>
  </r>
  <r>
    <s v="Max Hoffmann"/>
    <x v="0"/>
    <n v="21.56"/>
    <n v="1479"/>
    <n v="5.6230000000000002E-2"/>
    <n v="7.673"/>
    <n v="1.1140000000000001E-2"/>
    <x v="1"/>
  </r>
  <r>
    <s v="Emilia Weber"/>
    <x v="0"/>
    <n v="20.13"/>
    <n v="1261"/>
    <n v="5.5329999999999997E-2"/>
    <n v="5.2030000000000003"/>
    <n v="1.898E-2"/>
    <x v="0"/>
  </r>
  <r>
    <s v="Anna Schmidt"/>
    <x v="0"/>
    <n v="16.600000000000001"/>
    <n v="858.1"/>
    <n v="5.6480000000000002E-2"/>
    <n v="3.4249999999999998"/>
    <n v="1.3180000000000001E-2"/>
    <x v="1"/>
  </r>
  <r>
    <s v="Max Weber"/>
    <x v="0"/>
    <n v="20.6"/>
    <n v="1265"/>
    <n v="7.016E-2"/>
    <n v="5.7720000000000002"/>
    <n v="2.324E-2"/>
    <x v="2"/>
  </r>
  <r>
    <s v="Mia Becker"/>
    <x v="1"/>
    <n v="7.76"/>
    <n v="181"/>
    <n v="5.8840000000000003E-2"/>
    <n v="2.548"/>
    <n v="2.6759999999999999E-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E0E6A-A034-874B-A60E-BB90D39CAD7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B16" firstHeaderRow="1" firstDataRow="1" firstDataCol="1"/>
  <pivotFields count="8"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iagnos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61DBA-3D4C-764D-8243-C86EA6ADCE85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B15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isiko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6491E-FB0E-AF4F-AD9F-06EC78AB20E1}" name="data" displayName="data" ref="A1:H568" totalsRowShown="0">
  <autoFilter ref="A1:H568" xr:uid="{8696491E-FB0E-AF4F-AD9F-06EC78AB20E1}"/>
  <tableColumns count="8">
    <tableColumn id="1" xr3:uid="{469442EE-AAF8-1F4C-BEA9-CEC59167C7E9}" name="Name"/>
    <tableColumn id="2" xr3:uid="{60AEBFF1-BABA-524B-BAB1-81A43B675BC4}" name="Diagnose"/>
    <tableColumn id="3" xr3:uid="{0B6B2C1A-D19C-174A-8AE4-A131BB6FE786}" name="Radius"/>
    <tableColumn id="4" xr3:uid="{76D3AF43-738D-5641-AE4D-6F3BD817D9E2}" name="Textur"/>
    <tableColumn id="5" xr3:uid="{2C02ADFA-2CC9-094B-B160-F472F4AACCAE}" name="Flaeche"/>
    <tableColumn id="6" xr3:uid="{0C067F8E-A077-0946-A485-0D27FBFDCF71}" name="Ebenmaessigkeit"/>
    <tableColumn id="7" xr3:uid="{8D8BC977-A173-EE43-80F9-1BD9F04112B4}" name="Konkavitaet"/>
    <tableColumn id="8" xr3:uid="{79FE8008-07BD-F64E-A89C-1AED359EA678}" name="Risik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2EE2-3B22-4949-98B4-4914F445F113}">
  <dimension ref="A1:H568"/>
  <sheetViews>
    <sheetView tabSelected="1" workbookViewId="0">
      <selection activeCell="A2" sqref="A1:H568"/>
    </sheetView>
  </sheetViews>
  <sheetFormatPr baseColWidth="10" defaultRowHeight="16" x14ac:dyDescent="0.2"/>
  <sheetData>
    <row r="1" spans="1:8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">
      <c r="A2" t="s">
        <v>0</v>
      </c>
      <c r="B2" t="s">
        <v>1</v>
      </c>
      <c r="C2">
        <v>17.989999999999998</v>
      </c>
      <c r="D2">
        <v>1001</v>
      </c>
      <c r="E2">
        <v>7.8710000000000002E-2</v>
      </c>
      <c r="F2">
        <v>8.5890000000000004</v>
      </c>
      <c r="G2">
        <v>3.0030000000000001E-2</v>
      </c>
      <c r="H2" t="s">
        <v>2</v>
      </c>
    </row>
    <row r="3" spans="1:8" x14ac:dyDescent="0.2">
      <c r="A3" t="s">
        <v>3</v>
      </c>
      <c r="B3" t="s">
        <v>1</v>
      </c>
      <c r="C3">
        <v>20.57</v>
      </c>
      <c r="D3">
        <v>1326</v>
      </c>
      <c r="E3">
        <v>5.6669999999999998E-2</v>
      </c>
      <c r="F3">
        <v>3.3980000000000001</v>
      </c>
      <c r="G3">
        <v>1.389E-2</v>
      </c>
      <c r="H3" t="s">
        <v>4</v>
      </c>
    </row>
    <row r="4" spans="1:8" x14ac:dyDescent="0.2">
      <c r="A4" t="s">
        <v>5</v>
      </c>
      <c r="B4" t="s">
        <v>1</v>
      </c>
      <c r="C4">
        <v>19.690000000000001</v>
      </c>
      <c r="D4">
        <v>1203</v>
      </c>
      <c r="E4">
        <v>5.9990000000000002E-2</v>
      </c>
      <c r="F4">
        <v>4.585</v>
      </c>
      <c r="G4">
        <v>2.2499999999999999E-2</v>
      </c>
      <c r="H4" t="s">
        <v>2</v>
      </c>
    </row>
    <row r="5" spans="1:8" x14ac:dyDescent="0.2">
      <c r="A5" t="s">
        <v>6</v>
      </c>
      <c r="B5" t="s">
        <v>1</v>
      </c>
      <c r="C5">
        <v>11.42</v>
      </c>
      <c r="D5">
        <v>386.1</v>
      </c>
      <c r="E5">
        <v>9.7439999999999999E-2</v>
      </c>
      <c r="F5">
        <v>3.4449999999999998</v>
      </c>
      <c r="G5">
        <v>5.9630000000000002E-2</v>
      </c>
      <c r="H5" t="s">
        <v>2</v>
      </c>
    </row>
    <row r="6" spans="1:8" x14ac:dyDescent="0.2">
      <c r="A6" t="s">
        <v>7</v>
      </c>
      <c r="B6" t="s">
        <v>1</v>
      </c>
      <c r="C6">
        <v>20.29</v>
      </c>
      <c r="D6">
        <v>1297</v>
      </c>
      <c r="E6">
        <v>5.883E-2</v>
      </c>
      <c r="F6">
        <v>5.4379999999999997</v>
      </c>
      <c r="G6">
        <v>1.7559999999999999E-2</v>
      </c>
      <c r="H6" t="s">
        <v>8</v>
      </c>
    </row>
    <row r="7" spans="1:8" x14ac:dyDescent="0.2">
      <c r="A7" t="s">
        <v>9</v>
      </c>
      <c r="B7" t="s">
        <v>1</v>
      </c>
      <c r="C7">
        <v>12.45</v>
      </c>
      <c r="D7">
        <v>477.1</v>
      </c>
      <c r="E7">
        <v>7.6130000000000003E-2</v>
      </c>
      <c r="F7">
        <v>2.2170000000000001</v>
      </c>
      <c r="G7">
        <v>2.1649999999999999E-2</v>
      </c>
      <c r="H7" t="s">
        <v>8</v>
      </c>
    </row>
    <row r="8" spans="1:8" x14ac:dyDescent="0.2">
      <c r="A8" t="s">
        <v>10</v>
      </c>
      <c r="B8" t="s">
        <v>1</v>
      </c>
      <c r="C8">
        <v>18.25</v>
      </c>
      <c r="D8">
        <v>1040</v>
      </c>
      <c r="E8">
        <v>5.7419999999999999E-2</v>
      </c>
      <c r="F8">
        <v>3.18</v>
      </c>
      <c r="G8">
        <v>1.3690000000000001E-2</v>
      </c>
      <c r="H8" t="s">
        <v>4</v>
      </c>
    </row>
    <row r="9" spans="1:8" x14ac:dyDescent="0.2">
      <c r="A9" t="s">
        <v>11</v>
      </c>
      <c r="B9" t="s">
        <v>1</v>
      </c>
      <c r="C9">
        <v>13.71</v>
      </c>
      <c r="D9">
        <v>577.9</v>
      </c>
      <c r="E9">
        <v>7.4510000000000007E-2</v>
      </c>
      <c r="F9">
        <v>3.8559999999999999</v>
      </c>
      <c r="G9">
        <v>1.486E-2</v>
      </c>
      <c r="H9" t="s">
        <v>8</v>
      </c>
    </row>
    <row r="10" spans="1:8" x14ac:dyDescent="0.2">
      <c r="A10" t="s">
        <v>12</v>
      </c>
      <c r="B10" t="s">
        <v>1</v>
      </c>
      <c r="C10">
        <v>13</v>
      </c>
      <c r="D10">
        <v>519.79999999999995</v>
      </c>
      <c r="E10">
        <v>7.3889999999999997E-2</v>
      </c>
      <c r="F10">
        <v>2.4060000000000001</v>
      </c>
      <c r="G10">
        <v>2.1430000000000001E-2</v>
      </c>
      <c r="H10" t="s">
        <v>4</v>
      </c>
    </row>
    <row r="11" spans="1:8" x14ac:dyDescent="0.2">
      <c r="A11" t="s">
        <v>13</v>
      </c>
      <c r="B11" t="s">
        <v>1</v>
      </c>
      <c r="C11">
        <v>12.46</v>
      </c>
      <c r="D11">
        <v>475.9</v>
      </c>
      <c r="E11">
        <v>8.2430000000000003E-2</v>
      </c>
      <c r="F11">
        <v>2.0390000000000001</v>
      </c>
      <c r="G11">
        <v>1.789E-2</v>
      </c>
      <c r="H11" t="s">
        <v>4</v>
      </c>
    </row>
    <row r="12" spans="1:8" x14ac:dyDescent="0.2">
      <c r="A12" t="s">
        <v>13</v>
      </c>
      <c r="B12" t="s">
        <v>1</v>
      </c>
      <c r="C12">
        <v>16.02</v>
      </c>
      <c r="D12">
        <v>797.8</v>
      </c>
      <c r="E12">
        <v>5.697E-2</v>
      </c>
      <c r="F12">
        <v>2.4660000000000002</v>
      </c>
      <c r="G12">
        <v>1.46E-2</v>
      </c>
      <c r="H12" t="s">
        <v>8</v>
      </c>
    </row>
    <row r="13" spans="1:8" x14ac:dyDescent="0.2">
      <c r="A13" t="s">
        <v>14</v>
      </c>
      <c r="B13" t="s">
        <v>1</v>
      </c>
      <c r="C13">
        <v>15.78</v>
      </c>
      <c r="D13">
        <v>781</v>
      </c>
      <c r="E13">
        <v>6.0819999999999999E-2</v>
      </c>
      <c r="F13">
        <v>3.5640000000000001</v>
      </c>
      <c r="G13">
        <v>2.0080000000000001E-2</v>
      </c>
      <c r="H13" t="s">
        <v>2</v>
      </c>
    </row>
    <row r="14" spans="1:8" x14ac:dyDescent="0.2">
      <c r="A14" t="s">
        <v>15</v>
      </c>
      <c r="B14" t="s">
        <v>1</v>
      </c>
      <c r="C14">
        <v>19.170000000000002</v>
      </c>
      <c r="D14">
        <v>1123</v>
      </c>
      <c r="E14">
        <v>7.8E-2</v>
      </c>
      <c r="F14">
        <v>11.07</v>
      </c>
      <c r="G14">
        <v>4.4839999999999998E-2</v>
      </c>
      <c r="H14" t="s">
        <v>4</v>
      </c>
    </row>
    <row r="15" spans="1:8" x14ac:dyDescent="0.2">
      <c r="A15" t="s">
        <v>16</v>
      </c>
      <c r="B15" t="s">
        <v>1</v>
      </c>
      <c r="C15">
        <v>15.85</v>
      </c>
      <c r="D15">
        <v>782.7</v>
      </c>
      <c r="E15">
        <v>5.3379999999999997E-2</v>
      </c>
      <c r="F15">
        <v>2.903</v>
      </c>
      <c r="G15">
        <v>2.981E-2</v>
      </c>
      <c r="H15" t="s">
        <v>8</v>
      </c>
    </row>
    <row r="16" spans="1:8" x14ac:dyDescent="0.2">
      <c r="A16" t="s">
        <v>17</v>
      </c>
      <c r="B16" t="s">
        <v>1</v>
      </c>
      <c r="C16">
        <v>13.73</v>
      </c>
      <c r="D16">
        <v>578.29999999999995</v>
      </c>
      <c r="E16">
        <v>7.6819999999999999E-2</v>
      </c>
      <c r="F16">
        <v>2.0609999999999999</v>
      </c>
      <c r="G16">
        <v>1.9609999999999999E-2</v>
      </c>
      <c r="H16" t="s">
        <v>8</v>
      </c>
    </row>
    <row r="17" spans="1:8" x14ac:dyDescent="0.2">
      <c r="A17" t="s">
        <v>18</v>
      </c>
      <c r="B17" t="s">
        <v>1</v>
      </c>
      <c r="C17">
        <v>14.54</v>
      </c>
      <c r="D17">
        <v>658.8</v>
      </c>
      <c r="E17">
        <v>7.077E-2</v>
      </c>
      <c r="F17">
        <v>2.879</v>
      </c>
      <c r="G17">
        <v>1.857E-2</v>
      </c>
      <c r="H17" t="s">
        <v>4</v>
      </c>
    </row>
    <row r="18" spans="1:8" x14ac:dyDescent="0.2">
      <c r="A18" t="s">
        <v>19</v>
      </c>
      <c r="B18" t="s">
        <v>1</v>
      </c>
      <c r="C18">
        <v>14.68</v>
      </c>
      <c r="D18">
        <v>684.5</v>
      </c>
      <c r="E18">
        <v>5.9220000000000002E-2</v>
      </c>
      <c r="F18">
        <v>3.1949999999999998</v>
      </c>
      <c r="G18">
        <v>1.41E-2</v>
      </c>
      <c r="H18" t="s">
        <v>2</v>
      </c>
    </row>
    <row r="19" spans="1:8" x14ac:dyDescent="0.2">
      <c r="A19" t="s">
        <v>20</v>
      </c>
      <c r="B19" t="s">
        <v>1</v>
      </c>
      <c r="C19">
        <v>16.13</v>
      </c>
      <c r="D19">
        <v>798.8</v>
      </c>
      <c r="E19">
        <v>7.356E-2</v>
      </c>
      <c r="F19">
        <v>3.8540000000000001</v>
      </c>
      <c r="G19">
        <v>1.6889999999999999E-2</v>
      </c>
      <c r="H19" t="s">
        <v>2</v>
      </c>
    </row>
    <row r="20" spans="1:8" x14ac:dyDescent="0.2">
      <c r="A20" t="s">
        <v>21</v>
      </c>
      <c r="B20" t="s">
        <v>1</v>
      </c>
      <c r="C20">
        <v>19.809999999999999</v>
      </c>
      <c r="D20">
        <v>1260</v>
      </c>
      <c r="E20">
        <v>5.3949999999999998E-2</v>
      </c>
      <c r="F20">
        <v>5.8650000000000002</v>
      </c>
      <c r="G20">
        <v>1.3559999999999999E-2</v>
      </c>
      <c r="H20" t="s">
        <v>2</v>
      </c>
    </row>
    <row r="21" spans="1:8" x14ac:dyDescent="0.2">
      <c r="A21" t="s">
        <v>22</v>
      </c>
      <c r="B21" t="s">
        <v>23</v>
      </c>
      <c r="C21">
        <v>13.54</v>
      </c>
      <c r="D21">
        <v>566.29999999999995</v>
      </c>
      <c r="E21">
        <v>5.7660000000000003E-2</v>
      </c>
      <c r="F21">
        <v>2.0579999999999998</v>
      </c>
      <c r="G21">
        <v>1.9800000000000002E-2</v>
      </c>
      <c r="H21" t="s">
        <v>8</v>
      </c>
    </row>
    <row r="22" spans="1:8" x14ac:dyDescent="0.2">
      <c r="A22" t="s">
        <v>24</v>
      </c>
      <c r="B22" t="s">
        <v>23</v>
      </c>
      <c r="C22">
        <v>13.08</v>
      </c>
      <c r="D22">
        <v>520</v>
      </c>
      <c r="E22">
        <v>6.8110000000000004E-2</v>
      </c>
      <c r="F22">
        <v>1.383</v>
      </c>
      <c r="G22">
        <v>1.678E-2</v>
      </c>
      <c r="H22" t="s">
        <v>4</v>
      </c>
    </row>
    <row r="23" spans="1:8" x14ac:dyDescent="0.2">
      <c r="A23" t="s">
        <v>24</v>
      </c>
      <c r="B23" t="s">
        <v>23</v>
      </c>
      <c r="C23">
        <v>9.5039999999999996</v>
      </c>
      <c r="D23">
        <v>273.89999999999998</v>
      </c>
      <c r="E23">
        <v>6.905E-2</v>
      </c>
      <c r="F23">
        <v>1.909</v>
      </c>
      <c r="G23">
        <v>2.027E-2</v>
      </c>
      <c r="H23" t="s">
        <v>8</v>
      </c>
    </row>
    <row r="24" spans="1:8" x14ac:dyDescent="0.2">
      <c r="A24" t="s">
        <v>25</v>
      </c>
      <c r="B24" t="s">
        <v>1</v>
      </c>
      <c r="C24">
        <v>15.34</v>
      </c>
      <c r="D24">
        <v>704.4</v>
      </c>
      <c r="E24">
        <v>7.0319999999999994E-2</v>
      </c>
      <c r="F24">
        <v>3.3839999999999999</v>
      </c>
      <c r="G24">
        <v>3.6720000000000003E-2</v>
      </c>
      <c r="H24" t="s">
        <v>2</v>
      </c>
    </row>
    <row r="25" spans="1:8" x14ac:dyDescent="0.2">
      <c r="A25" t="s">
        <v>26</v>
      </c>
      <c r="B25" t="s">
        <v>1</v>
      </c>
      <c r="C25">
        <v>21.16</v>
      </c>
      <c r="D25">
        <v>1404</v>
      </c>
      <c r="E25">
        <v>5.2780000000000001E-2</v>
      </c>
      <c r="F25">
        <v>4.3029999999999999</v>
      </c>
      <c r="G25">
        <v>1.0829999999999999E-2</v>
      </c>
      <c r="H25" t="s">
        <v>4</v>
      </c>
    </row>
    <row r="26" spans="1:8" x14ac:dyDescent="0.2">
      <c r="A26" t="s">
        <v>27</v>
      </c>
      <c r="B26" t="s">
        <v>1</v>
      </c>
      <c r="C26">
        <v>16.649999999999999</v>
      </c>
      <c r="D26">
        <v>904.6</v>
      </c>
      <c r="E26">
        <v>6.3299999999999995E-2</v>
      </c>
      <c r="F26">
        <v>5.4550000000000001</v>
      </c>
      <c r="G26">
        <v>1.468E-2</v>
      </c>
      <c r="H26" t="s">
        <v>8</v>
      </c>
    </row>
    <row r="27" spans="1:8" x14ac:dyDescent="0.2">
      <c r="A27" t="s">
        <v>28</v>
      </c>
      <c r="B27" t="s">
        <v>1</v>
      </c>
      <c r="C27">
        <v>17.14</v>
      </c>
      <c r="D27">
        <v>912.7</v>
      </c>
      <c r="E27">
        <v>7.4130000000000001E-2</v>
      </c>
      <c r="F27">
        <v>7.2759999999999998</v>
      </c>
      <c r="G27">
        <v>2.308E-2</v>
      </c>
      <c r="H27" t="s">
        <v>4</v>
      </c>
    </row>
    <row r="28" spans="1:8" x14ac:dyDescent="0.2">
      <c r="A28" t="s">
        <v>29</v>
      </c>
      <c r="B28" t="s">
        <v>1</v>
      </c>
      <c r="C28">
        <v>14.58</v>
      </c>
      <c r="D28">
        <v>644.79999999999995</v>
      </c>
      <c r="E28">
        <v>6.9239999999999996E-2</v>
      </c>
      <c r="F28">
        <v>2.11</v>
      </c>
      <c r="G28">
        <v>1.4540000000000001E-2</v>
      </c>
      <c r="H28" t="s">
        <v>4</v>
      </c>
    </row>
    <row r="29" spans="1:8" x14ac:dyDescent="0.2">
      <c r="A29" t="s">
        <v>15</v>
      </c>
      <c r="B29" t="s">
        <v>1</v>
      </c>
      <c r="C29">
        <v>18.61</v>
      </c>
      <c r="D29">
        <v>1094</v>
      </c>
      <c r="E29">
        <v>5.6989999999999999E-2</v>
      </c>
      <c r="F29">
        <v>5.6319999999999997</v>
      </c>
      <c r="G29">
        <v>2.2929999999999999E-2</v>
      </c>
      <c r="H29" t="s">
        <v>8</v>
      </c>
    </row>
    <row r="30" spans="1:8" x14ac:dyDescent="0.2">
      <c r="A30" t="s">
        <v>30</v>
      </c>
      <c r="B30" t="s">
        <v>1</v>
      </c>
      <c r="C30">
        <v>15.3</v>
      </c>
      <c r="D30">
        <v>732.4</v>
      </c>
      <c r="E30">
        <v>6.54E-2</v>
      </c>
      <c r="F30">
        <v>3.4980000000000002</v>
      </c>
      <c r="G30">
        <v>1.7680000000000001E-2</v>
      </c>
      <c r="H30" t="s">
        <v>8</v>
      </c>
    </row>
    <row r="31" spans="1:8" x14ac:dyDescent="0.2">
      <c r="A31" t="s">
        <v>31</v>
      </c>
      <c r="B31" t="s">
        <v>1</v>
      </c>
      <c r="C31">
        <v>17.57</v>
      </c>
      <c r="D31">
        <v>955.1</v>
      </c>
      <c r="E31">
        <v>6.1490000000000003E-2</v>
      </c>
      <c r="F31">
        <v>4.6550000000000002</v>
      </c>
      <c r="G31">
        <v>1.925E-2</v>
      </c>
      <c r="H31" t="s">
        <v>2</v>
      </c>
    </row>
    <row r="32" spans="1:8" x14ac:dyDescent="0.2">
      <c r="A32" t="s">
        <v>5</v>
      </c>
      <c r="B32" t="s">
        <v>1</v>
      </c>
      <c r="C32">
        <v>18.63</v>
      </c>
      <c r="D32">
        <v>1088</v>
      </c>
      <c r="E32">
        <v>6.1969999999999997E-2</v>
      </c>
      <c r="F32">
        <v>5.5739999999999998</v>
      </c>
      <c r="G32">
        <v>2.0070000000000001E-2</v>
      </c>
      <c r="H32" t="s">
        <v>4</v>
      </c>
    </row>
    <row r="33" spans="1:8" x14ac:dyDescent="0.2">
      <c r="A33" t="s">
        <v>32</v>
      </c>
      <c r="B33" t="s">
        <v>1</v>
      </c>
      <c r="C33">
        <v>11.84</v>
      </c>
      <c r="D33">
        <v>440.6</v>
      </c>
      <c r="E33">
        <v>7.7990000000000004E-2</v>
      </c>
      <c r="F33">
        <v>3.4750000000000001</v>
      </c>
      <c r="G33">
        <v>2.273E-2</v>
      </c>
      <c r="H33" t="s">
        <v>4</v>
      </c>
    </row>
    <row r="34" spans="1:8" x14ac:dyDescent="0.2">
      <c r="A34" t="s">
        <v>33</v>
      </c>
      <c r="B34" t="s">
        <v>1</v>
      </c>
      <c r="C34">
        <v>17.02</v>
      </c>
      <c r="D34">
        <v>899.3</v>
      </c>
      <c r="E34">
        <v>6.3820000000000002E-2</v>
      </c>
      <c r="F34">
        <v>3.9990000000000001</v>
      </c>
      <c r="G34">
        <v>2.102E-2</v>
      </c>
      <c r="H34" t="s">
        <v>4</v>
      </c>
    </row>
    <row r="35" spans="1:8" x14ac:dyDescent="0.2">
      <c r="A35" t="s">
        <v>34</v>
      </c>
      <c r="B35" t="s">
        <v>1</v>
      </c>
      <c r="C35">
        <v>19.27</v>
      </c>
      <c r="D35">
        <v>1162</v>
      </c>
      <c r="E35">
        <v>6.2609999999999999E-2</v>
      </c>
      <c r="F35">
        <v>3.528</v>
      </c>
      <c r="G35">
        <v>1.5429999999999999E-2</v>
      </c>
      <c r="H35" t="s">
        <v>2</v>
      </c>
    </row>
    <row r="36" spans="1:8" x14ac:dyDescent="0.2">
      <c r="A36" t="s">
        <v>35</v>
      </c>
      <c r="B36" t="s">
        <v>1</v>
      </c>
      <c r="C36">
        <v>16.13</v>
      </c>
      <c r="D36">
        <v>807.2</v>
      </c>
      <c r="E36">
        <v>6.515E-2</v>
      </c>
      <c r="F36">
        <v>2.1829999999999998</v>
      </c>
      <c r="G36">
        <v>1.703E-2</v>
      </c>
      <c r="H36" t="s">
        <v>4</v>
      </c>
    </row>
    <row r="37" spans="1:8" x14ac:dyDescent="0.2">
      <c r="A37" t="s">
        <v>32</v>
      </c>
      <c r="B37" t="s">
        <v>1</v>
      </c>
      <c r="C37">
        <v>16.739999999999998</v>
      </c>
      <c r="D37">
        <v>869.5</v>
      </c>
      <c r="E37">
        <v>5.6559999999999999E-2</v>
      </c>
      <c r="F37">
        <v>3.008</v>
      </c>
      <c r="G37">
        <v>2.7890000000000002E-2</v>
      </c>
      <c r="H37" t="s">
        <v>4</v>
      </c>
    </row>
    <row r="38" spans="1:8" x14ac:dyDescent="0.2">
      <c r="A38" t="s">
        <v>36</v>
      </c>
      <c r="B38" t="s">
        <v>1</v>
      </c>
      <c r="C38">
        <v>14.25</v>
      </c>
      <c r="D38">
        <v>633</v>
      </c>
      <c r="E38">
        <v>6.1249999999999999E-2</v>
      </c>
      <c r="F38">
        <v>2.657</v>
      </c>
      <c r="G38">
        <v>2.0279999999999999E-2</v>
      </c>
      <c r="H38" t="s">
        <v>2</v>
      </c>
    </row>
    <row r="39" spans="1:8" x14ac:dyDescent="0.2">
      <c r="A39" t="s">
        <v>37</v>
      </c>
      <c r="B39" t="s">
        <v>23</v>
      </c>
      <c r="C39">
        <v>13.03</v>
      </c>
      <c r="D39">
        <v>523.79999999999995</v>
      </c>
      <c r="E39">
        <v>5.8630000000000002E-2</v>
      </c>
      <c r="F39">
        <v>1.17</v>
      </c>
      <c r="G39">
        <v>2.6710000000000001E-2</v>
      </c>
      <c r="H39" t="s">
        <v>2</v>
      </c>
    </row>
    <row r="40" spans="1:8" x14ac:dyDescent="0.2">
      <c r="A40" t="s">
        <v>38</v>
      </c>
      <c r="B40" t="s">
        <v>1</v>
      </c>
      <c r="C40">
        <v>14.99</v>
      </c>
      <c r="D40">
        <v>698.8</v>
      </c>
      <c r="E40">
        <v>5.5039999999999999E-2</v>
      </c>
      <c r="F40">
        <v>8.077</v>
      </c>
      <c r="G40">
        <v>7.8820000000000001E-3</v>
      </c>
      <c r="H40" t="s">
        <v>2</v>
      </c>
    </row>
    <row r="41" spans="1:8" x14ac:dyDescent="0.2">
      <c r="A41" t="s">
        <v>39</v>
      </c>
      <c r="B41" t="s">
        <v>1</v>
      </c>
      <c r="C41">
        <v>13.48</v>
      </c>
      <c r="D41">
        <v>559.20000000000005</v>
      </c>
      <c r="E41">
        <v>6.4189999999999997E-2</v>
      </c>
      <c r="F41">
        <v>1.5449999999999999</v>
      </c>
      <c r="G41">
        <v>1.3769999999999999E-2</v>
      </c>
      <c r="H41" t="s">
        <v>8</v>
      </c>
    </row>
    <row r="42" spans="1:8" x14ac:dyDescent="0.2">
      <c r="A42" t="s">
        <v>36</v>
      </c>
      <c r="B42" t="s">
        <v>1</v>
      </c>
      <c r="C42">
        <v>13.44</v>
      </c>
      <c r="D42">
        <v>563</v>
      </c>
      <c r="E42">
        <v>5.5870000000000003E-2</v>
      </c>
      <c r="F42">
        <v>1.5720000000000001</v>
      </c>
      <c r="G42">
        <v>1.38E-2</v>
      </c>
      <c r="H42" t="s">
        <v>4</v>
      </c>
    </row>
    <row r="43" spans="1:8" x14ac:dyDescent="0.2">
      <c r="A43" t="s">
        <v>40</v>
      </c>
      <c r="B43" t="s">
        <v>1</v>
      </c>
      <c r="C43">
        <v>10.95</v>
      </c>
      <c r="D43">
        <v>371.1</v>
      </c>
      <c r="E43">
        <v>6.8699999999999997E-2</v>
      </c>
      <c r="F43">
        <v>1.8220000000000001</v>
      </c>
      <c r="G43">
        <v>1.357E-2</v>
      </c>
      <c r="H43" t="s">
        <v>4</v>
      </c>
    </row>
    <row r="44" spans="1:8" x14ac:dyDescent="0.2">
      <c r="A44" t="s">
        <v>7</v>
      </c>
      <c r="B44" t="s">
        <v>1</v>
      </c>
      <c r="C44">
        <v>19.07</v>
      </c>
      <c r="D44">
        <v>1104</v>
      </c>
      <c r="E44">
        <v>6.343E-2</v>
      </c>
      <c r="F44">
        <v>8.83</v>
      </c>
      <c r="G44">
        <v>5.3330000000000002E-2</v>
      </c>
      <c r="H44" t="s">
        <v>8</v>
      </c>
    </row>
    <row r="45" spans="1:8" x14ac:dyDescent="0.2">
      <c r="A45" t="s">
        <v>41</v>
      </c>
      <c r="B45" t="s">
        <v>1</v>
      </c>
      <c r="C45">
        <v>13.28</v>
      </c>
      <c r="D45">
        <v>545.20000000000005</v>
      </c>
      <c r="E45">
        <v>6.7820000000000005E-2</v>
      </c>
      <c r="F45">
        <v>2.427</v>
      </c>
      <c r="G45">
        <v>1.719E-2</v>
      </c>
      <c r="H45" t="s">
        <v>8</v>
      </c>
    </row>
    <row r="46" spans="1:8" x14ac:dyDescent="0.2">
      <c r="A46" t="s">
        <v>42</v>
      </c>
      <c r="B46" t="s">
        <v>1</v>
      </c>
      <c r="C46">
        <v>13.17</v>
      </c>
      <c r="D46">
        <v>531.5</v>
      </c>
      <c r="E46">
        <v>6.1769999999999999E-2</v>
      </c>
      <c r="F46">
        <v>1.3340000000000001</v>
      </c>
      <c r="G46">
        <v>1.1129999999999999E-2</v>
      </c>
      <c r="H46" t="s">
        <v>8</v>
      </c>
    </row>
    <row r="47" spans="1:8" x14ac:dyDescent="0.2">
      <c r="A47" t="s">
        <v>43</v>
      </c>
      <c r="B47" t="s">
        <v>1</v>
      </c>
      <c r="C47">
        <v>18.649999999999999</v>
      </c>
      <c r="D47">
        <v>1076</v>
      </c>
      <c r="E47">
        <v>6.0490000000000002E-2</v>
      </c>
      <c r="F47">
        <v>4.2930000000000001</v>
      </c>
      <c r="G47">
        <v>2.4279999999999999E-2</v>
      </c>
      <c r="H47" t="s">
        <v>8</v>
      </c>
    </row>
    <row r="48" spans="1:8" x14ac:dyDescent="0.2">
      <c r="A48" t="s">
        <v>44</v>
      </c>
      <c r="B48" t="s">
        <v>23</v>
      </c>
      <c r="C48">
        <v>8.1959999999999997</v>
      </c>
      <c r="D48">
        <v>201.9</v>
      </c>
      <c r="E48">
        <v>6.5030000000000004E-2</v>
      </c>
      <c r="F48">
        <v>1.0940000000000001</v>
      </c>
      <c r="G48">
        <v>2.5739999999999999E-2</v>
      </c>
      <c r="H48" t="s">
        <v>8</v>
      </c>
    </row>
    <row r="49" spans="1:8" x14ac:dyDescent="0.2">
      <c r="A49" t="s">
        <v>45</v>
      </c>
      <c r="B49" t="s">
        <v>1</v>
      </c>
      <c r="C49">
        <v>13.17</v>
      </c>
      <c r="D49">
        <v>534.6</v>
      </c>
      <c r="E49">
        <v>6.7769999999999997E-2</v>
      </c>
      <c r="F49">
        <v>1.897</v>
      </c>
      <c r="G49">
        <v>1.7430000000000001E-2</v>
      </c>
      <c r="H49" t="s">
        <v>2</v>
      </c>
    </row>
    <row r="50" spans="1:8" x14ac:dyDescent="0.2">
      <c r="A50" t="s">
        <v>18</v>
      </c>
      <c r="B50" t="s">
        <v>23</v>
      </c>
      <c r="C50">
        <v>12.05</v>
      </c>
      <c r="D50">
        <v>449.3</v>
      </c>
      <c r="E50">
        <v>6.0429999999999998E-2</v>
      </c>
      <c r="F50">
        <v>1.8480000000000001</v>
      </c>
      <c r="G50">
        <v>1.4279999999999999E-2</v>
      </c>
      <c r="H50" t="s">
        <v>4</v>
      </c>
    </row>
    <row r="51" spans="1:8" x14ac:dyDescent="0.2">
      <c r="A51" t="s">
        <v>46</v>
      </c>
      <c r="B51" t="s">
        <v>23</v>
      </c>
      <c r="C51">
        <v>13.49</v>
      </c>
      <c r="D51">
        <v>561</v>
      </c>
      <c r="E51">
        <v>5.7180000000000002E-2</v>
      </c>
      <c r="F51">
        <v>1.7350000000000001</v>
      </c>
      <c r="G51">
        <v>1.6410000000000001E-2</v>
      </c>
      <c r="H51" t="s">
        <v>8</v>
      </c>
    </row>
    <row r="52" spans="1:8" x14ac:dyDescent="0.2">
      <c r="A52" t="s">
        <v>47</v>
      </c>
      <c r="B52" t="s">
        <v>23</v>
      </c>
      <c r="C52">
        <v>11.76</v>
      </c>
      <c r="D52">
        <v>427.9</v>
      </c>
      <c r="E52">
        <v>5.8880000000000002E-2</v>
      </c>
      <c r="F52">
        <v>2.6349999999999998</v>
      </c>
      <c r="G52">
        <v>2.4060000000000002E-2</v>
      </c>
      <c r="H52" t="s">
        <v>8</v>
      </c>
    </row>
    <row r="53" spans="1:8" x14ac:dyDescent="0.2">
      <c r="A53" t="s">
        <v>48</v>
      </c>
      <c r="B53" t="s">
        <v>23</v>
      </c>
      <c r="C53">
        <v>13.64</v>
      </c>
      <c r="D53">
        <v>571.79999999999995</v>
      </c>
      <c r="E53">
        <v>5.953E-2</v>
      </c>
      <c r="F53">
        <v>1.4490000000000001</v>
      </c>
      <c r="G53">
        <v>1.325E-2</v>
      </c>
      <c r="H53" t="s">
        <v>8</v>
      </c>
    </row>
    <row r="54" spans="1:8" x14ac:dyDescent="0.2">
      <c r="A54" t="s">
        <v>49</v>
      </c>
      <c r="B54" t="s">
        <v>23</v>
      </c>
      <c r="C54">
        <v>11.94</v>
      </c>
      <c r="D54">
        <v>437.6</v>
      </c>
      <c r="E54">
        <v>6.1100000000000002E-2</v>
      </c>
      <c r="F54">
        <v>1.52</v>
      </c>
      <c r="G54">
        <v>1.9959999999999999E-2</v>
      </c>
      <c r="H54" t="s">
        <v>8</v>
      </c>
    </row>
    <row r="55" spans="1:8" x14ac:dyDescent="0.2">
      <c r="A55" t="s">
        <v>16</v>
      </c>
      <c r="B55" t="s">
        <v>1</v>
      </c>
      <c r="C55">
        <v>18.22</v>
      </c>
      <c r="D55">
        <v>1033</v>
      </c>
      <c r="E55">
        <v>6.3100000000000003E-2</v>
      </c>
      <c r="F55">
        <v>4.8769999999999998</v>
      </c>
      <c r="G55">
        <v>2.674E-2</v>
      </c>
      <c r="H55" t="s">
        <v>8</v>
      </c>
    </row>
    <row r="56" spans="1:8" x14ac:dyDescent="0.2">
      <c r="A56" t="s">
        <v>50</v>
      </c>
      <c r="B56" t="s">
        <v>1</v>
      </c>
      <c r="C56">
        <v>15.1</v>
      </c>
      <c r="D56">
        <v>712.8</v>
      </c>
      <c r="E56">
        <v>5.6840000000000002E-2</v>
      </c>
      <c r="F56">
        <v>2.097</v>
      </c>
      <c r="G56">
        <v>1.095E-2</v>
      </c>
      <c r="H56" t="s">
        <v>8</v>
      </c>
    </row>
    <row r="57" spans="1:8" x14ac:dyDescent="0.2">
      <c r="A57" t="s">
        <v>51</v>
      </c>
      <c r="B57" t="s">
        <v>23</v>
      </c>
      <c r="C57">
        <v>11.52</v>
      </c>
      <c r="D57">
        <v>409</v>
      </c>
      <c r="E57">
        <v>5.9069999999999998E-2</v>
      </c>
      <c r="F57">
        <v>2.1829999999999998</v>
      </c>
      <c r="G57">
        <v>3.218E-2</v>
      </c>
      <c r="H57" t="s">
        <v>8</v>
      </c>
    </row>
    <row r="58" spans="1:8" x14ac:dyDescent="0.2">
      <c r="A58" t="s">
        <v>52</v>
      </c>
      <c r="B58" t="s">
        <v>1</v>
      </c>
      <c r="C58">
        <v>19.21</v>
      </c>
      <c r="D58">
        <v>1152</v>
      </c>
      <c r="E58">
        <v>5.9610000000000003E-2</v>
      </c>
      <c r="F58">
        <v>4.8369999999999997</v>
      </c>
      <c r="G58">
        <v>1.8519999999999998E-2</v>
      </c>
      <c r="H58" t="s">
        <v>4</v>
      </c>
    </row>
    <row r="59" spans="1:8" x14ac:dyDescent="0.2">
      <c r="A59" t="s">
        <v>53</v>
      </c>
      <c r="B59" t="s">
        <v>1</v>
      </c>
      <c r="C59">
        <v>14.71</v>
      </c>
      <c r="D59">
        <v>656.9</v>
      </c>
      <c r="E59">
        <v>6.7580000000000001E-2</v>
      </c>
      <c r="F59">
        <v>2.7349999999999999</v>
      </c>
      <c r="G59">
        <v>1.8169999999999999E-2</v>
      </c>
      <c r="H59" t="s">
        <v>4</v>
      </c>
    </row>
    <row r="60" spans="1:8" x14ac:dyDescent="0.2">
      <c r="A60" t="s">
        <v>54</v>
      </c>
      <c r="B60" t="s">
        <v>23</v>
      </c>
      <c r="C60">
        <v>13.05</v>
      </c>
      <c r="D60">
        <v>527.20000000000005</v>
      </c>
      <c r="E60">
        <v>5.5010000000000003E-2</v>
      </c>
      <c r="F60">
        <v>2.5950000000000002</v>
      </c>
      <c r="G60">
        <v>2.1899999999999999E-2</v>
      </c>
      <c r="H60" t="s">
        <v>8</v>
      </c>
    </row>
    <row r="61" spans="1:8" x14ac:dyDescent="0.2">
      <c r="A61" t="s">
        <v>33</v>
      </c>
      <c r="B61" t="s">
        <v>23</v>
      </c>
      <c r="C61">
        <v>8.6180000000000003</v>
      </c>
      <c r="D61">
        <v>224.5</v>
      </c>
      <c r="E61">
        <v>7.1870000000000003E-2</v>
      </c>
      <c r="F61">
        <v>1.046</v>
      </c>
      <c r="G61">
        <v>2.0899999999999998E-2</v>
      </c>
      <c r="H61" t="s">
        <v>2</v>
      </c>
    </row>
    <row r="62" spans="1:8" x14ac:dyDescent="0.2">
      <c r="A62" t="s">
        <v>55</v>
      </c>
      <c r="B62" t="s">
        <v>23</v>
      </c>
      <c r="C62">
        <v>10.17</v>
      </c>
      <c r="D62">
        <v>311.89999999999998</v>
      </c>
      <c r="E62">
        <v>6.9599999999999995E-2</v>
      </c>
      <c r="F62">
        <v>3.3119999999999998</v>
      </c>
      <c r="G62">
        <v>4.1829999999999999E-2</v>
      </c>
      <c r="H62" t="s">
        <v>4</v>
      </c>
    </row>
    <row r="63" spans="1:8" x14ac:dyDescent="0.2">
      <c r="A63" t="s">
        <v>56</v>
      </c>
      <c r="B63" t="s">
        <v>23</v>
      </c>
      <c r="C63">
        <v>8.5980000000000008</v>
      </c>
      <c r="D63">
        <v>221.8</v>
      </c>
      <c r="E63">
        <v>6.7570000000000005E-2</v>
      </c>
      <c r="F63">
        <v>2.4929999999999999</v>
      </c>
      <c r="G63">
        <v>3.3570000000000003E-2</v>
      </c>
      <c r="H63" t="s">
        <v>2</v>
      </c>
    </row>
    <row r="64" spans="1:8" x14ac:dyDescent="0.2">
      <c r="A64" t="s">
        <v>11</v>
      </c>
      <c r="B64" t="s">
        <v>1</v>
      </c>
      <c r="C64">
        <v>14.25</v>
      </c>
      <c r="D64">
        <v>645.70000000000005</v>
      </c>
      <c r="E64">
        <v>7.2919999999999999E-2</v>
      </c>
      <c r="F64">
        <v>5.3730000000000002</v>
      </c>
      <c r="G64">
        <v>1.7000000000000001E-2</v>
      </c>
      <c r="H64" t="s">
        <v>4</v>
      </c>
    </row>
    <row r="65" spans="1:8" x14ac:dyDescent="0.2">
      <c r="A65" t="s">
        <v>57</v>
      </c>
      <c r="B65" t="s">
        <v>23</v>
      </c>
      <c r="C65">
        <v>9.173</v>
      </c>
      <c r="D65">
        <v>260.89999999999998</v>
      </c>
      <c r="E65">
        <v>6.9629999999999997E-2</v>
      </c>
      <c r="F65">
        <v>2.6080000000000001</v>
      </c>
      <c r="G65">
        <v>4.1919999999999999E-2</v>
      </c>
      <c r="H65" t="s">
        <v>2</v>
      </c>
    </row>
    <row r="66" spans="1:8" x14ac:dyDescent="0.2">
      <c r="A66" t="s">
        <v>49</v>
      </c>
      <c r="B66" t="s">
        <v>1</v>
      </c>
      <c r="C66">
        <v>12.68</v>
      </c>
      <c r="D66">
        <v>499</v>
      </c>
      <c r="E66">
        <v>6.59E-2</v>
      </c>
      <c r="F66">
        <v>2.927</v>
      </c>
      <c r="G66">
        <v>1.635E-2</v>
      </c>
      <c r="H66" t="s">
        <v>2</v>
      </c>
    </row>
    <row r="67" spans="1:8" x14ac:dyDescent="0.2">
      <c r="A67" t="s">
        <v>58</v>
      </c>
      <c r="B67" t="s">
        <v>1</v>
      </c>
      <c r="C67">
        <v>14.78</v>
      </c>
      <c r="D67">
        <v>668.3</v>
      </c>
      <c r="E67">
        <v>6.6540000000000002E-2</v>
      </c>
      <c r="F67">
        <v>2.4500000000000002</v>
      </c>
      <c r="G67">
        <v>1.9E-2</v>
      </c>
      <c r="H67" t="s">
        <v>4</v>
      </c>
    </row>
    <row r="68" spans="1:8" x14ac:dyDescent="0.2">
      <c r="A68" t="s">
        <v>28</v>
      </c>
      <c r="B68" t="s">
        <v>23</v>
      </c>
      <c r="C68">
        <v>9.4649999999999999</v>
      </c>
      <c r="D68">
        <v>269.39999999999998</v>
      </c>
      <c r="E68">
        <v>6.8989999999999996E-2</v>
      </c>
      <c r="F68">
        <v>1.66</v>
      </c>
      <c r="G68">
        <v>2.2790000000000001E-2</v>
      </c>
      <c r="H68" t="s">
        <v>8</v>
      </c>
    </row>
    <row r="69" spans="1:8" x14ac:dyDescent="0.2">
      <c r="A69" t="s">
        <v>59</v>
      </c>
      <c r="B69" t="s">
        <v>23</v>
      </c>
      <c r="C69">
        <v>11.31</v>
      </c>
      <c r="D69">
        <v>394.1</v>
      </c>
      <c r="E69">
        <v>5.6669999999999998E-2</v>
      </c>
      <c r="F69">
        <v>1.831</v>
      </c>
      <c r="G69">
        <v>2.1829999999999999E-2</v>
      </c>
      <c r="H69" t="s">
        <v>8</v>
      </c>
    </row>
    <row r="70" spans="1:8" x14ac:dyDescent="0.2">
      <c r="A70" t="s">
        <v>60</v>
      </c>
      <c r="B70" t="s">
        <v>23</v>
      </c>
      <c r="C70">
        <v>9.0289999999999999</v>
      </c>
      <c r="D70">
        <v>250.5</v>
      </c>
      <c r="E70">
        <v>8.0460000000000004E-2</v>
      </c>
      <c r="F70">
        <v>1.885</v>
      </c>
      <c r="G70">
        <v>4.197E-2</v>
      </c>
      <c r="H70" t="s">
        <v>4</v>
      </c>
    </row>
    <row r="71" spans="1:8" x14ac:dyDescent="0.2">
      <c r="A71" t="s">
        <v>61</v>
      </c>
      <c r="B71" t="s">
        <v>23</v>
      </c>
      <c r="C71">
        <v>12.78</v>
      </c>
      <c r="D71">
        <v>502.5</v>
      </c>
      <c r="E71">
        <v>5.6529999999999997E-2</v>
      </c>
      <c r="F71">
        <v>1.4710000000000001</v>
      </c>
      <c r="G71">
        <v>2.2540000000000001E-2</v>
      </c>
      <c r="H71" t="s">
        <v>8</v>
      </c>
    </row>
    <row r="72" spans="1:8" x14ac:dyDescent="0.2">
      <c r="A72" t="s">
        <v>25</v>
      </c>
      <c r="B72" t="s">
        <v>1</v>
      </c>
      <c r="C72">
        <v>18.940000000000001</v>
      </c>
      <c r="D72">
        <v>1130</v>
      </c>
      <c r="E72">
        <v>5.4609999999999999E-2</v>
      </c>
      <c r="F72">
        <v>5.4859999999999998</v>
      </c>
      <c r="G72">
        <v>1.3860000000000001E-2</v>
      </c>
      <c r="H72" t="s">
        <v>4</v>
      </c>
    </row>
    <row r="73" spans="1:8" x14ac:dyDescent="0.2">
      <c r="A73" t="s">
        <v>50</v>
      </c>
      <c r="B73" t="s">
        <v>23</v>
      </c>
      <c r="C73">
        <v>8.8879999999999999</v>
      </c>
      <c r="D73">
        <v>244</v>
      </c>
      <c r="E73">
        <v>8.9800000000000005E-2</v>
      </c>
      <c r="F73">
        <v>3.1680000000000001</v>
      </c>
      <c r="G73">
        <v>2.5409999999999999E-2</v>
      </c>
      <c r="H73" t="s">
        <v>8</v>
      </c>
    </row>
    <row r="74" spans="1:8" x14ac:dyDescent="0.2">
      <c r="A74" t="s">
        <v>62</v>
      </c>
      <c r="B74" t="s">
        <v>1</v>
      </c>
      <c r="C74">
        <v>17.2</v>
      </c>
      <c r="D74">
        <v>929.4</v>
      </c>
      <c r="E74">
        <v>6.4869999999999997E-2</v>
      </c>
      <c r="F74">
        <v>3.7050000000000001</v>
      </c>
      <c r="G74">
        <v>1.5270000000000001E-2</v>
      </c>
      <c r="H74" t="s">
        <v>4</v>
      </c>
    </row>
    <row r="75" spans="1:8" x14ac:dyDescent="0.2">
      <c r="A75" t="s">
        <v>63</v>
      </c>
      <c r="B75" t="s">
        <v>1</v>
      </c>
      <c r="C75">
        <v>13.8</v>
      </c>
      <c r="D75">
        <v>584.1</v>
      </c>
      <c r="E75">
        <v>6.5659999999999996E-2</v>
      </c>
      <c r="F75">
        <v>1.9570000000000001</v>
      </c>
      <c r="G75">
        <v>1.2200000000000001E-2</v>
      </c>
      <c r="H75" t="s">
        <v>4</v>
      </c>
    </row>
    <row r="76" spans="1:8" x14ac:dyDescent="0.2">
      <c r="A76" t="s">
        <v>64</v>
      </c>
      <c r="B76" t="s">
        <v>23</v>
      </c>
      <c r="C76">
        <v>12.31</v>
      </c>
      <c r="D76">
        <v>470.9</v>
      </c>
      <c r="E76">
        <v>5.9139999999999998E-2</v>
      </c>
      <c r="F76">
        <v>1.74</v>
      </c>
      <c r="G76">
        <v>1.3860000000000001E-2</v>
      </c>
      <c r="H76" t="s">
        <v>8</v>
      </c>
    </row>
    <row r="77" spans="1:8" x14ac:dyDescent="0.2">
      <c r="A77" t="s">
        <v>0</v>
      </c>
      <c r="B77" t="s">
        <v>1</v>
      </c>
      <c r="C77">
        <v>16.07</v>
      </c>
      <c r="D77">
        <v>817.7</v>
      </c>
      <c r="E77">
        <v>5.391E-2</v>
      </c>
      <c r="F77">
        <v>5.0289999999999999</v>
      </c>
      <c r="G77">
        <v>1.55E-2</v>
      </c>
      <c r="H77" t="s">
        <v>8</v>
      </c>
    </row>
    <row r="78" spans="1:8" x14ac:dyDescent="0.2">
      <c r="A78" t="s">
        <v>45</v>
      </c>
      <c r="B78" t="s">
        <v>23</v>
      </c>
      <c r="C78">
        <v>13.53</v>
      </c>
      <c r="D78">
        <v>559.20000000000005</v>
      </c>
      <c r="E78">
        <v>6.6409999999999997E-2</v>
      </c>
      <c r="F78">
        <v>2.6520000000000001</v>
      </c>
      <c r="G78">
        <v>2.572E-2</v>
      </c>
      <c r="H78" t="s">
        <v>2</v>
      </c>
    </row>
    <row r="79" spans="1:8" x14ac:dyDescent="0.2">
      <c r="A79" t="s">
        <v>32</v>
      </c>
      <c r="B79" t="s">
        <v>1</v>
      </c>
      <c r="C79">
        <v>18.05</v>
      </c>
      <c r="D79">
        <v>1006</v>
      </c>
      <c r="E79">
        <v>6.6729999999999998E-2</v>
      </c>
      <c r="F79">
        <v>6.3109999999999999</v>
      </c>
      <c r="G79">
        <v>2.5909999999999999E-2</v>
      </c>
      <c r="H79" t="s">
        <v>8</v>
      </c>
    </row>
    <row r="80" spans="1:8" x14ac:dyDescent="0.2">
      <c r="A80" t="s">
        <v>65</v>
      </c>
      <c r="B80" t="s">
        <v>1</v>
      </c>
      <c r="C80">
        <v>20.18</v>
      </c>
      <c r="D80">
        <v>1245</v>
      </c>
      <c r="E80">
        <v>8.1420000000000006E-2</v>
      </c>
      <c r="F80">
        <v>8.6489999999999991</v>
      </c>
      <c r="G80">
        <v>7.8950000000000006E-2</v>
      </c>
      <c r="H80" t="s">
        <v>8</v>
      </c>
    </row>
    <row r="81" spans="1:8" x14ac:dyDescent="0.2">
      <c r="A81" t="s">
        <v>7</v>
      </c>
      <c r="B81" t="s">
        <v>23</v>
      </c>
      <c r="C81">
        <v>12.86</v>
      </c>
      <c r="D81">
        <v>506.3</v>
      </c>
      <c r="E81">
        <v>5.9970000000000002E-2</v>
      </c>
      <c r="F81">
        <v>1.778</v>
      </c>
      <c r="G81">
        <v>1.7479999999999999E-2</v>
      </c>
      <c r="H81" t="s">
        <v>2</v>
      </c>
    </row>
    <row r="82" spans="1:8" x14ac:dyDescent="0.2">
      <c r="A82" t="s">
        <v>13</v>
      </c>
      <c r="B82" t="s">
        <v>23</v>
      </c>
      <c r="C82">
        <v>11.45</v>
      </c>
      <c r="D82">
        <v>401.5</v>
      </c>
      <c r="E82">
        <v>7.0050000000000001E-2</v>
      </c>
      <c r="F82">
        <v>2.077</v>
      </c>
      <c r="G82">
        <v>1.8159999999999999E-2</v>
      </c>
      <c r="H82" t="s">
        <v>2</v>
      </c>
    </row>
    <row r="83" spans="1:8" x14ac:dyDescent="0.2">
      <c r="A83" t="s">
        <v>66</v>
      </c>
      <c r="B83" t="s">
        <v>23</v>
      </c>
      <c r="C83">
        <v>13.34</v>
      </c>
      <c r="D83">
        <v>520</v>
      </c>
      <c r="E83">
        <v>6.9019999999999998E-2</v>
      </c>
      <c r="F83">
        <v>1.5349999999999999</v>
      </c>
      <c r="G83">
        <v>2.1340000000000001E-2</v>
      </c>
      <c r="H83" t="s">
        <v>2</v>
      </c>
    </row>
    <row r="84" spans="1:8" x14ac:dyDescent="0.2">
      <c r="A84" t="s">
        <v>55</v>
      </c>
      <c r="B84" t="s">
        <v>1</v>
      </c>
      <c r="C84">
        <v>25.22</v>
      </c>
      <c r="D84">
        <v>1878</v>
      </c>
      <c r="E84">
        <v>6.7820000000000005E-2</v>
      </c>
      <c r="F84">
        <v>7.3819999999999997</v>
      </c>
      <c r="G84">
        <v>1.065E-2</v>
      </c>
      <c r="H84" t="s">
        <v>8</v>
      </c>
    </row>
    <row r="85" spans="1:8" x14ac:dyDescent="0.2">
      <c r="A85" t="s">
        <v>33</v>
      </c>
      <c r="B85" t="s">
        <v>1</v>
      </c>
      <c r="C85">
        <v>19.100000000000001</v>
      </c>
      <c r="D85">
        <v>1132</v>
      </c>
      <c r="E85">
        <v>7.2239999999999999E-2</v>
      </c>
      <c r="F85">
        <v>5.8010000000000002</v>
      </c>
      <c r="G85">
        <v>3.056E-2</v>
      </c>
      <c r="H85" t="s">
        <v>2</v>
      </c>
    </row>
    <row r="86" spans="1:8" x14ac:dyDescent="0.2">
      <c r="A86" t="s">
        <v>51</v>
      </c>
      <c r="B86" t="s">
        <v>23</v>
      </c>
      <c r="C86">
        <v>12</v>
      </c>
      <c r="D86">
        <v>443.3</v>
      </c>
      <c r="E86">
        <v>5.9679999999999997E-2</v>
      </c>
      <c r="F86">
        <v>1.4410000000000001</v>
      </c>
      <c r="G86">
        <v>1.9720000000000001E-2</v>
      </c>
      <c r="H86" t="s">
        <v>2</v>
      </c>
    </row>
    <row r="87" spans="1:8" x14ac:dyDescent="0.2">
      <c r="A87" t="s">
        <v>17</v>
      </c>
      <c r="B87" t="s">
        <v>1</v>
      </c>
      <c r="C87">
        <v>18.46</v>
      </c>
      <c r="D87">
        <v>1075</v>
      </c>
      <c r="E87">
        <v>6.0220000000000003E-2</v>
      </c>
      <c r="F87">
        <v>4.782</v>
      </c>
      <c r="G87">
        <v>2.3699999999999999E-2</v>
      </c>
      <c r="H87" t="s">
        <v>4</v>
      </c>
    </row>
    <row r="88" spans="1:8" x14ac:dyDescent="0.2">
      <c r="A88" t="s">
        <v>39</v>
      </c>
      <c r="B88" t="s">
        <v>1</v>
      </c>
      <c r="C88">
        <v>14.48</v>
      </c>
      <c r="D88">
        <v>648.20000000000005</v>
      </c>
      <c r="E88">
        <v>5.636E-2</v>
      </c>
      <c r="F88">
        <v>3.3010000000000002</v>
      </c>
      <c r="G88">
        <v>2.418E-2</v>
      </c>
      <c r="H88" t="s">
        <v>4</v>
      </c>
    </row>
    <row r="89" spans="1:8" x14ac:dyDescent="0.2">
      <c r="A89" t="s">
        <v>67</v>
      </c>
      <c r="B89" t="s">
        <v>1</v>
      </c>
      <c r="C89">
        <v>19.02</v>
      </c>
      <c r="D89">
        <v>1076</v>
      </c>
      <c r="E89">
        <v>5.629E-2</v>
      </c>
      <c r="F89">
        <v>3.0550000000000002</v>
      </c>
      <c r="G89">
        <v>1.9640000000000001E-2</v>
      </c>
      <c r="H89" t="s">
        <v>4</v>
      </c>
    </row>
    <row r="90" spans="1:8" x14ac:dyDescent="0.2">
      <c r="A90" t="s">
        <v>68</v>
      </c>
      <c r="B90" t="s">
        <v>23</v>
      </c>
      <c r="C90">
        <v>12.36</v>
      </c>
      <c r="D90">
        <v>466.1</v>
      </c>
      <c r="E90">
        <v>6.404E-2</v>
      </c>
      <c r="F90">
        <v>2.2029999999999998</v>
      </c>
      <c r="G90">
        <v>1.958E-2</v>
      </c>
      <c r="H90" t="s">
        <v>8</v>
      </c>
    </row>
    <row r="91" spans="1:8" x14ac:dyDescent="0.2">
      <c r="A91" t="s">
        <v>21</v>
      </c>
      <c r="B91" t="s">
        <v>23</v>
      </c>
      <c r="C91">
        <v>14.64</v>
      </c>
      <c r="D91">
        <v>651.9</v>
      </c>
      <c r="E91">
        <v>6.3460000000000003E-2</v>
      </c>
      <c r="F91">
        <v>3.8140000000000001</v>
      </c>
      <c r="G91">
        <v>2.427E-2</v>
      </c>
      <c r="H91" t="s">
        <v>2</v>
      </c>
    </row>
    <row r="92" spans="1:8" x14ac:dyDescent="0.2">
      <c r="A92" t="s">
        <v>58</v>
      </c>
      <c r="B92" t="s">
        <v>23</v>
      </c>
      <c r="C92">
        <v>14.62</v>
      </c>
      <c r="D92">
        <v>662.7</v>
      </c>
      <c r="E92">
        <v>5.8659999999999997E-2</v>
      </c>
      <c r="F92">
        <v>2.2789999999999999</v>
      </c>
      <c r="G92">
        <v>2.085E-2</v>
      </c>
      <c r="H92" t="s">
        <v>4</v>
      </c>
    </row>
    <row r="93" spans="1:8" x14ac:dyDescent="0.2">
      <c r="A93" t="s">
        <v>29</v>
      </c>
      <c r="B93" t="s">
        <v>1</v>
      </c>
      <c r="C93">
        <v>15.37</v>
      </c>
      <c r="D93">
        <v>728.2</v>
      </c>
      <c r="E93">
        <v>6.0970000000000003E-2</v>
      </c>
      <c r="F93">
        <v>2.0750000000000002</v>
      </c>
      <c r="G93">
        <v>2.4709999999999999E-2</v>
      </c>
      <c r="H93" t="s">
        <v>4</v>
      </c>
    </row>
    <row r="94" spans="1:8" x14ac:dyDescent="0.2">
      <c r="A94" t="s">
        <v>69</v>
      </c>
      <c r="B94" t="s">
        <v>23</v>
      </c>
      <c r="C94">
        <v>13.27</v>
      </c>
      <c r="D94">
        <v>551.70000000000005</v>
      </c>
      <c r="E94">
        <v>5.3179999999999998E-2</v>
      </c>
      <c r="F94">
        <v>2.7010000000000001</v>
      </c>
      <c r="G94">
        <v>1.069E-2</v>
      </c>
      <c r="H94" t="s">
        <v>2</v>
      </c>
    </row>
    <row r="95" spans="1:8" x14ac:dyDescent="0.2">
      <c r="A95" t="s">
        <v>20</v>
      </c>
      <c r="B95" t="s">
        <v>23</v>
      </c>
      <c r="C95">
        <v>13.45</v>
      </c>
      <c r="D95">
        <v>555.1</v>
      </c>
      <c r="E95">
        <v>5.7099999999999998E-2</v>
      </c>
      <c r="F95">
        <v>2.0990000000000002</v>
      </c>
      <c r="G95">
        <v>1.8839999999999999E-2</v>
      </c>
      <c r="H95" t="s">
        <v>2</v>
      </c>
    </row>
    <row r="96" spans="1:8" x14ac:dyDescent="0.2">
      <c r="A96" t="s">
        <v>30</v>
      </c>
      <c r="B96" t="s">
        <v>1</v>
      </c>
      <c r="C96">
        <v>15.06</v>
      </c>
      <c r="D96">
        <v>705.6</v>
      </c>
      <c r="E96">
        <v>6.2839999999999993E-2</v>
      </c>
      <c r="F96">
        <v>3.706</v>
      </c>
      <c r="G96">
        <v>1.498E-2</v>
      </c>
      <c r="H96" t="s">
        <v>4</v>
      </c>
    </row>
    <row r="97" spans="1:8" x14ac:dyDescent="0.2">
      <c r="A97" t="s">
        <v>27</v>
      </c>
      <c r="B97" t="s">
        <v>1</v>
      </c>
      <c r="C97">
        <v>20.260000000000002</v>
      </c>
      <c r="D97">
        <v>1264</v>
      </c>
      <c r="E97">
        <v>5.6489999999999999E-2</v>
      </c>
      <c r="F97">
        <v>4.5540000000000003</v>
      </c>
      <c r="G97">
        <v>2.657E-2</v>
      </c>
      <c r="H97" t="s">
        <v>2</v>
      </c>
    </row>
    <row r="98" spans="1:8" x14ac:dyDescent="0.2">
      <c r="A98" t="s">
        <v>70</v>
      </c>
      <c r="B98" t="s">
        <v>23</v>
      </c>
      <c r="C98">
        <v>12.18</v>
      </c>
      <c r="D98">
        <v>451.1</v>
      </c>
      <c r="E98">
        <v>6.6350000000000006E-2</v>
      </c>
      <c r="F98">
        <v>2.41</v>
      </c>
      <c r="G98">
        <v>2.2200000000000001E-2</v>
      </c>
      <c r="H98" t="s">
        <v>8</v>
      </c>
    </row>
    <row r="99" spans="1:8" x14ac:dyDescent="0.2">
      <c r="A99" t="s">
        <v>37</v>
      </c>
      <c r="B99" t="s">
        <v>23</v>
      </c>
      <c r="C99">
        <v>9.7870000000000008</v>
      </c>
      <c r="D99">
        <v>294.5</v>
      </c>
      <c r="E99">
        <v>6.8900000000000003E-2</v>
      </c>
      <c r="F99">
        <v>2.1320000000000001</v>
      </c>
      <c r="G99">
        <v>1.8010000000000002E-2</v>
      </c>
      <c r="H99" t="s">
        <v>2</v>
      </c>
    </row>
    <row r="100" spans="1:8" x14ac:dyDescent="0.2">
      <c r="A100" t="s">
        <v>70</v>
      </c>
      <c r="B100" t="s">
        <v>23</v>
      </c>
      <c r="C100">
        <v>11.6</v>
      </c>
      <c r="D100">
        <v>412.6</v>
      </c>
      <c r="E100">
        <v>6.5820000000000004E-2</v>
      </c>
      <c r="F100">
        <v>1.4750000000000001</v>
      </c>
      <c r="G100">
        <v>1.651E-2</v>
      </c>
      <c r="H100" t="s">
        <v>2</v>
      </c>
    </row>
    <row r="101" spans="1:8" x14ac:dyDescent="0.2">
      <c r="A101" t="s">
        <v>59</v>
      </c>
      <c r="B101" t="s">
        <v>1</v>
      </c>
      <c r="C101">
        <v>14.42</v>
      </c>
      <c r="D101">
        <v>642.5</v>
      </c>
      <c r="E101">
        <v>6.3899999999999998E-2</v>
      </c>
      <c r="F101">
        <v>2.3759999999999999</v>
      </c>
      <c r="G101">
        <v>1.4619999999999999E-2</v>
      </c>
      <c r="H101" t="s">
        <v>2</v>
      </c>
    </row>
    <row r="102" spans="1:8" x14ac:dyDescent="0.2">
      <c r="A102" t="s">
        <v>71</v>
      </c>
      <c r="B102" t="s">
        <v>1</v>
      </c>
      <c r="C102">
        <v>13.61</v>
      </c>
      <c r="D102">
        <v>582.70000000000005</v>
      </c>
      <c r="E102">
        <v>5.8709999999999998E-2</v>
      </c>
      <c r="F102">
        <v>2.8610000000000002</v>
      </c>
      <c r="G102">
        <v>1.465E-2</v>
      </c>
      <c r="H102" t="s">
        <v>2</v>
      </c>
    </row>
    <row r="103" spans="1:8" x14ac:dyDescent="0.2">
      <c r="A103" t="s">
        <v>40</v>
      </c>
      <c r="B103" t="s">
        <v>23</v>
      </c>
      <c r="C103">
        <v>6.9809999999999999</v>
      </c>
      <c r="D103">
        <v>143.5</v>
      </c>
      <c r="E103">
        <v>7.8179999999999999E-2</v>
      </c>
      <c r="F103">
        <v>1.5529999999999999</v>
      </c>
      <c r="G103">
        <v>2.6589999999999999E-2</v>
      </c>
      <c r="H103" t="s">
        <v>2</v>
      </c>
    </row>
    <row r="104" spans="1:8" x14ac:dyDescent="0.2">
      <c r="A104" t="s">
        <v>27</v>
      </c>
      <c r="B104" t="s">
        <v>23</v>
      </c>
      <c r="C104">
        <v>12.18</v>
      </c>
      <c r="D104">
        <v>458.7</v>
      </c>
      <c r="E104">
        <v>5.6770000000000001E-2</v>
      </c>
      <c r="F104">
        <v>1.1830000000000001</v>
      </c>
      <c r="G104">
        <v>1.447E-2</v>
      </c>
      <c r="H104" t="s">
        <v>4</v>
      </c>
    </row>
    <row r="105" spans="1:8" x14ac:dyDescent="0.2">
      <c r="A105" t="s">
        <v>72</v>
      </c>
      <c r="B105" t="s">
        <v>23</v>
      </c>
      <c r="C105">
        <v>9.8759999999999994</v>
      </c>
      <c r="D105">
        <v>298.3</v>
      </c>
      <c r="E105">
        <v>6.3219999999999998E-2</v>
      </c>
      <c r="F105">
        <v>1.528</v>
      </c>
      <c r="G105">
        <v>1.609E-2</v>
      </c>
      <c r="H105" t="s">
        <v>2</v>
      </c>
    </row>
    <row r="106" spans="1:8" x14ac:dyDescent="0.2">
      <c r="A106" t="s">
        <v>37</v>
      </c>
      <c r="B106" t="s">
        <v>23</v>
      </c>
      <c r="C106">
        <v>10.49</v>
      </c>
      <c r="D106">
        <v>336.1</v>
      </c>
      <c r="E106">
        <v>6.4810000000000006E-2</v>
      </c>
      <c r="F106">
        <v>2.302</v>
      </c>
      <c r="G106">
        <v>2.7099999999999999E-2</v>
      </c>
      <c r="H106" t="s">
        <v>8</v>
      </c>
    </row>
    <row r="107" spans="1:8" x14ac:dyDescent="0.2">
      <c r="A107" t="s">
        <v>10</v>
      </c>
      <c r="B107" t="s">
        <v>1</v>
      </c>
      <c r="C107">
        <v>13.11</v>
      </c>
      <c r="D107">
        <v>530.20000000000005</v>
      </c>
      <c r="E107">
        <v>7.6920000000000002E-2</v>
      </c>
      <c r="F107">
        <v>2.41</v>
      </c>
      <c r="G107">
        <v>1.5469999999999999E-2</v>
      </c>
      <c r="H107" t="s">
        <v>8</v>
      </c>
    </row>
    <row r="108" spans="1:8" x14ac:dyDescent="0.2">
      <c r="A108" t="s">
        <v>72</v>
      </c>
      <c r="B108" t="s">
        <v>23</v>
      </c>
      <c r="C108">
        <v>11.64</v>
      </c>
      <c r="D108">
        <v>412.5</v>
      </c>
      <c r="E108">
        <v>6.5199999999999994E-2</v>
      </c>
      <c r="F108">
        <v>2.1549999999999998</v>
      </c>
      <c r="G108">
        <v>1.5650000000000001E-2</v>
      </c>
      <c r="H108" t="s">
        <v>2</v>
      </c>
    </row>
    <row r="109" spans="1:8" x14ac:dyDescent="0.2">
      <c r="A109" t="s">
        <v>73</v>
      </c>
      <c r="B109" t="s">
        <v>23</v>
      </c>
      <c r="C109">
        <v>12.36</v>
      </c>
      <c r="D109">
        <v>466.7</v>
      </c>
      <c r="E109">
        <v>6.0659999999999999E-2</v>
      </c>
      <c r="F109">
        <v>0.84840000000000004</v>
      </c>
      <c r="G109">
        <v>1.251E-2</v>
      </c>
      <c r="H109" t="s">
        <v>4</v>
      </c>
    </row>
    <row r="110" spans="1:8" x14ac:dyDescent="0.2">
      <c r="A110" t="s">
        <v>14</v>
      </c>
      <c r="B110" t="s">
        <v>1</v>
      </c>
      <c r="C110">
        <v>22.27</v>
      </c>
      <c r="D110">
        <v>1509</v>
      </c>
      <c r="E110">
        <v>7.0389999999999994E-2</v>
      </c>
      <c r="F110">
        <v>10.050000000000001</v>
      </c>
      <c r="G110">
        <v>3.1119999999999998E-2</v>
      </c>
      <c r="H110" t="s">
        <v>8</v>
      </c>
    </row>
    <row r="111" spans="1:8" x14ac:dyDescent="0.2">
      <c r="A111" t="s">
        <v>74</v>
      </c>
      <c r="B111" t="s">
        <v>23</v>
      </c>
      <c r="C111">
        <v>11.34</v>
      </c>
      <c r="D111">
        <v>396.5</v>
      </c>
      <c r="E111">
        <v>6.5290000000000001E-2</v>
      </c>
      <c r="F111">
        <v>1.597</v>
      </c>
      <c r="G111">
        <v>1.5679999999999999E-2</v>
      </c>
      <c r="H111" t="s">
        <v>2</v>
      </c>
    </row>
    <row r="112" spans="1:8" x14ac:dyDescent="0.2">
      <c r="A112" t="s">
        <v>75</v>
      </c>
      <c r="B112" t="s">
        <v>23</v>
      </c>
      <c r="C112">
        <v>9.7769999999999992</v>
      </c>
      <c r="D112">
        <v>290.2</v>
      </c>
      <c r="E112">
        <v>7.0650000000000004E-2</v>
      </c>
      <c r="F112">
        <v>2.7469999999999999</v>
      </c>
      <c r="G112">
        <v>3.2809999999999999E-2</v>
      </c>
      <c r="H112" t="s">
        <v>2</v>
      </c>
    </row>
    <row r="113" spans="1:8" x14ac:dyDescent="0.2">
      <c r="A113" t="s">
        <v>76</v>
      </c>
      <c r="B113" t="s">
        <v>23</v>
      </c>
      <c r="C113">
        <v>12.63</v>
      </c>
      <c r="D113">
        <v>480.4</v>
      </c>
      <c r="E113">
        <v>7.0699999999999999E-2</v>
      </c>
      <c r="F113">
        <v>2.7109999999999999</v>
      </c>
      <c r="G113">
        <v>2.1440000000000001E-2</v>
      </c>
      <c r="H113" t="s">
        <v>8</v>
      </c>
    </row>
    <row r="114" spans="1:8" x14ac:dyDescent="0.2">
      <c r="A114" t="s">
        <v>40</v>
      </c>
      <c r="B114" t="s">
        <v>23</v>
      </c>
      <c r="C114">
        <v>14.26</v>
      </c>
      <c r="D114">
        <v>629.9</v>
      </c>
      <c r="E114">
        <v>7.7689999999999995E-2</v>
      </c>
      <c r="F114">
        <v>3.399</v>
      </c>
      <c r="G114">
        <v>2.5659999999999999E-2</v>
      </c>
      <c r="H114" t="s">
        <v>2</v>
      </c>
    </row>
    <row r="115" spans="1:8" x14ac:dyDescent="0.2">
      <c r="A115" t="s">
        <v>59</v>
      </c>
      <c r="B115" t="s">
        <v>23</v>
      </c>
      <c r="C115">
        <v>10.51</v>
      </c>
      <c r="D115">
        <v>334.2</v>
      </c>
      <c r="E115">
        <v>7.782E-2</v>
      </c>
      <c r="F115">
        <v>2.0409999999999999</v>
      </c>
      <c r="G115">
        <v>2.2870000000000001E-2</v>
      </c>
      <c r="H115" t="s">
        <v>4</v>
      </c>
    </row>
    <row r="116" spans="1:8" x14ac:dyDescent="0.2">
      <c r="A116" t="s">
        <v>31</v>
      </c>
      <c r="B116" t="s">
        <v>23</v>
      </c>
      <c r="C116">
        <v>8.7260000000000009</v>
      </c>
      <c r="D116">
        <v>230.9</v>
      </c>
      <c r="E116">
        <v>7.6329999999999995E-2</v>
      </c>
      <c r="F116">
        <v>1.3540000000000001</v>
      </c>
      <c r="G116">
        <v>1.7080000000000001E-2</v>
      </c>
      <c r="H116" t="s">
        <v>2</v>
      </c>
    </row>
    <row r="117" spans="1:8" x14ac:dyDescent="0.2">
      <c r="A117" t="s">
        <v>77</v>
      </c>
      <c r="B117" t="s">
        <v>23</v>
      </c>
      <c r="C117">
        <v>11.93</v>
      </c>
      <c r="D117">
        <v>438.6</v>
      </c>
      <c r="E117">
        <v>6.1940000000000002E-2</v>
      </c>
      <c r="F117">
        <v>2</v>
      </c>
      <c r="G117">
        <v>1.278E-2</v>
      </c>
      <c r="H117" t="s">
        <v>8</v>
      </c>
    </row>
    <row r="118" spans="1:8" x14ac:dyDescent="0.2">
      <c r="A118" t="s">
        <v>29</v>
      </c>
      <c r="B118" t="s">
        <v>23</v>
      </c>
      <c r="C118">
        <v>8.9499999999999993</v>
      </c>
      <c r="D118">
        <v>245.2</v>
      </c>
      <c r="E118">
        <v>7.1629999999999999E-2</v>
      </c>
      <c r="F118">
        <v>3.28</v>
      </c>
      <c r="G118">
        <v>2.384E-2</v>
      </c>
      <c r="H118" t="s">
        <v>2</v>
      </c>
    </row>
    <row r="119" spans="1:8" x14ac:dyDescent="0.2">
      <c r="A119" t="s">
        <v>78</v>
      </c>
      <c r="B119" t="s">
        <v>1</v>
      </c>
      <c r="C119">
        <v>14.87</v>
      </c>
      <c r="D119">
        <v>682.5</v>
      </c>
      <c r="E119">
        <v>6.7680000000000004E-2</v>
      </c>
      <c r="F119">
        <v>2.9889999999999999</v>
      </c>
      <c r="G119">
        <v>1.602E-2</v>
      </c>
      <c r="H119" t="s">
        <v>2</v>
      </c>
    </row>
    <row r="120" spans="1:8" x14ac:dyDescent="0.2">
      <c r="A120" t="s">
        <v>21</v>
      </c>
      <c r="B120" t="s">
        <v>1</v>
      </c>
      <c r="C120">
        <v>15.78</v>
      </c>
      <c r="D120">
        <v>782.6</v>
      </c>
      <c r="E120">
        <v>7.331E-2</v>
      </c>
      <c r="F120">
        <v>3.5979999999999999</v>
      </c>
      <c r="G120">
        <v>1.495E-2</v>
      </c>
      <c r="H120" t="s">
        <v>4</v>
      </c>
    </row>
    <row r="121" spans="1:8" x14ac:dyDescent="0.2">
      <c r="A121" t="s">
        <v>79</v>
      </c>
      <c r="B121" t="s">
        <v>1</v>
      </c>
      <c r="C121">
        <v>17.95</v>
      </c>
      <c r="D121">
        <v>982</v>
      </c>
      <c r="E121">
        <v>5.0250000000000003E-2</v>
      </c>
      <c r="F121">
        <v>3.3570000000000002</v>
      </c>
      <c r="G121">
        <v>5.0139999999999997E-2</v>
      </c>
      <c r="H121" t="s">
        <v>4</v>
      </c>
    </row>
    <row r="122" spans="1:8" x14ac:dyDescent="0.2">
      <c r="A122" t="s">
        <v>80</v>
      </c>
      <c r="B122" t="s">
        <v>23</v>
      </c>
      <c r="C122">
        <v>11.41</v>
      </c>
      <c r="D122">
        <v>403.3</v>
      </c>
      <c r="E122">
        <v>6.1129999999999997E-2</v>
      </c>
      <c r="F122">
        <v>1.103</v>
      </c>
      <c r="G122">
        <v>1.3440000000000001E-2</v>
      </c>
      <c r="H122" t="s">
        <v>4</v>
      </c>
    </row>
    <row r="123" spans="1:8" x14ac:dyDescent="0.2">
      <c r="A123" t="s">
        <v>81</v>
      </c>
      <c r="B123" t="s">
        <v>1</v>
      </c>
      <c r="C123">
        <v>18.66</v>
      </c>
      <c r="D123">
        <v>1077</v>
      </c>
      <c r="E123">
        <v>6.2129999999999998E-2</v>
      </c>
      <c r="F123">
        <v>4.8949999999999996</v>
      </c>
      <c r="G123">
        <v>2.0449999999999999E-2</v>
      </c>
      <c r="H123" t="s">
        <v>8</v>
      </c>
    </row>
    <row r="124" spans="1:8" x14ac:dyDescent="0.2">
      <c r="A124" t="s">
        <v>70</v>
      </c>
      <c r="B124" t="s">
        <v>1</v>
      </c>
      <c r="C124">
        <v>24.25</v>
      </c>
      <c r="D124">
        <v>1761</v>
      </c>
      <c r="E124">
        <v>6.8769999999999998E-2</v>
      </c>
      <c r="F124">
        <v>9.8070000000000004</v>
      </c>
      <c r="G124">
        <v>4.5469999999999997E-2</v>
      </c>
      <c r="H124" t="s">
        <v>4</v>
      </c>
    </row>
    <row r="125" spans="1:8" x14ac:dyDescent="0.2">
      <c r="A125" t="s">
        <v>53</v>
      </c>
      <c r="B125" t="s">
        <v>23</v>
      </c>
      <c r="C125">
        <v>14.5</v>
      </c>
      <c r="D125">
        <v>640.70000000000005</v>
      </c>
      <c r="E125">
        <v>6.4019999999999994E-2</v>
      </c>
      <c r="F125">
        <v>1.9279999999999999</v>
      </c>
      <c r="G125">
        <v>1.9099999999999999E-2</v>
      </c>
      <c r="H125" t="s">
        <v>8</v>
      </c>
    </row>
    <row r="126" spans="1:8" x14ac:dyDescent="0.2">
      <c r="A126" t="s">
        <v>41</v>
      </c>
      <c r="B126" t="s">
        <v>23</v>
      </c>
      <c r="C126">
        <v>13.37</v>
      </c>
      <c r="D126">
        <v>553.5</v>
      </c>
      <c r="E126">
        <v>5.8229999999999997E-2</v>
      </c>
      <c r="F126">
        <v>1.2230000000000001</v>
      </c>
      <c r="G126">
        <v>1.208E-2</v>
      </c>
      <c r="H126" t="s">
        <v>8</v>
      </c>
    </row>
    <row r="127" spans="1:8" x14ac:dyDescent="0.2">
      <c r="A127" t="s">
        <v>60</v>
      </c>
      <c r="B127" t="s">
        <v>23</v>
      </c>
      <c r="C127">
        <v>13.85</v>
      </c>
      <c r="D127">
        <v>588.70000000000005</v>
      </c>
      <c r="E127">
        <v>5.8900000000000001E-2</v>
      </c>
      <c r="F127">
        <v>1.4950000000000001</v>
      </c>
      <c r="G127">
        <v>1.247E-2</v>
      </c>
      <c r="H127" t="s">
        <v>8</v>
      </c>
    </row>
    <row r="128" spans="1:8" x14ac:dyDescent="0.2">
      <c r="A128" t="s">
        <v>82</v>
      </c>
      <c r="B128" t="s">
        <v>1</v>
      </c>
      <c r="C128">
        <v>13.61</v>
      </c>
      <c r="D128">
        <v>572.6</v>
      </c>
      <c r="E128">
        <v>6.13E-2</v>
      </c>
      <c r="F128">
        <v>1.752</v>
      </c>
      <c r="G128">
        <v>1.323E-2</v>
      </c>
      <c r="H128" t="s">
        <v>8</v>
      </c>
    </row>
    <row r="129" spans="1:8" x14ac:dyDescent="0.2">
      <c r="A129" t="s">
        <v>56</v>
      </c>
      <c r="B129" t="s">
        <v>1</v>
      </c>
      <c r="C129">
        <v>19</v>
      </c>
      <c r="D129">
        <v>1138</v>
      </c>
      <c r="E129">
        <v>5.0439999999999999E-2</v>
      </c>
      <c r="F129">
        <v>5.2160000000000002</v>
      </c>
      <c r="G129">
        <v>2.0299999999999999E-2</v>
      </c>
      <c r="H129" t="s">
        <v>4</v>
      </c>
    </row>
    <row r="130" spans="1:8" x14ac:dyDescent="0.2">
      <c r="A130" t="s">
        <v>77</v>
      </c>
      <c r="B130" t="s">
        <v>23</v>
      </c>
      <c r="C130">
        <v>15.1</v>
      </c>
      <c r="D130">
        <v>674.5</v>
      </c>
      <c r="E130">
        <v>6.4670000000000005E-2</v>
      </c>
      <c r="F130">
        <v>2.7959999999999998</v>
      </c>
      <c r="G130">
        <v>2.3529999999999999E-2</v>
      </c>
      <c r="H130" t="s">
        <v>8</v>
      </c>
    </row>
    <row r="131" spans="1:8" x14ac:dyDescent="0.2">
      <c r="A131" t="s">
        <v>49</v>
      </c>
      <c r="B131" t="s">
        <v>1</v>
      </c>
      <c r="C131">
        <v>19.79</v>
      </c>
      <c r="D131">
        <v>1192</v>
      </c>
      <c r="E131">
        <v>6.1129999999999997E-2</v>
      </c>
      <c r="F131">
        <v>2.7650000000000001</v>
      </c>
      <c r="G131">
        <v>1.5779999999999999E-2</v>
      </c>
      <c r="H131" t="s">
        <v>8</v>
      </c>
    </row>
    <row r="132" spans="1:8" x14ac:dyDescent="0.2">
      <c r="A132" t="s">
        <v>59</v>
      </c>
      <c r="B132" t="s">
        <v>23</v>
      </c>
      <c r="C132">
        <v>12.19</v>
      </c>
      <c r="D132">
        <v>455.8</v>
      </c>
      <c r="E132">
        <v>6.4710000000000004E-2</v>
      </c>
      <c r="F132">
        <v>1.9730000000000001</v>
      </c>
      <c r="G132">
        <v>2.6620000000000001E-2</v>
      </c>
      <c r="H132" t="s">
        <v>4</v>
      </c>
    </row>
    <row r="133" spans="1:8" x14ac:dyDescent="0.2">
      <c r="A133" t="s">
        <v>10</v>
      </c>
      <c r="B133" t="s">
        <v>1</v>
      </c>
      <c r="C133">
        <v>15.46</v>
      </c>
      <c r="D133">
        <v>748.9</v>
      </c>
      <c r="E133">
        <v>5.7959999999999998E-2</v>
      </c>
      <c r="F133">
        <v>3.0939999999999999</v>
      </c>
      <c r="G133">
        <v>1.397E-2</v>
      </c>
      <c r="H133" t="s">
        <v>8</v>
      </c>
    </row>
    <row r="134" spans="1:8" x14ac:dyDescent="0.2">
      <c r="A134" t="s">
        <v>81</v>
      </c>
      <c r="B134" t="s">
        <v>1</v>
      </c>
      <c r="C134">
        <v>16.16</v>
      </c>
      <c r="D134">
        <v>809.8</v>
      </c>
      <c r="E134">
        <v>5.8909999999999997E-2</v>
      </c>
      <c r="F134">
        <v>2.8439999999999999</v>
      </c>
      <c r="G134">
        <v>1.5350000000000001E-2</v>
      </c>
      <c r="H134" t="s">
        <v>4</v>
      </c>
    </row>
    <row r="135" spans="1:8" x14ac:dyDescent="0.2">
      <c r="A135" t="s">
        <v>36</v>
      </c>
      <c r="B135" t="s">
        <v>23</v>
      </c>
      <c r="C135">
        <v>15.71</v>
      </c>
      <c r="D135">
        <v>761.7</v>
      </c>
      <c r="E135">
        <v>5.7230000000000003E-2</v>
      </c>
      <c r="F135">
        <v>1.972</v>
      </c>
      <c r="G135">
        <v>1.669E-2</v>
      </c>
      <c r="H135" t="s">
        <v>4</v>
      </c>
    </row>
    <row r="136" spans="1:8" x14ac:dyDescent="0.2">
      <c r="A136" t="s">
        <v>31</v>
      </c>
      <c r="B136" t="s">
        <v>1</v>
      </c>
      <c r="C136">
        <v>18.45</v>
      </c>
      <c r="D136">
        <v>1075</v>
      </c>
      <c r="E136">
        <v>5.7270000000000001E-2</v>
      </c>
      <c r="F136">
        <v>3.766</v>
      </c>
      <c r="G136">
        <v>1.4919999999999999E-2</v>
      </c>
      <c r="H136" t="s">
        <v>8</v>
      </c>
    </row>
    <row r="137" spans="1:8" x14ac:dyDescent="0.2">
      <c r="A137" t="s">
        <v>83</v>
      </c>
      <c r="B137" t="s">
        <v>1</v>
      </c>
      <c r="C137">
        <v>12.77</v>
      </c>
      <c r="D137">
        <v>506.3</v>
      </c>
      <c r="E137">
        <v>6.0650000000000003E-2</v>
      </c>
      <c r="F137">
        <v>1.4570000000000001</v>
      </c>
      <c r="G137">
        <v>1.6469999999999999E-2</v>
      </c>
      <c r="H137" t="s">
        <v>2</v>
      </c>
    </row>
    <row r="138" spans="1:8" x14ac:dyDescent="0.2">
      <c r="A138" t="s">
        <v>63</v>
      </c>
      <c r="B138" t="s">
        <v>23</v>
      </c>
      <c r="C138">
        <v>11.71</v>
      </c>
      <c r="D138">
        <v>423.6</v>
      </c>
      <c r="E138">
        <v>5.9450000000000003E-2</v>
      </c>
      <c r="F138">
        <v>3.258</v>
      </c>
      <c r="G138">
        <v>1.359E-2</v>
      </c>
      <c r="H138" t="s">
        <v>4</v>
      </c>
    </row>
    <row r="139" spans="1:8" x14ac:dyDescent="0.2">
      <c r="A139" t="s">
        <v>48</v>
      </c>
      <c r="B139" t="s">
        <v>23</v>
      </c>
      <c r="C139">
        <v>11.43</v>
      </c>
      <c r="D139">
        <v>399.8</v>
      </c>
      <c r="E139">
        <v>5.8650000000000001E-2</v>
      </c>
      <c r="F139">
        <v>1.143</v>
      </c>
      <c r="G139">
        <v>1.5010000000000001E-2</v>
      </c>
      <c r="H139" t="s">
        <v>2</v>
      </c>
    </row>
    <row r="140" spans="1:8" x14ac:dyDescent="0.2">
      <c r="A140" t="s">
        <v>11</v>
      </c>
      <c r="B140" t="s">
        <v>1</v>
      </c>
      <c r="C140">
        <v>14.95</v>
      </c>
      <c r="D140">
        <v>678.1</v>
      </c>
      <c r="E140">
        <v>6.216E-2</v>
      </c>
      <c r="F140">
        <v>8.4190000000000005</v>
      </c>
      <c r="G140">
        <v>5.1679999999999997E-2</v>
      </c>
      <c r="H140" t="s">
        <v>2</v>
      </c>
    </row>
    <row r="141" spans="1:8" x14ac:dyDescent="0.2">
      <c r="A141" t="s">
        <v>84</v>
      </c>
      <c r="B141" t="s">
        <v>23</v>
      </c>
      <c r="C141">
        <v>11.28</v>
      </c>
      <c r="D141">
        <v>384.8</v>
      </c>
      <c r="E141">
        <v>6.0720000000000003E-2</v>
      </c>
      <c r="F141">
        <v>1.851</v>
      </c>
      <c r="G141">
        <v>1.5800000000000002E-2</v>
      </c>
      <c r="H141" t="s">
        <v>4</v>
      </c>
    </row>
    <row r="142" spans="1:8" x14ac:dyDescent="0.2">
      <c r="A142" t="s">
        <v>85</v>
      </c>
      <c r="B142" t="s">
        <v>23</v>
      </c>
      <c r="C142">
        <v>9.7379999999999995</v>
      </c>
      <c r="D142">
        <v>288.5</v>
      </c>
      <c r="E142">
        <v>6.4219999999999999E-2</v>
      </c>
      <c r="F142">
        <v>1.218</v>
      </c>
      <c r="G142">
        <v>2.2769999999999999E-2</v>
      </c>
      <c r="H142" t="s">
        <v>8</v>
      </c>
    </row>
    <row r="143" spans="1:8" x14ac:dyDescent="0.2">
      <c r="A143" t="s">
        <v>86</v>
      </c>
      <c r="B143" t="s">
        <v>1</v>
      </c>
      <c r="C143">
        <v>16.11</v>
      </c>
      <c r="D143">
        <v>813</v>
      </c>
      <c r="E143">
        <v>6.2480000000000001E-2</v>
      </c>
      <c r="F143">
        <v>4.5330000000000004</v>
      </c>
      <c r="G143">
        <v>1.8749999999999999E-2</v>
      </c>
      <c r="H143" t="s">
        <v>2</v>
      </c>
    </row>
    <row r="144" spans="1:8" x14ac:dyDescent="0.2">
      <c r="A144" t="s">
        <v>43</v>
      </c>
      <c r="B144" t="s">
        <v>23</v>
      </c>
      <c r="C144">
        <v>11.43</v>
      </c>
      <c r="D144">
        <v>398</v>
      </c>
      <c r="E144">
        <v>6.5619999999999998E-2</v>
      </c>
      <c r="F144">
        <v>1.9370000000000001</v>
      </c>
      <c r="G144">
        <v>2.282E-2</v>
      </c>
      <c r="H144" t="s">
        <v>4</v>
      </c>
    </row>
    <row r="145" spans="1:8" x14ac:dyDescent="0.2">
      <c r="A145" t="s">
        <v>6</v>
      </c>
      <c r="B145" t="s">
        <v>23</v>
      </c>
      <c r="C145">
        <v>12.9</v>
      </c>
      <c r="D145">
        <v>512.20000000000005</v>
      </c>
      <c r="E145">
        <v>6.2350000000000003E-2</v>
      </c>
      <c r="F145">
        <v>1.6890000000000001</v>
      </c>
      <c r="G145">
        <v>2.104E-2</v>
      </c>
      <c r="H145" t="s">
        <v>2</v>
      </c>
    </row>
    <row r="146" spans="1:8" x14ac:dyDescent="0.2">
      <c r="A146" t="s">
        <v>87</v>
      </c>
      <c r="B146" t="s">
        <v>23</v>
      </c>
      <c r="C146">
        <v>10.75</v>
      </c>
      <c r="D146">
        <v>355.3</v>
      </c>
      <c r="E146">
        <v>5.688E-2</v>
      </c>
      <c r="F146">
        <v>1.806</v>
      </c>
      <c r="G146">
        <v>1.6709999999999999E-2</v>
      </c>
      <c r="H146" t="s">
        <v>8</v>
      </c>
    </row>
    <row r="147" spans="1:8" x14ac:dyDescent="0.2">
      <c r="A147" t="s">
        <v>5</v>
      </c>
      <c r="B147" t="s">
        <v>23</v>
      </c>
      <c r="C147">
        <v>11.9</v>
      </c>
      <c r="D147">
        <v>432.8</v>
      </c>
      <c r="E147">
        <v>7.8390000000000001E-2</v>
      </c>
      <c r="F147">
        <v>3.0209999999999999</v>
      </c>
      <c r="G147">
        <v>3.1269999999999999E-2</v>
      </c>
      <c r="H147" t="s">
        <v>2</v>
      </c>
    </row>
    <row r="148" spans="1:8" x14ac:dyDescent="0.2">
      <c r="A148" t="s">
        <v>52</v>
      </c>
      <c r="B148" t="s">
        <v>1</v>
      </c>
      <c r="C148">
        <v>11.8</v>
      </c>
      <c r="D148">
        <v>432</v>
      </c>
      <c r="E148">
        <v>7.3709999999999998E-2</v>
      </c>
      <c r="F148">
        <v>2.2810000000000001</v>
      </c>
      <c r="G148">
        <v>5.6279999999999997E-2</v>
      </c>
      <c r="H148" t="s">
        <v>8</v>
      </c>
    </row>
    <row r="149" spans="1:8" x14ac:dyDescent="0.2">
      <c r="A149" t="s">
        <v>35</v>
      </c>
      <c r="B149" t="s">
        <v>23</v>
      </c>
      <c r="C149">
        <v>14.95</v>
      </c>
      <c r="D149">
        <v>689.5</v>
      </c>
      <c r="E149">
        <v>6.4930000000000002E-2</v>
      </c>
      <c r="F149">
        <v>3.2709999999999999</v>
      </c>
      <c r="G149">
        <v>3.356E-2</v>
      </c>
      <c r="H149" t="s">
        <v>4</v>
      </c>
    </row>
    <row r="150" spans="1:8" x14ac:dyDescent="0.2">
      <c r="A150" t="s">
        <v>77</v>
      </c>
      <c r="B150" t="s">
        <v>23</v>
      </c>
      <c r="C150">
        <v>14.44</v>
      </c>
      <c r="D150">
        <v>640.1</v>
      </c>
      <c r="E150">
        <v>6.0810000000000003E-2</v>
      </c>
      <c r="F150">
        <v>2.12</v>
      </c>
      <c r="G150">
        <v>1.4540000000000001E-2</v>
      </c>
      <c r="H150" t="s">
        <v>4</v>
      </c>
    </row>
    <row r="151" spans="1:8" x14ac:dyDescent="0.2">
      <c r="A151" t="s">
        <v>19</v>
      </c>
      <c r="B151" t="s">
        <v>23</v>
      </c>
      <c r="C151">
        <v>13.74</v>
      </c>
      <c r="D151">
        <v>585</v>
      </c>
      <c r="E151">
        <v>5.5800000000000002E-2</v>
      </c>
      <c r="F151">
        <v>1.573</v>
      </c>
      <c r="G151">
        <v>1.329E-2</v>
      </c>
      <c r="H151" t="s">
        <v>2</v>
      </c>
    </row>
    <row r="152" spans="1:8" x14ac:dyDescent="0.2">
      <c r="A152" t="s">
        <v>46</v>
      </c>
      <c r="B152" t="s">
        <v>23</v>
      </c>
      <c r="C152">
        <v>13</v>
      </c>
      <c r="D152">
        <v>519.4</v>
      </c>
      <c r="E152">
        <v>6.087E-2</v>
      </c>
      <c r="F152">
        <v>2.8730000000000002</v>
      </c>
      <c r="G152">
        <v>2.9510000000000002E-2</v>
      </c>
      <c r="H152" t="s">
        <v>8</v>
      </c>
    </row>
    <row r="153" spans="1:8" x14ac:dyDescent="0.2">
      <c r="A153" t="s">
        <v>50</v>
      </c>
      <c r="B153" t="s">
        <v>23</v>
      </c>
      <c r="C153">
        <v>8.2189999999999994</v>
      </c>
      <c r="D153">
        <v>203.9</v>
      </c>
      <c r="E153">
        <v>8.2610000000000003E-2</v>
      </c>
      <c r="F153">
        <v>1.2430000000000001</v>
      </c>
      <c r="G153">
        <v>2.3089999999999999E-2</v>
      </c>
      <c r="H153" t="s">
        <v>8</v>
      </c>
    </row>
    <row r="154" spans="1:8" x14ac:dyDescent="0.2">
      <c r="A154" t="s">
        <v>6</v>
      </c>
      <c r="B154" t="s">
        <v>23</v>
      </c>
      <c r="C154">
        <v>9.7309999999999999</v>
      </c>
      <c r="D154">
        <v>300.2</v>
      </c>
      <c r="E154">
        <v>9.2960000000000001E-2</v>
      </c>
      <c r="F154">
        <v>4.0730000000000004</v>
      </c>
      <c r="G154">
        <v>3.5459999999999998E-2</v>
      </c>
      <c r="H154" t="s">
        <v>2</v>
      </c>
    </row>
    <row r="155" spans="1:8" x14ac:dyDescent="0.2">
      <c r="A155" t="s">
        <v>19</v>
      </c>
      <c r="B155" t="s">
        <v>23</v>
      </c>
      <c r="C155">
        <v>11.15</v>
      </c>
      <c r="D155">
        <v>381.9</v>
      </c>
      <c r="E155">
        <v>6.105E-2</v>
      </c>
      <c r="F155">
        <v>1.429</v>
      </c>
      <c r="G155">
        <v>2.3879999999999998E-2</v>
      </c>
      <c r="H155" t="s">
        <v>8</v>
      </c>
    </row>
    <row r="156" spans="1:8" x14ac:dyDescent="0.2">
      <c r="A156" t="s">
        <v>0</v>
      </c>
      <c r="B156" t="s">
        <v>23</v>
      </c>
      <c r="C156">
        <v>13.15</v>
      </c>
      <c r="D156">
        <v>538.9</v>
      </c>
      <c r="E156">
        <v>6.207E-2</v>
      </c>
      <c r="F156">
        <v>1.819</v>
      </c>
      <c r="G156">
        <v>2.7689999999999999E-2</v>
      </c>
      <c r="H156" t="s">
        <v>2</v>
      </c>
    </row>
    <row r="157" spans="1:8" x14ac:dyDescent="0.2">
      <c r="A157" t="s">
        <v>73</v>
      </c>
      <c r="B157" t="s">
        <v>23</v>
      </c>
      <c r="C157">
        <v>12.25</v>
      </c>
      <c r="D157">
        <v>460.3</v>
      </c>
      <c r="E157">
        <v>6.2280000000000002E-2</v>
      </c>
      <c r="F157">
        <v>1.484</v>
      </c>
      <c r="G157">
        <v>1.7989999999999999E-2</v>
      </c>
      <c r="H157" t="s">
        <v>8</v>
      </c>
    </row>
    <row r="158" spans="1:8" x14ac:dyDescent="0.2">
      <c r="A158" t="s">
        <v>14</v>
      </c>
      <c r="B158" t="s">
        <v>1</v>
      </c>
      <c r="C158">
        <v>17.68</v>
      </c>
      <c r="D158">
        <v>963.7</v>
      </c>
      <c r="E158">
        <v>6.166E-2</v>
      </c>
      <c r="F158">
        <v>5.54</v>
      </c>
      <c r="G158">
        <v>1.7780000000000001E-2</v>
      </c>
      <c r="H158" t="s">
        <v>8</v>
      </c>
    </row>
    <row r="159" spans="1:8" x14ac:dyDescent="0.2">
      <c r="A159" t="s">
        <v>88</v>
      </c>
      <c r="B159" t="s">
        <v>23</v>
      </c>
      <c r="C159">
        <v>16.84</v>
      </c>
      <c r="D159">
        <v>880.2</v>
      </c>
      <c r="E159">
        <v>5.2679999999999998E-2</v>
      </c>
      <c r="F159">
        <v>3.4790000000000001</v>
      </c>
      <c r="G159">
        <v>1.52E-2</v>
      </c>
      <c r="H159" t="s">
        <v>4</v>
      </c>
    </row>
    <row r="160" spans="1:8" x14ac:dyDescent="0.2">
      <c r="A160" t="s">
        <v>62</v>
      </c>
      <c r="B160" t="s">
        <v>23</v>
      </c>
      <c r="C160">
        <v>12.06</v>
      </c>
      <c r="D160">
        <v>448.6</v>
      </c>
      <c r="E160">
        <v>5.9069999999999998E-2</v>
      </c>
      <c r="F160">
        <v>1.171</v>
      </c>
      <c r="G160">
        <v>1.465E-2</v>
      </c>
      <c r="H160" t="s">
        <v>4</v>
      </c>
    </row>
    <row r="161" spans="1:8" x14ac:dyDescent="0.2">
      <c r="A161" t="s">
        <v>58</v>
      </c>
      <c r="B161" t="s">
        <v>23</v>
      </c>
      <c r="C161">
        <v>10.9</v>
      </c>
      <c r="D161">
        <v>366.8</v>
      </c>
      <c r="E161">
        <v>5.7430000000000002E-2</v>
      </c>
      <c r="F161">
        <v>1.8080000000000001</v>
      </c>
      <c r="G161">
        <v>1.6369999999999999E-2</v>
      </c>
      <c r="H161" t="s">
        <v>8</v>
      </c>
    </row>
    <row r="162" spans="1:8" x14ac:dyDescent="0.2">
      <c r="A162" t="s">
        <v>64</v>
      </c>
      <c r="B162" t="s">
        <v>23</v>
      </c>
      <c r="C162">
        <v>11.75</v>
      </c>
      <c r="D162">
        <v>419.8</v>
      </c>
      <c r="E162">
        <v>6.4530000000000004E-2</v>
      </c>
      <c r="F162">
        <v>3.9260000000000002</v>
      </c>
      <c r="G162">
        <v>3.397E-2</v>
      </c>
      <c r="H162" t="s">
        <v>2</v>
      </c>
    </row>
    <row r="163" spans="1:8" x14ac:dyDescent="0.2">
      <c r="A163" t="s">
        <v>53</v>
      </c>
      <c r="B163" t="s">
        <v>1</v>
      </c>
      <c r="C163">
        <v>19.190000000000001</v>
      </c>
      <c r="D163">
        <v>1157</v>
      </c>
      <c r="E163">
        <v>5.176E-2</v>
      </c>
      <c r="F163">
        <v>6.9710000000000001</v>
      </c>
      <c r="G163">
        <v>3.1559999999999998E-2</v>
      </c>
      <c r="H163" t="s">
        <v>8</v>
      </c>
    </row>
    <row r="164" spans="1:8" x14ac:dyDescent="0.2">
      <c r="A164" t="s">
        <v>84</v>
      </c>
      <c r="B164" t="s">
        <v>1</v>
      </c>
      <c r="C164">
        <v>19.59</v>
      </c>
      <c r="D164">
        <v>1214</v>
      </c>
      <c r="E164">
        <v>6.0819999999999999E-2</v>
      </c>
      <c r="F164">
        <v>4.7919999999999998</v>
      </c>
      <c r="G164">
        <v>1.686E-2</v>
      </c>
      <c r="H164" t="s">
        <v>4</v>
      </c>
    </row>
    <row r="165" spans="1:8" x14ac:dyDescent="0.2">
      <c r="A165" t="s">
        <v>34</v>
      </c>
      <c r="B165" t="s">
        <v>23</v>
      </c>
      <c r="C165">
        <v>12.34</v>
      </c>
      <c r="D165">
        <v>464.5</v>
      </c>
      <c r="E165">
        <v>6.7610000000000003E-2</v>
      </c>
      <c r="F165">
        <v>1.9550000000000001</v>
      </c>
      <c r="G165">
        <v>1.8790000000000001E-2</v>
      </c>
      <c r="H165" t="s">
        <v>8</v>
      </c>
    </row>
    <row r="166" spans="1:8" x14ac:dyDescent="0.2">
      <c r="A166" t="s">
        <v>81</v>
      </c>
      <c r="B166" t="s">
        <v>1</v>
      </c>
      <c r="C166">
        <v>23.27</v>
      </c>
      <c r="D166">
        <v>1686</v>
      </c>
      <c r="E166">
        <v>5.5530000000000003E-2</v>
      </c>
      <c r="F166">
        <v>4.6029999999999998</v>
      </c>
      <c r="G166">
        <v>1.9560000000000001E-2</v>
      </c>
      <c r="H166" t="s">
        <v>2</v>
      </c>
    </row>
    <row r="167" spans="1:8" x14ac:dyDescent="0.2">
      <c r="A167" t="s">
        <v>89</v>
      </c>
      <c r="B167" t="s">
        <v>23</v>
      </c>
      <c r="C167">
        <v>14.97</v>
      </c>
      <c r="D167">
        <v>690.2</v>
      </c>
      <c r="E167">
        <v>5.2659999999999998E-2</v>
      </c>
      <c r="F167">
        <v>1.286</v>
      </c>
      <c r="G167">
        <v>1.924E-2</v>
      </c>
      <c r="H167" t="s">
        <v>8</v>
      </c>
    </row>
    <row r="168" spans="1:8" x14ac:dyDescent="0.2">
      <c r="A168" t="s">
        <v>90</v>
      </c>
      <c r="B168" t="s">
        <v>23</v>
      </c>
      <c r="C168">
        <v>10.8</v>
      </c>
      <c r="D168">
        <v>357.6</v>
      </c>
      <c r="E168">
        <v>6.4000000000000001E-2</v>
      </c>
      <c r="F168">
        <v>1.1259999999999999</v>
      </c>
      <c r="G168">
        <v>1.2540000000000001E-2</v>
      </c>
      <c r="H168" t="s">
        <v>2</v>
      </c>
    </row>
    <row r="169" spans="1:8" x14ac:dyDescent="0.2">
      <c r="A169" t="s">
        <v>3</v>
      </c>
      <c r="B169" t="s">
        <v>1</v>
      </c>
      <c r="C169">
        <v>16.78</v>
      </c>
      <c r="D169">
        <v>886.3</v>
      </c>
      <c r="E169">
        <v>5.534E-2</v>
      </c>
      <c r="F169">
        <v>4.1289999999999996</v>
      </c>
      <c r="G169">
        <v>2.0910000000000002E-2</v>
      </c>
      <c r="H169" t="s">
        <v>4</v>
      </c>
    </row>
    <row r="170" spans="1:8" x14ac:dyDescent="0.2">
      <c r="A170" t="s">
        <v>91</v>
      </c>
      <c r="B170" t="s">
        <v>1</v>
      </c>
      <c r="C170">
        <v>-17.47</v>
      </c>
      <c r="D170">
        <v>984.6</v>
      </c>
      <c r="E170">
        <v>6.3649999999999998E-2</v>
      </c>
      <c r="F170">
        <v>7.3369999999999997</v>
      </c>
      <c r="G170">
        <v>1.145E-2</v>
      </c>
      <c r="H170" t="s">
        <v>2</v>
      </c>
    </row>
    <row r="171" spans="1:8" x14ac:dyDescent="0.2">
      <c r="A171" t="s">
        <v>10</v>
      </c>
      <c r="B171" t="s">
        <v>23</v>
      </c>
      <c r="C171">
        <v>14.97</v>
      </c>
      <c r="D171">
        <v>685.9</v>
      </c>
      <c r="E171">
        <v>5.6500000000000002E-2</v>
      </c>
      <c r="F171">
        <v>1.893</v>
      </c>
      <c r="G171">
        <v>1.35E-2</v>
      </c>
      <c r="H171" t="s">
        <v>2</v>
      </c>
    </row>
    <row r="172" spans="1:8" x14ac:dyDescent="0.2">
      <c r="A172" t="s">
        <v>92</v>
      </c>
      <c r="B172" t="s">
        <v>23</v>
      </c>
      <c r="C172">
        <v>12.32</v>
      </c>
      <c r="D172">
        <v>464.1</v>
      </c>
      <c r="E172">
        <v>5.9549999999999999E-2</v>
      </c>
      <c r="F172">
        <v>1.67</v>
      </c>
      <c r="G172">
        <v>1.924E-2</v>
      </c>
      <c r="H172" t="s">
        <v>4</v>
      </c>
    </row>
    <row r="173" spans="1:8" x14ac:dyDescent="0.2">
      <c r="A173" t="s">
        <v>78</v>
      </c>
      <c r="B173" t="s">
        <v>1</v>
      </c>
      <c r="C173">
        <v>13.43</v>
      </c>
      <c r="D173">
        <v>565.4</v>
      </c>
      <c r="E173">
        <v>5.6710000000000003E-2</v>
      </c>
      <c r="F173">
        <v>3.1419999999999999</v>
      </c>
      <c r="G173">
        <v>1.52E-2</v>
      </c>
      <c r="H173" t="s">
        <v>4</v>
      </c>
    </row>
    <row r="174" spans="1:8" x14ac:dyDescent="0.2">
      <c r="A174" t="s">
        <v>22</v>
      </c>
      <c r="B174" t="s">
        <v>1</v>
      </c>
      <c r="C174">
        <v>15.46</v>
      </c>
      <c r="D174">
        <v>736.9</v>
      </c>
      <c r="E174">
        <v>7.0690000000000003E-2</v>
      </c>
      <c r="F174">
        <v>2.8050000000000002</v>
      </c>
      <c r="G174">
        <v>1.7919999999999998E-2</v>
      </c>
      <c r="H174" t="s">
        <v>2</v>
      </c>
    </row>
    <row r="175" spans="1:8" x14ac:dyDescent="0.2">
      <c r="A175" t="s">
        <v>37</v>
      </c>
      <c r="B175" t="s">
        <v>23</v>
      </c>
      <c r="C175">
        <v>11.08</v>
      </c>
      <c r="D175">
        <v>372.7</v>
      </c>
      <c r="E175">
        <v>6.6689999999999999E-2</v>
      </c>
      <c r="F175">
        <v>1.377</v>
      </c>
      <c r="G175">
        <v>3.082E-2</v>
      </c>
      <c r="H175" t="s">
        <v>8</v>
      </c>
    </row>
    <row r="176" spans="1:8" x14ac:dyDescent="0.2">
      <c r="A176" t="s">
        <v>93</v>
      </c>
      <c r="B176" t="s">
        <v>23</v>
      </c>
      <c r="C176">
        <v>10.66</v>
      </c>
      <c r="D176">
        <v>349.6</v>
      </c>
      <c r="E176">
        <v>5.9749999999999998E-2</v>
      </c>
      <c r="F176">
        <v>2.1549999999999998</v>
      </c>
      <c r="G176">
        <v>3.2649999999999998E-2</v>
      </c>
      <c r="H176" t="s">
        <v>4</v>
      </c>
    </row>
    <row r="177" spans="1:8" x14ac:dyDescent="0.2">
      <c r="A177" t="s">
        <v>81</v>
      </c>
      <c r="B177" t="s">
        <v>23</v>
      </c>
      <c r="C177">
        <v>8.6709999999999994</v>
      </c>
      <c r="D177">
        <v>227.2</v>
      </c>
      <c r="E177">
        <v>6.7239999999999994E-2</v>
      </c>
      <c r="F177">
        <v>1.4350000000000001</v>
      </c>
      <c r="G177">
        <v>2.7109999999999999E-2</v>
      </c>
      <c r="H177" t="s">
        <v>4</v>
      </c>
    </row>
    <row r="178" spans="1:8" x14ac:dyDescent="0.2">
      <c r="A178" t="s">
        <v>7</v>
      </c>
      <c r="B178" t="s">
        <v>23</v>
      </c>
      <c r="C178">
        <v>9.9039999999999999</v>
      </c>
      <c r="D178">
        <v>302.39999999999998</v>
      </c>
      <c r="E178">
        <v>8.1159999999999996E-2</v>
      </c>
      <c r="F178">
        <v>3.1320000000000001</v>
      </c>
      <c r="G178">
        <v>3.8800000000000001E-2</v>
      </c>
      <c r="H178" t="s">
        <v>8</v>
      </c>
    </row>
    <row r="179" spans="1:8" x14ac:dyDescent="0.2">
      <c r="A179" t="s">
        <v>33</v>
      </c>
      <c r="B179" t="s">
        <v>1</v>
      </c>
      <c r="C179">
        <v>16.46</v>
      </c>
      <c r="D179">
        <v>832.9</v>
      </c>
      <c r="E179">
        <v>6.3229999999999995E-2</v>
      </c>
      <c r="F179">
        <v>2.4820000000000002</v>
      </c>
      <c r="G179">
        <v>1.6820000000000002E-2</v>
      </c>
      <c r="H179" t="s">
        <v>4</v>
      </c>
    </row>
    <row r="180" spans="1:8" x14ac:dyDescent="0.2">
      <c r="A180" t="s">
        <v>69</v>
      </c>
      <c r="B180" t="s">
        <v>23</v>
      </c>
      <c r="C180">
        <v>13.01</v>
      </c>
      <c r="D180">
        <v>526.4</v>
      </c>
      <c r="E180">
        <v>5.2339999999999998E-2</v>
      </c>
      <c r="F180">
        <v>1.101</v>
      </c>
      <c r="G180">
        <v>1.6129999999999999E-2</v>
      </c>
      <c r="H180" t="s">
        <v>2</v>
      </c>
    </row>
    <row r="181" spans="1:8" x14ac:dyDescent="0.2">
      <c r="A181" t="s">
        <v>94</v>
      </c>
      <c r="B181" t="s">
        <v>23</v>
      </c>
      <c r="C181">
        <v>12.81</v>
      </c>
      <c r="D181">
        <v>508.8</v>
      </c>
      <c r="E181">
        <v>6.1330000000000003E-2</v>
      </c>
      <c r="F181">
        <v>1.778</v>
      </c>
      <c r="G181">
        <v>1.065E-2</v>
      </c>
      <c r="H181" t="s">
        <v>8</v>
      </c>
    </row>
    <row r="182" spans="1:8" x14ac:dyDescent="0.2">
      <c r="A182" t="s">
        <v>80</v>
      </c>
      <c r="B182" t="s">
        <v>1</v>
      </c>
      <c r="C182">
        <v>27.22</v>
      </c>
      <c r="D182">
        <v>2250</v>
      </c>
      <c r="E182">
        <v>5.7700000000000001E-2</v>
      </c>
      <c r="F182">
        <v>5.82</v>
      </c>
      <c r="G182">
        <v>1.575E-2</v>
      </c>
      <c r="H182" t="s">
        <v>8</v>
      </c>
    </row>
    <row r="183" spans="1:8" x14ac:dyDescent="0.2">
      <c r="A183" t="s">
        <v>49</v>
      </c>
      <c r="B183" t="s">
        <v>1</v>
      </c>
      <c r="C183">
        <v>21.09</v>
      </c>
      <c r="D183">
        <v>1311</v>
      </c>
      <c r="E183">
        <v>7.3980000000000004E-2</v>
      </c>
      <c r="F183">
        <v>4.4139999999999997</v>
      </c>
      <c r="G183">
        <v>1.7979999999999999E-2</v>
      </c>
      <c r="H183" t="s">
        <v>8</v>
      </c>
    </row>
    <row r="184" spans="1:8" x14ac:dyDescent="0.2">
      <c r="A184" t="s">
        <v>82</v>
      </c>
      <c r="B184" t="s">
        <v>1</v>
      </c>
      <c r="C184">
        <v>15.7</v>
      </c>
      <c r="D184">
        <v>766.6</v>
      </c>
      <c r="E184">
        <v>5.5489999999999998E-2</v>
      </c>
      <c r="F184">
        <v>2.4060000000000001</v>
      </c>
      <c r="G184">
        <v>1.5469999999999999E-2</v>
      </c>
      <c r="H184" t="s">
        <v>8</v>
      </c>
    </row>
    <row r="185" spans="1:8" x14ac:dyDescent="0.2">
      <c r="A185" t="s">
        <v>95</v>
      </c>
      <c r="B185" t="s">
        <v>23</v>
      </c>
      <c r="C185">
        <v>11.41</v>
      </c>
      <c r="D185">
        <v>402</v>
      </c>
      <c r="E185">
        <v>6.2170000000000003E-2</v>
      </c>
      <c r="F185">
        <v>1.9019999999999999</v>
      </c>
      <c r="G185">
        <v>2.1649999999999999E-2</v>
      </c>
      <c r="H185" t="s">
        <v>4</v>
      </c>
    </row>
    <row r="186" spans="1:8" x14ac:dyDescent="0.2">
      <c r="A186" t="s">
        <v>89</v>
      </c>
      <c r="B186" t="s">
        <v>1</v>
      </c>
      <c r="C186">
        <v>15.28</v>
      </c>
      <c r="D186">
        <v>710.6</v>
      </c>
      <c r="E186">
        <v>6.3170000000000004E-2</v>
      </c>
      <c r="F186">
        <v>1.3440000000000001</v>
      </c>
      <c r="G186">
        <v>1.172E-2</v>
      </c>
      <c r="H186" t="s">
        <v>8</v>
      </c>
    </row>
    <row r="187" spans="1:8" x14ac:dyDescent="0.2">
      <c r="A187" t="s">
        <v>96</v>
      </c>
      <c r="B187" t="s">
        <v>23</v>
      </c>
      <c r="C187">
        <v>10.08</v>
      </c>
      <c r="D187">
        <v>317.5</v>
      </c>
      <c r="E187">
        <v>6.0479999999999999E-2</v>
      </c>
      <c r="F187">
        <v>2.68</v>
      </c>
      <c r="G187">
        <v>2.538E-2</v>
      </c>
      <c r="H187" t="s">
        <v>4</v>
      </c>
    </row>
    <row r="188" spans="1:8" x14ac:dyDescent="0.2">
      <c r="A188" t="s">
        <v>97</v>
      </c>
      <c r="B188" t="s">
        <v>1</v>
      </c>
      <c r="C188">
        <v>18.309999999999999</v>
      </c>
      <c r="D188">
        <v>1041</v>
      </c>
      <c r="E188">
        <v>5.425E-2</v>
      </c>
      <c r="F188">
        <v>1.8169999999999999</v>
      </c>
      <c r="G188">
        <v>1.069E-2</v>
      </c>
      <c r="H188" t="s">
        <v>2</v>
      </c>
    </row>
    <row r="189" spans="1:8" x14ac:dyDescent="0.2">
      <c r="A189" t="s">
        <v>84</v>
      </c>
      <c r="B189" t="s">
        <v>23</v>
      </c>
      <c r="C189">
        <v>11.71</v>
      </c>
      <c r="D189">
        <v>420.3</v>
      </c>
      <c r="E189">
        <v>6.0949999999999997E-2</v>
      </c>
      <c r="F189">
        <v>1.742</v>
      </c>
      <c r="G189">
        <v>1.8970000000000001E-2</v>
      </c>
      <c r="H189" t="s">
        <v>2</v>
      </c>
    </row>
    <row r="190" spans="1:8" x14ac:dyDescent="0.2">
      <c r="A190" t="s">
        <v>92</v>
      </c>
      <c r="B190" t="s">
        <v>23</v>
      </c>
      <c r="C190">
        <v>11.81</v>
      </c>
      <c r="D190">
        <v>428.9</v>
      </c>
      <c r="E190">
        <v>5.7799999999999997E-2</v>
      </c>
      <c r="F190">
        <v>1.0109999999999999</v>
      </c>
      <c r="G190">
        <v>3.1390000000000001E-2</v>
      </c>
      <c r="H190" t="s">
        <v>2</v>
      </c>
    </row>
    <row r="191" spans="1:8" x14ac:dyDescent="0.2">
      <c r="A191" t="s">
        <v>98</v>
      </c>
      <c r="B191" t="s">
        <v>23</v>
      </c>
      <c r="C191">
        <v>12.3</v>
      </c>
      <c r="D191">
        <v>463.7</v>
      </c>
      <c r="E191">
        <v>5.4739999999999997E-2</v>
      </c>
      <c r="F191">
        <v>1.6870000000000001</v>
      </c>
      <c r="G191">
        <v>2.0250000000000001E-2</v>
      </c>
      <c r="H191" t="s">
        <v>2</v>
      </c>
    </row>
    <row r="192" spans="1:8" x14ac:dyDescent="0.2">
      <c r="A192" t="s">
        <v>47</v>
      </c>
      <c r="B192" t="s">
        <v>1</v>
      </c>
      <c r="C192">
        <v>14.22</v>
      </c>
      <c r="D192">
        <v>609.9</v>
      </c>
      <c r="E192">
        <v>7.5420000000000001E-2</v>
      </c>
      <c r="F192">
        <v>2.1120000000000001</v>
      </c>
      <c r="G192">
        <v>5.1130000000000002E-2</v>
      </c>
      <c r="H192" t="s">
        <v>4</v>
      </c>
    </row>
    <row r="193" spans="1:8" x14ac:dyDescent="0.2">
      <c r="A193" t="s">
        <v>62</v>
      </c>
      <c r="B193" t="s">
        <v>23</v>
      </c>
      <c r="C193">
        <v>12.77</v>
      </c>
      <c r="D193">
        <v>507.4</v>
      </c>
      <c r="E193">
        <v>6.2869999999999995E-2</v>
      </c>
      <c r="F193">
        <v>5.1180000000000003</v>
      </c>
      <c r="G193">
        <v>3.3730000000000003E-2</v>
      </c>
      <c r="H193" t="s">
        <v>2</v>
      </c>
    </row>
    <row r="194" spans="1:8" x14ac:dyDescent="0.2">
      <c r="A194" t="s">
        <v>54</v>
      </c>
      <c r="B194" t="s">
        <v>23</v>
      </c>
      <c r="C194">
        <v>9.7200000000000006</v>
      </c>
      <c r="D194">
        <v>288.10000000000002</v>
      </c>
      <c r="E194">
        <v>6.447E-2</v>
      </c>
      <c r="F194">
        <v>2.23</v>
      </c>
      <c r="G194">
        <v>3.7990000000000003E-2</v>
      </c>
      <c r="H194" t="s">
        <v>2</v>
      </c>
    </row>
    <row r="195" spans="1:8" x14ac:dyDescent="0.2">
      <c r="A195" t="s">
        <v>42</v>
      </c>
      <c r="B195" t="s">
        <v>1</v>
      </c>
      <c r="C195">
        <v>12.34</v>
      </c>
      <c r="D195">
        <v>477.4</v>
      </c>
      <c r="E195">
        <v>6.9370000000000001E-2</v>
      </c>
      <c r="F195">
        <v>2.6419999999999999</v>
      </c>
      <c r="G195">
        <v>1.8780000000000002E-2</v>
      </c>
      <c r="H195" t="s">
        <v>8</v>
      </c>
    </row>
    <row r="196" spans="1:8" x14ac:dyDescent="0.2">
      <c r="A196" t="s">
        <v>28</v>
      </c>
      <c r="B196" t="s">
        <v>1</v>
      </c>
      <c r="C196">
        <v>14.86</v>
      </c>
      <c r="D196">
        <v>671.4</v>
      </c>
      <c r="E196">
        <v>6.6720000000000002E-2</v>
      </c>
      <c r="F196">
        <v>3.5910000000000002</v>
      </c>
      <c r="G196">
        <v>2.545E-2</v>
      </c>
      <c r="H196" t="s">
        <v>8</v>
      </c>
    </row>
    <row r="197" spans="1:8" x14ac:dyDescent="0.2">
      <c r="A197" t="s">
        <v>96</v>
      </c>
      <c r="B197" t="s">
        <v>23</v>
      </c>
      <c r="C197">
        <v>12.91</v>
      </c>
      <c r="D197">
        <v>516.4</v>
      </c>
      <c r="E197">
        <v>5.6669999999999998E-2</v>
      </c>
      <c r="F197">
        <v>1.4930000000000001</v>
      </c>
      <c r="G197">
        <v>1.8530000000000001E-2</v>
      </c>
      <c r="H197" t="s">
        <v>8</v>
      </c>
    </row>
    <row r="198" spans="1:8" x14ac:dyDescent="0.2">
      <c r="A198" t="s">
        <v>50</v>
      </c>
      <c r="B198" t="s">
        <v>1</v>
      </c>
      <c r="C198">
        <v>13.77</v>
      </c>
      <c r="D198">
        <v>588.9</v>
      </c>
      <c r="E198">
        <v>6.8769999999999998E-2</v>
      </c>
      <c r="F198">
        <v>4.9059999999999997</v>
      </c>
      <c r="G198">
        <v>2.6890000000000001E-2</v>
      </c>
      <c r="H198" t="s">
        <v>2</v>
      </c>
    </row>
    <row r="199" spans="1:8" x14ac:dyDescent="0.2">
      <c r="A199" t="s">
        <v>75</v>
      </c>
      <c r="B199" t="s">
        <v>1</v>
      </c>
      <c r="C199">
        <v>18.079999999999998</v>
      </c>
      <c r="D199">
        <v>1024</v>
      </c>
      <c r="E199">
        <v>5.3400000000000003E-2</v>
      </c>
      <c r="F199">
        <v>4.3120000000000003</v>
      </c>
      <c r="G199">
        <v>2.1399999999999999E-2</v>
      </c>
      <c r="H199" t="s">
        <v>2</v>
      </c>
    </row>
    <row r="200" spans="1:8" x14ac:dyDescent="0.2">
      <c r="A200" t="s">
        <v>68</v>
      </c>
      <c r="B200" t="s">
        <v>1</v>
      </c>
      <c r="C200">
        <v>19.18</v>
      </c>
      <c r="D200">
        <v>1148</v>
      </c>
      <c r="E200">
        <v>5.5289999999999999E-2</v>
      </c>
      <c r="F200">
        <v>3.8330000000000002</v>
      </c>
      <c r="G200">
        <v>1.4149999999999999E-2</v>
      </c>
      <c r="H200" t="s">
        <v>8</v>
      </c>
    </row>
    <row r="201" spans="1:8" x14ac:dyDescent="0.2">
      <c r="A201" t="s">
        <v>80</v>
      </c>
      <c r="B201" t="s">
        <v>1</v>
      </c>
      <c r="C201">
        <v>14.45</v>
      </c>
      <c r="D201">
        <v>642.70000000000005</v>
      </c>
      <c r="E201">
        <v>6.4659999999999995E-2</v>
      </c>
      <c r="F201">
        <v>1.446</v>
      </c>
      <c r="G201">
        <v>1.5219999999999999E-2</v>
      </c>
      <c r="H201" t="s">
        <v>2</v>
      </c>
    </row>
    <row r="202" spans="1:8" x14ac:dyDescent="0.2">
      <c r="A202" t="s">
        <v>79</v>
      </c>
      <c r="B202" t="s">
        <v>23</v>
      </c>
      <c r="C202">
        <v>12.23</v>
      </c>
      <c r="D202">
        <v>461</v>
      </c>
      <c r="E202">
        <v>6.0130000000000003E-2</v>
      </c>
      <c r="F202">
        <v>2.3079999999999998</v>
      </c>
      <c r="G202">
        <v>1.503E-2</v>
      </c>
      <c r="H202" t="s">
        <v>2</v>
      </c>
    </row>
    <row r="203" spans="1:8" x14ac:dyDescent="0.2">
      <c r="A203" t="s">
        <v>25</v>
      </c>
      <c r="B203" t="s">
        <v>1</v>
      </c>
      <c r="C203">
        <v>17.54</v>
      </c>
      <c r="D203">
        <v>951.6</v>
      </c>
      <c r="E203">
        <v>5.491E-2</v>
      </c>
      <c r="F203">
        <v>3.0880000000000001</v>
      </c>
      <c r="G203">
        <v>1.5939999999999999E-2</v>
      </c>
      <c r="H203" t="s">
        <v>8</v>
      </c>
    </row>
    <row r="204" spans="1:8" x14ac:dyDescent="0.2">
      <c r="A204" t="s">
        <v>64</v>
      </c>
      <c r="B204" t="s">
        <v>1</v>
      </c>
      <c r="C204">
        <v>23.29</v>
      </c>
      <c r="D204">
        <v>1685</v>
      </c>
      <c r="E204">
        <v>6.2289999999999998E-2</v>
      </c>
      <c r="F204">
        <v>4.6669999999999998</v>
      </c>
      <c r="G204">
        <v>2.1749999999999999E-2</v>
      </c>
      <c r="H204" t="s">
        <v>2</v>
      </c>
    </row>
    <row r="205" spans="1:8" x14ac:dyDescent="0.2">
      <c r="A205" t="s">
        <v>93</v>
      </c>
      <c r="B205" t="s">
        <v>1</v>
      </c>
      <c r="C205">
        <v>13.81</v>
      </c>
      <c r="D205">
        <v>597.79999999999995</v>
      </c>
      <c r="E205">
        <v>7.4209999999999998E-2</v>
      </c>
      <c r="F205">
        <v>3.9089999999999998</v>
      </c>
      <c r="G205">
        <v>1.9980000000000001E-2</v>
      </c>
      <c r="H205" t="s">
        <v>8</v>
      </c>
    </row>
    <row r="206" spans="1:8" x14ac:dyDescent="0.2">
      <c r="A206" t="s">
        <v>44</v>
      </c>
      <c r="B206" t="s">
        <v>23</v>
      </c>
      <c r="C206">
        <v>12.47</v>
      </c>
      <c r="D206">
        <v>481.9</v>
      </c>
      <c r="E206">
        <v>6.3729999999999995E-2</v>
      </c>
      <c r="F206">
        <v>2.4969999999999999</v>
      </c>
      <c r="G206">
        <v>1.7819999999999999E-2</v>
      </c>
      <c r="H206" t="s">
        <v>2</v>
      </c>
    </row>
    <row r="207" spans="1:8" x14ac:dyDescent="0.2">
      <c r="A207" t="s">
        <v>33</v>
      </c>
      <c r="B207" t="s">
        <v>1</v>
      </c>
      <c r="C207">
        <v>15.12</v>
      </c>
      <c r="D207">
        <v>716.6</v>
      </c>
      <c r="E207">
        <v>5.9859999999999997E-2</v>
      </c>
      <c r="F207">
        <v>1.974</v>
      </c>
      <c r="G207">
        <v>1.523E-2</v>
      </c>
      <c r="H207" t="s">
        <v>8</v>
      </c>
    </row>
    <row r="208" spans="1:8" x14ac:dyDescent="0.2">
      <c r="A208" t="s">
        <v>89</v>
      </c>
      <c r="B208" t="s">
        <v>23</v>
      </c>
      <c r="C208">
        <v>9.8759999999999994</v>
      </c>
      <c r="D208">
        <v>295.39999999999998</v>
      </c>
      <c r="E208">
        <v>6.2850000000000003E-2</v>
      </c>
      <c r="F208">
        <v>1.5169999999999999</v>
      </c>
      <c r="G208">
        <v>2.2100000000000002E-2</v>
      </c>
      <c r="H208" t="s">
        <v>4</v>
      </c>
    </row>
    <row r="209" spans="1:8" x14ac:dyDescent="0.2">
      <c r="A209" t="s">
        <v>64</v>
      </c>
      <c r="B209" t="s">
        <v>1</v>
      </c>
      <c r="C209">
        <v>17.010000000000002</v>
      </c>
      <c r="D209">
        <v>904.3</v>
      </c>
      <c r="E209">
        <v>5.2229999999999999E-2</v>
      </c>
      <c r="F209">
        <v>4.1059999999999999</v>
      </c>
      <c r="G209">
        <v>2.2939999999999999E-2</v>
      </c>
      <c r="H209" t="s">
        <v>2</v>
      </c>
    </row>
    <row r="210" spans="1:8" x14ac:dyDescent="0.2">
      <c r="A210" t="s">
        <v>31</v>
      </c>
      <c r="B210" t="s">
        <v>23</v>
      </c>
      <c r="C210">
        <v>13.11</v>
      </c>
      <c r="D210">
        <v>529.4</v>
      </c>
      <c r="E210">
        <v>7.3099999999999998E-2</v>
      </c>
      <c r="F210">
        <v>1.4910000000000001</v>
      </c>
      <c r="G210">
        <v>2.5139999999999999E-2</v>
      </c>
      <c r="H210" t="s">
        <v>2</v>
      </c>
    </row>
    <row r="211" spans="1:8" x14ac:dyDescent="0.2">
      <c r="A211" t="s">
        <v>99</v>
      </c>
      <c r="B211" t="s">
        <v>23</v>
      </c>
      <c r="C211">
        <v>15.27</v>
      </c>
      <c r="D211">
        <v>725.5</v>
      </c>
      <c r="E211">
        <v>5.5259999999999997E-2</v>
      </c>
      <c r="F211">
        <v>1.5249999999999999</v>
      </c>
      <c r="G211">
        <v>9.5390000000000006E-3</v>
      </c>
      <c r="H211" t="s">
        <v>4</v>
      </c>
    </row>
    <row r="212" spans="1:8" x14ac:dyDescent="0.2">
      <c r="A212" t="s">
        <v>36</v>
      </c>
      <c r="B212" t="s">
        <v>1</v>
      </c>
      <c r="C212">
        <v>20.58</v>
      </c>
      <c r="D212">
        <v>1290</v>
      </c>
      <c r="E212">
        <v>5.024E-2</v>
      </c>
      <c r="F212">
        <v>7.0289999999999999</v>
      </c>
      <c r="G212">
        <v>3.1759999999999997E-2</v>
      </c>
      <c r="H212" t="s">
        <v>2</v>
      </c>
    </row>
    <row r="213" spans="1:8" x14ac:dyDescent="0.2">
      <c r="A213" t="s">
        <v>70</v>
      </c>
      <c r="B213" t="s">
        <v>23</v>
      </c>
      <c r="C213">
        <v>11.84</v>
      </c>
      <c r="D213">
        <v>428</v>
      </c>
      <c r="E213">
        <v>6.0569999999999999E-2</v>
      </c>
      <c r="F213">
        <v>1.444</v>
      </c>
      <c r="G213">
        <v>1.6160000000000001E-2</v>
      </c>
      <c r="H213" t="s">
        <v>8</v>
      </c>
    </row>
    <row r="214" spans="1:8" x14ac:dyDescent="0.2">
      <c r="A214" t="s">
        <v>38</v>
      </c>
      <c r="B214" t="s">
        <v>1</v>
      </c>
      <c r="C214">
        <v>28.11</v>
      </c>
      <c r="D214">
        <v>2499</v>
      </c>
      <c r="E214">
        <v>5.525E-2</v>
      </c>
      <c r="F214">
        <v>21.98</v>
      </c>
      <c r="G214">
        <v>4.7829999999999998E-2</v>
      </c>
      <c r="H214" t="s">
        <v>4</v>
      </c>
    </row>
    <row r="215" spans="1:8" x14ac:dyDescent="0.2">
      <c r="A215" t="s">
        <v>16</v>
      </c>
      <c r="B215" t="s">
        <v>1</v>
      </c>
      <c r="C215">
        <v>17.420000000000002</v>
      </c>
      <c r="D215">
        <v>948</v>
      </c>
      <c r="E215">
        <v>5.8659999999999997E-2</v>
      </c>
      <c r="F215">
        <v>3.7669999999999999</v>
      </c>
      <c r="G215">
        <v>2.1749999999999999E-2</v>
      </c>
      <c r="H215" t="s">
        <v>8</v>
      </c>
    </row>
    <row r="216" spans="1:8" x14ac:dyDescent="0.2">
      <c r="A216" t="s">
        <v>60</v>
      </c>
      <c r="B216" t="s">
        <v>1</v>
      </c>
      <c r="C216">
        <v>14.19</v>
      </c>
      <c r="D216">
        <v>610.70000000000005</v>
      </c>
      <c r="E216">
        <v>6.4329999999999998E-2</v>
      </c>
      <c r="F216">
        <v>3.5339999999999998</v>
      </c>
      <c r="G216">
        <v>4.4990000000000002E-2</v>
      </c>
      <c r="H216" t="s">
        <v>4</v>
      </c>
    </row>
    <row r="217" spans="1:8" x14ac:dyDescent="0.2">
      <c r="A217" t="s">
        <v>46</v>
      </c>
      <c r="B217" t="s">
        <v>1</v>
      </c>
      <c r="C217">
        <v>13.86</v>
      </c>
      <c r="D217">
        <v>578.9</v>
      </c>
      <c r="E217">
        <v>6.9159999999999999E-2</v>
      </c>
      <c r="F217">
        <v>1.9330000000000001</v>
      </c>
      <c r="G217">
        <v>1.9390000000000001E-2</v>
      </c>
      <c r="H217" t="s">
        <v>8</v>
      </c>
    </row>
    <row r="218" spans="1:8" x14ac:dyDescent="0.2">
      <c r="A218" t="s">
        <v>80</v>
      </c>
      <c r="B218" t="s">
        <v>23</v>
      </c>
      <c r="C218">
        <v>11.89</v>
      </c>
      <c r="D218">
        <v>432.2</v>
      </c>
      <c r="E218">
        <v>6.3140000000000002E-2</v>
      </c>
      <c r="F218">
        <v>2.0870000000000002</v>
      </c>
      <c r="G218">
        <v>2.793E-2</v>
      </c>
      <c r="H218" t="s">
        <v>2</v>
      </c>
    </row>
    <row r="219" spans="1:8" x14ac:dyDescent="0.2">
      <c r="A219" t="s">
        <v>94</v>
      </c>
      <c r="B219" t="s">
        <v>23</v>
      </c>
      <c r="C219">
        <v>10.199999999999999</v>
      </c>
      <c r="D219">
        <v>321.2</v>
      </c>
      <c r="E219">
        <v>6.3149999999999998E-2</v>
      </c>
      <c r="F219">
        <v>2.7469999999999999</v>
      </c>
      <c r="G219">
        <v>2.5600000000000001E-2</v>
      </c>
      <c r="H219" t="s">
        <v>8</v>
      </c>
    </row>
    <row r="220" spans="1:8" x14ac:dyDescent="0.2">
      <c r="A220" t="s">
        <v>30</v>
      </c>
      <c r="B220" t="s">
        <v>1</v>
      </c>
      <c r="C220">
        <v>19.8</v>
      </c>
      <c r="D220">
        <v>1230</v>
      </c>
      <c r="E220">
        <v>5.5809999999999998E-2</v>
      </c>
      <c r="F220">
        <v>6.4870000000000001</v>
      </c>
      <c r="G220">
        <v>1.8970000000000001E-2</v>
      </c>
      <c r="H220" t="s">
        <v>8</v>
      </c>
    </row>
    <row r="221" spans="1:8" x14ac:dyDescent="0.2">
      <c r="A221" t="s">
        <v>100</v>
      </c>
      <c r="B221" t="s">
        <v>1</v>
      </c>
      <c r="C221">
        <v>19.53</v>
      </c>
      <c r="D221">
        <v>1223</v>
      </c>
      <c r="E221">
        <v>5.3129999999999997E-2</v>
      </c>
      <c r="F221">
        <v>4.7220000000000004</v>
      </c>
      <c r="G221">
        <v>1.332E-2</v>
      </c>
      <c r="H221" t="s">
        <v>8</v>
      </c>
    </row>
    <row r="222" spans="1:8" x14ac:dyDescent="0.2">
      <c r="A222" t="s">
        <v>15</v>
      </c>
      <c r="B222" t="s">
        <v>23</v>
      </c>
      <c r="C222">
        <v>13.65</v>
      </c>
      <c r="D222">
        <v>568.9</v>
      </c>
      <c r="E222">
        <v>6.3439999999999996E-2</v>
      </c>
      <c r="F222">
        <v>1.391</v>
      </c>
      <c r="G222">
        <v>1.371E-2</v>
      </c>
      <c r="H222" t="s">
        <v>4</v>
      </c>
    </row>
    <row r="223" spans="1:8" x14ac:dyDescent="0.2">
      <c r="A223" t="s">
        <v>88</v>
      </c>
      <c r="B223" t="s">
        <v>23</v>
      </c>
      <c r="C223">
        <v>13.56</v>
      </c>
      <c r="D223">
        <v>561.29999999999995</v>
      </c>
      <c r="E223">
        <v>6.3030000000000003E-2</v>
      </c>
      <c r="F223">
        <v>2.0110000000000001</v>
      </c>
      <c r="G223">
        <v>1.8419999999999999E-2</v>
      </c>
      <c r="H223" t="s">
        <v>8</v>
      </c>
    </row>
    <row r="224" spans="1:8" x14ac:dyDescent="0.2">
      <c r="A224" t="s">
        <v>46</v>
      </c>
      <c r="B224" t="s">
        <v>23</v>
      </c>
      <c r="C224">
        <v>10.18</v>
      </c>
      <c r="D224">
        <v>313.10000000000002</v>
      </c>
      <c r="E224">
        <v>6.9080000000000003E-2</v>
      </c>
      <c r="F224">
        <v>1.641</v>
      </c>
      <c r="G224">
        <v>2.6370000000000001E-2</v>
      </c>
      <c r="H224" t="s">
        <v>8</v>
      </c>
    </row>
    <row r="225" spans="1:8" x14ac:dyDescent="0.2">
      <c r="A225" t="s">
        <v>101</v>
      </c>
      <c r="B225" t="s">
        <v>1</v>
      </c>
      <c r="C225">
        <v>15.75</v>
      </c>
      <c r="D225">
        <v>761.3</v>
      </c>
      <c r="E225">
        <v>6.3030000000000003E-2</v>
      </c>
      <c r="F225">
        <v>2.2440000000000002</v>
      </c>
      <c r="G225">
        <v>1.772E-2</v>
      </c>
      <c r="H225" t="s">
        <v>8</v>
      </c>
    </row>
    <row r="226" spans="1:8" x14ac:dyDescent="0.2">
      <c r="A226" t="s">
        <v>35</v>
      </c>
      <c r="B226" t="s">
        <v>23</v>
      </c>
      <c r="C226">
        <v>13.27</v>
      </c>
      <c r="D226">
        <v>546.4</v>
      </c>
      <c r="E226">
        <v>5.6739999999999999E-2</v>
      </c>
      <c r="F226">
        <v>2.044</v>
      </c>
      <c r="G226">
        <v>1.482E-2</v>
      </c>
      <c r="H226" t="s">
        <v>4</v>
      </c>
    </row>
    <row r="227" spans="1:8" x14ac:dyDescent="0.2">
      <c r="A227" t="s">
        <v>42</v>
      </c>
      <c r="B227" t="s">
        <v>23</v>
      </c>
      <c r="C227">
        <v>14.34</v>
      </c>
      <c r="D227">
        <v>641.20000000000005</v>
      </c>
      <c r="E227">
        <v>5.4480000000000001E-2</v>
      </c>
      <c r="F227">
        <v>3.7629999999999999</v>
      </c>
      <c r="G227">
        <v>2.266E-2</v>
      </c>
      <c r="H227" t="s">
        <v>8</v>
      </c>
    </row>
    <row r="228" spans="1:8" x14ac:dyDescent="0.2">
      <c r="A228" t="s">
        <v>20</v>
      </c>
      <c r="B228" t="s">
        <v>23</v>
      </c>
      <c r="C228">
        <v>10.44</v>
      </c>
      <c r="D228">
        <v>329.6</v>
      </c>
      <c r="E228">
        <v>6.4500000000000002E-2</v>
      </c>
      <c r="F228">
        <v>1.208</v>
      </c>
      <c r="G228">
        <v>1.502E-2</v>
      </c>
      <c r="H228" t="s">
        <v>8</v>
      </c>
    </row>
    <row r="229" spans="1:8" x14ac:dyDescent="0.2">
      <c r="A229" t="s">
        <v>44</v>
      </c>
      <c r="B229" t="s">
        <v>23</v>
      </c>
      <c r="C229">
        <v>15</v>
      </c>
      <c r="D229">
        <v>684.5</v>
      </c>
      <c r="E229">
        <v>5.9069999999999998E-2</v>
      </c>
      <c r="F229">
        <v>2.2759999999999998</v>
      </c>
      <c r="G229">
        <v>1.391E-2</v>
      </c>
      <c r="H229" t="s">
        <v>2</v>
      </c>
    </row>
    <row r="230" spans="1:8" x14ac:dyDescent="0.2">
      <c r="A230" t="s">
        <v>90</v>
      </c>
      <c r="B230" t="s">
        <v>23</v>
      </c>
      <c r="C230">
        <v>12.62</v>
      </c>
      <c r="D230">
        <v>496.4</v>
      </c>
      <c r="E230">
        <v>6.019E-2</v>
      </c>
      <c r="F230">
        <v>1.4450000000000001</v>
      </c>
      <c r="G230">
        <v>1.3650000000000001E-2</v>
      </c>
      <c r="H230" t="s">
        <v>2</v>
      </c>
    </row>
    <row r="231" spans="1:8" x14ac:dyDescent="0.2">
      <c r="A231" t="s">
        <v>56</v>
      </c>
      <c r="B231" t="s">
        <v>1</v>
      </c>
      <c r="C231">
        <v>12.83</v>
      </c>
      <c r="D231">
        <v>503.2</v>
      </c>
      <c r="E231">
        <v>7.2539999999999993E-2</v>
      </c>
      <c r="F231">
        <v>2.2570000000000001</v>
      </c>
      <c r="G231">
        <v>1.6799999999999999E-2</v>
      </c>
      <c r="H231" t="s">
        <v>2</v>
      </c>
    </row>
    <row r="232" spans="1:8" x14ac:dyDescent="0.2">
      <c r="A232" t="s">
        <v>47</v>
      </c>
      <c r="B232" t="s">
        <v>1</v>
      </c>
      <c r="C232">
        <v>17.05</v>
      </c>
      <c r="D232">
        <v>895</v>
      </c>
      <c r="E232">
        <v>6.3250000000000001E-2</v>
      </c>
      <c r="F232">
        <v>2.153</v>
      </c>
      <c r="G232">
        <v>1.1769999999999999E-2</v>
      </c>
      <c r="H232" t="s">
        <v>4</v>
      </c>
    </row>
    <row r="233" spans="1:8" x14ac:dyDescent="0.2">
      <c r="A233" t="s">
        <v>75</v>
      </c>
      <c r="B233" t="s">
        <v>23</v>
      </c>
      <c r="C233">
        <v>11.32</v>
      </c>
      <c r="D233">
        <v>395.7</v>
      </c>
      <c r="E233">
        <v>5.6279999999999997E-2</v>
      </c>
      <c r="F233">
        <v>1.0589999999999999</v>
      </c>
      <c r="G233">
        <v>1.537E-2</v>
      </c>
      <c r="H233" t="s">
        <v>8</v>
      </c>
    </row>
    <row r="234" spans="1:8" x14ac:dyDescent="0.2">
      <c r="A234" t="s">
        <v>72</v>
      </c>
      <c r="B234" t="s">
        <v>23</v>
      </c>
      <c r="C234">
        <v>11.22</v>
      </c>
      <c r="D234">
        <v>386.8</v>
      </c>
      <c r="E234">
        <v>5.8279999999999998E-2</v>
      </c>
      <c r="F234">
        <v>1.4890000000000001</v>
      </c>
      <c r="G234">
        <v>1.916E-2</v>
      </c>
      <c r="H234" t="s">
        <v>2</v>
      </c>
    </row>
    <row r="235" spans="1:8" x14ac:dyDescent="0.2">
      <c r="A235" t="s">
        <v>37</v>
      </c>
      <c r="B235" t="s">
        <v>1</v>
      </c>
      <c r="C235">
        <v>20.51</v>
      </c>
      <c r="D235">
        <v>1319</v>
      </c>
      <c r="E235">
        <v>5.5919999999999997E-2</v>
      </c>
      <c r="F235">
        <v>3.7669999999999999</v>
      </c>
      <c r="G235">
        <v>1.298E-2</v>
      </c>
      <c r="H235" t="s">
        <v>2</v>
      </c>
    </row>
    <row r="236" spans="1:8" x14ac:dyDescent="0.2">
      <c r="A236" t="s">
        <v>56</v>
      </c>
      <c r="B236" t="s">
        <v>23</v>
      </c>
      <c r="C236">
        <v>9.5670000000000002</v>
      </c>
      <c r="D236">
        <v>279.60000000000002</v>
      </c>
      <c r="E236">
        <v>6.4030000000000004E-2</v>
      </c>
      <c r="F236">
        <v>1.2150000000000001</v>
      </c>
      <c r="G236">
        <v>2.383E-2</v>
      </c>
      <c r="H236" t="s">
        <v>8</v>
      </c>
    </row>
    <row r="237" spans="1:8" x14ac:dyDescent="0.2">
      <c r="A237" t="s">
        <v>62</v>
      </c>
      <c r="B237" t="s">
        <v>23</v>
      </c>
      <c r="C237">
        <v>14.03</v>
      </c>
      <c r="D237">
        <v>603.4</v>
      </c>
      <c r="E237">
        <v>5.8349999999999999E-2</v>
      </c>
      <c r="F237">
        <v>1.667</v>
      </c>
      <c r="G237">
        <v>1.2630000000000001E-2</v>
      </c>
      <c r="H237" t="s">
        <v>4</v>
      </c>
    </row>
    <row r="238" spans="1:8" x14ac:dyDescent="0.2">
      <c r="A238" t="s">
        <v>30</v>
      </c>
      <c r="B238" t="s">
        <v>1</v>
      </c>
      <c r="C238">
        <v>23.21</v>
      </c>
      <c r="D238">
        <v>1670</v>
      </c>
      <c r="E238">
        <v>6.3089999999999993E-2</v>
      </c>
      <c r="F238">
        <v>7.2469999999999999</v>
      </c>
      <c r="G238">
        <v>1.5900000000000001E-2</v>
      </c>
      <c r="H238" t="s">
        <v>4</v>
      </c>
    </row>
    <row r="239" spans="1:8" x14ac:dyDescent="0.2">
      <c r="A239" t="s">
        <v>19</v>
      </c>
      <c r="B239" t="s">
        <v>1</v>
      </c>
      <c r="C239">
        <v>20.48</v>
      </c>
      <c r="D239">
        <v>1306</v>
      </c>
      <c r="E239">
        <v>5.1769999999999997E-2</v>
      </c>
      <c r="F239">
        <v>5.1440000000000001</v>
      </c>
      <c r="G239">
        <v>1.341E-2</v>
      </c>
      <c r="H239" t="s">
        <v>2</v>
      </c>
    </row>
    <row r="240" spans="1:8" x14ac:dyDescent="0.2">
      <c r="A240" t="s">
        <v>26</v>
      </c>
      <c r="B240" t="s">
        <v>23</v>
      </c>
      <c r="C240">
        <v>14.22</v>
      </c>
      <c r="D240">
        <v>623.9</v>
      </c>
      <c r="E240">
        <v>6.1289999999999997E-2</v>
      </c>
      <c r="F240">
        <v>2.105</v>
      </c>
      <c r="G240">
        <v>1.1849999999999999E-2</v>
      </c>
      <c r="H240" t="s">
        <v>8</v>
      </c>
    </row>
    <row r="241" spans="1:8" x14ac:dyDescent="0.2">
      <c r="A241" t="s">
        <v>76</v>
      </c>
      <c r="B241" t="s">
        <v>1</v>
      </c>
      <c r="C241">
        <v>17.46</v>
      </c>
      <c r="D241">
        <v>920.6</v>
      </c>
      <c r="E241">
        <v>5.9659999999999998E-2</v>
      </c>
      <c r="F241">
        <v>3.0019999999999998</v>
      </c>
      <c r="G241">
        <v>1.226E-2</v>
      </c>
      <c r="H241" t="s">
        <v>8</v>
      </c>
    </row>
    <row r="242" spans="1:8" x14ac:dyDescent="0.2">
      <c r="A242" t="s">
        <v>41</v>
      </c>
      <c r="B242" t="s">
        <v>23</v>
      </c>
      <c r="C242">
        <v>13.64</v>
      </c>
      <c r="D242">
        <v>575.29999999999995</v>
      </c>
      <c r="E242">
        <v>5.6599999999999998E-2</v>
      </c>
      <c r="F242">
        <v>1.996</v>
      </c>
      <c r="G242">
        <v>1.898E-2</v>
      </c>
      <c r="H242" t="s">
        <v>8</v>
      </c>
    </row>
    <row r="243" spans="1:8" x14ac:dyDescent="0.2">
      <c r="A243" t="s">
        <v>55</v>
      </c>
      <c r="B243" t="s">
        <v>23</v>
      </c>
      <c r="C243">
        <v>12.42</v>
      </c>
      <c r="D243">
        <v>476.5</v>
      </c>
      <c r="E243">
        <v>5.7540000000000001E-2</v>
      </c>
      <c r="F243">
        <v>0.75700000000000001</v>
      </c>
      <c r="G243">
        <v>1.72E-2</v>
      </c>
      <c r="H243" t="s">
        <v>8</v>
      </c>
    </row>
    <row r="244" spans="1:8" x14ac:dyDescent="0.2">
      <c r="A244" t="s">
        <v>90</v>
      </c>
      <c r="B244" t="s">
        <v>23</v>
      </c>
      <c r="C244">
        <v>11.3</v>
      </c>
      <c r="D244">
        <v>389.4</v>
      </c>
      <c r="E244">
        <v>7.6689999999999994E-2</v>
      </c>
      <c r="F244">
        <v>2.3690000000000002</v>
      </c>
      <c r="G244">
        <v>1.9949999999999999E-2</v>
      </c>
      <c r="H244" t="s">
        <v>2</v>
      </c>
    </row>
    <row r="245" spans="1:8" x14ac:dyDescent="0.2">
      <c r="A245" t="s">
        <v>54</v>
      </c>
      <c r="B245" t="s">
        <v>23</v>
      </c>
      <c r="C245">
        <v>13.75</v>
      </c>
      <c r="D245">
        <v>590</v>
      </c>
      <c r="E245">
        <v>5.4289999999999998E-2</v>
      </c>
      <c r="F245">
        <v>2.8290000000000002</v>
      </c>
      <c r="G245">
        <v>2.598E-2</v>
      </c>
      <c r="H245" t="s">
        <v>4</v>
      </c>
    </row>
    <row r="246" spans="1:8" x14ac:dyDescent="0.2">
      <c r="A246" t="s">
        <v>61</v>
      </c>
      <c r="B246" t="s">
        <v>1</v>
      </c>
      <c r="C246">
        <v>19.399999999999999</v>
      </c>
      <c r="D246">
        <v>1155</v>
      </c>
      <c r="E246">
        <v>0.06</v>
      </c>
      <c r="F246">
        <v>4.0369999999999999</v>
      </c>
      <c r="G246">
        <v>2.1860000000000001E-2</v>
      </c>
      <c r="H246" t="s">
        <v>2</v>
      </c>
    </row>
    <row r="247" spans="1:8" x14ac:dyDescent="0.2">
      <c r="A247" t="s">
        <v>14</v>
      </c>
      <c r="B247" t="s">
        <v>23</v>
      </c>
      <c r="C247">
        <v>10.48</v>
      </c>
      <c r="D247">
        <v>337.7</v>
      </c>
      <c r="E247">
        <v>6.4399999999999999E-2</v>
      </c>
      <c r="F247">
        <v>2.5169999999999999</v>
      </c>
      <c r="G247">
        <v>3.4759999999999999E-2</v>
      </c>
      <c r="H247" t="s">
        <v>4</v>
      </c>
    </row>
    <row r="248" spans="1:8" x14ac:dyDescent="0.2">
      <c r="A248" t="s">
        <v>28</v>
      </c>
      <c r="B248" t="s">
        <v>23</v>
      </c>
      <c r="C248">
        <v>13.2</v>
      </c>
      <c r="D248">
        <v>541.6</v>
      </c>
      <c r="E248">
        <v>5.6349999999999997E-2</v>
      </c>
      <c r="F248">
        <v>0.873</v>
      </c>
      <c r="G248">
        <v>1.9619999999999999E-2</v>
      </c>
      <c r="H248" t="s">
        <v>8</v>
      </c>
    </row>
    <row r="249" spans="1:8" x14ac:dyDescent="0.2">
      <c r="A249" t="s">
        <v>69</v>
      </c>
      <c r="B249" t="s">
        <v>23</v>
      </c>
      <c r="C249">
        <v>12.89</v>
      </c>
      <c r="D249">
        <v>512.20000000000005</v>
      </c>
      <c r="E249">
        <v>6.4089999999999994E-2</v>
      </c>
      <c r="F249">
        <v>2.3929999999999998</v>
      </c>
      <c r="G249">
        <v>1.2659999999999999E-2</v>
      </c>
      <c r="H249" t="s">
        <v>8</v>
      </c>
    </row>
    <row r="250" spans="1:8" x14ac:dyDescent="0.2">
      <c r="A250" t="s">
        <v>26</v>
      </c>
      <c r="B250" t="s">
        <v>23</v>
      </c>
      <c r="C250">
        <v>10.65</v>
      </c>
      <c r="D250">
        <v>347</v>
      </c>
      <c r="E250">
        <v>6.3289999999999999E-2</v>
      </c>
      <c r="F250">
        <v>1.4970000000000001</v>
      </c>
      <c r="G250">
        <v>2.1579999999999998E-2</v>
      </c>
      <c r="H250" t="s">
        <v>4</v>
      </c>
    </row>
    <row r="251" spans="1:8" x14ac:dyDescent="0.2">
      <c r="A251" t="s">
        <v>59</v>
      </c>
      <c r="B251" t="s">
        <v>23</v>
      </c>
      <c r="C251">
        <v>11.52</v>
      </c>
      <c r="D251">
        <v>406.3</v>
      </c>
      <c r="E251">
        <v>6.1679999999999999E-2</v>
      </c>
      <c r="F251">
        <v>1.6859999999999999</v>
      </c>
      <c r="G251">
        <v>1.677E-2</v>
      </c>
      <c r="H251" t="s">
        <v>4</v>
      </c>
    </row>
    <row r="252" spans="1:8" x14ac:dyDescent="0.2">
      <c r="A252" t="s">
        <v>71</v>
      </c>
      <c r="B252" t="s">
        <v>1</v>
      </c>
      <c r="C252">
        <v>20.94</v>
      </c>
      <c r="D252">
        <v>1364</v>
      </c>
      <c r="E252">
        <v>5.8979999999999998E-2</v>
      </c>
      <c r="F252">
        <v>6.3719999999999999</v>
      </c>
      <c r="G252">
        <v>2.401E-2</v>
      </c>
      <c r="H252" t="s">
        <v>8</v>
      </c>
    </row>
    <row r="253" spans="1:8" x14ac:dyDescent="0.2">
      <c r="A253" t="s">
        <v>54</v>
      </c>
      <c r="B253" t="s">
        <v>23</v>
      </c>
      <c r="C253">
        <v>11.5</v>
      </c>
      <c r="D253">
        <v>407.4</v>
      </c>
      <c r="E253">
        <v>5.9339999999999997E-2</v>
      </c>
      <c r="F253">
        <v>2.6840000000000002</v>
      </c>
      <c r="G253">
        <v>2.2919999999999999E-2</v>
      </c>
      <c r="H253" t="s">
        <v>8</v>
      </c>
    </row>
    <row r="254" spans="1:8" x14ac:dyDescent="0.2">
      <c r="A254" t="s">
        <v>51</v>
      </c>
      <c r="B254" t="s">
        <v>1</v>
      </c>
      <c r="C254">
        <v>19.73</v>
      </c>
      <c r="D254">
        <v>1206</v>
      </c>
      <c r="E254">
        <v>6.6970000000000002E-2</v>
      </c>
      <c r="F254">
        <v>4.1150000000000002</v>
      </c>
      <c r="G254">
        <v>1.4670000000000001E-2</v>
      </c>
      <c r="H254" t="s">
        <v>4</v>
      </c>
    </row>
    <row r="255" spans="1:8" x14ac:dyDescent="0.2">
      <c r="A255" t="s">
        <v>62</v>
      </c>
      <c r="B255" t="s">
        <v>1</v>
      </c>
      <c r="C255">
        <v>17.3</v>
      </c>
      <c r="D255">
        <v>928.2</v>
      </c>
      <c r="E255">
        <v>5.6129999999999999E-2</v>
      </c>
      <c r="F255">
        <v>2.1930000000000001</v>
      </c>
      <c r="G255">
        <v>1.3939999999999999E-2</v>
      </c>
      <c r="H255" t="s">
        <v>8</v>
      </c>
    </row>
    <row r="256" spans="1:8" x14ac:dyDescent="0.2">
      <c r="A256" t="s">
        <v>16</v>
      </c>
      <c r="B256" t="s">
        <v>1</v>
      </c>
      <c r="C256">
        <v>19.45</v>
      </c>
      <c r="D256">
        <v>1169</v>
      </c>
      <c r="E256">
        <v>5.6469999999999999E-2</v>
      </c>
      <c r="F256">
        <v>3.7970000000000002</v>
      </c>
      <c r="G256">
        <v>1.3650000000000001E-2</v>
      </c>
      <c r="H256" t="s">
        <v>4</v>
      </c>
    </row>
    <row r="257" spans="1:8" x14ac:dyDescent="0.2">
      <c r="A257" t="s">
        <v>74</v>
      </c>
      <c r="B257" t="s">
        <v>1</v>
      </c>
      <c r="C257">
        <v>13.96</v>
      </c>
      <c r="D257">
        <v>602.4</v>
      </c>
      <c r="E257">
        <v>6.13E-2</v>
      </c>
      <c r="F257">
        <v>2.5630000000000002</v>
      </c>
      <c r="G257">
        <v>2.0619999999999999E-2</v>
      </c>
      <c r="H257" t="s">
        <v>2</v>
      </c>
    </row>
    <row r="258" spans="1:8" x14ac:dyDescent="0.2">
      <c r="A258" t="s">
        <v>47</v>
      </c>
      <c r="B258" t="s">
        <v>1</v>
      </c>
      <c r="C258">
        <v>19.55</v>
      </c>
      <c r="D258">
        <v>1207</v>
      </c>
      <c r="E258">
        <v>6.232E-2</v>
      </c>
      <c r="F258">
        <v>7.1580000000000004</v>
      </c>
      <c r="G258">
        <v>1.9359999999999999E-2</v>
      </c>
      <c r="H258" t="s">
        <v>8</v>
      </c>
    </row>
    <row r="259" spans="1:8" x14ac:dyDescent="0.2">
      <c r="A259" t="s">
        <v>91</v>
      </c>
      <c r="B259" t="s">
        <v>1</v>
      </c>
      <c r="C259">
        <v>15.32</v>
      </c>
      <c r="D259">
        <v>713.3</v>
      </c>
      <c r="E259">
        <v>7.596E-2</v>
      </c>
      <c r="F259">
        <v>4.0609999999999999</v>
      </c>
      <c r="G259">
        <v>1.8839999999999999E-2</v>
      </c>
      <c r="H259" t="s">
        <v>4</v>
      </c>
    </row>
    <row r="260" spans="1:8" x14ac:dyDescent="0.2">
      <c r="A260" t="s">
        <v>102</v>
      </c>
      <c r="B260" t="s">
        <v>1</v>
      </c>
      <c r="C260">
        <v>15.66</v>
      </c>
      <c r="D260">
        <v>773.5</v>
      </c>
      <c r="E260">
        <v>8.1040000000000001E-2</v>
      </c>
      <c r="F260">
        <v>10.119999999999999</v>
      </c>
      <c r="G260">
        <v>2.3369999999999998E-2</v>
      </c>
      <c r="H260" t="s">
        <v>2</v>
      </c>
    </row>
    <row r="261" spans="1:8" x14ac:dyDescent="0.2">
      <c r="A261" t="s">
        <v>58</v>
      </c>
      <c r="B261" t="s">
        <v>1</v>
      </c>
      <c r="C261">
        <v>15.53</v>
      </c>
      <c r="D261">
        <v>744.9</v>
      </c>
      <c r="E261">
        <v>6.6500000000000004E-2</v>
      </c>
      <c r="F261">
        <v>1.903</v>
      </c>
      <c r="G261">
        <v>9.9469999999999992E-3</v>
      </c>
      <c r="H261" t="s">
        <v>8</v>
      </c>
    </row>
    <row r="262" spans="1:8" x14ac:dyDescent="0.2">
      <c r="A262" t="s">
        <v>78</v>
      </c>
      <c r="B262" t="s">
        <v>1</v>
      </c>
      <c r="C262">
        <v>-20.309999999999999</v>
      </c>
      <c r="D262">
        <v>1288</v>
      </c>
      <c r="E262">
        <v>5.5719999999999999E-2</v>
      </c>
      <c r="F262">
        <v>2.5870000000000002</v>
      </c>
      <c r="G262">
        <v>1.282E-2</v>
      </c>
      <c r="H262" t="s">
        <v>2</v>
      </c>
    </row>
    <row r="263" spans="1:8" x14ac:dyDescent="0.2">
      <c r="A263" t="s">
        <v>94</v>
      </c>
      <c r="B263" t="s">
        <v>1</v>
      </c>
      <c r="C263">
        <v>17.350000000000001</v>
      </c>
      <c r="D263">
        <v>933.1</v>
      </c>
      <c r="E263">
        <v>5.3069999999999999E-2</v>
      </c>
      <c r="F263">
        <v>2.577</v>
      </c>
      <c r="G263">
        <v>1.4109999999999999E-2</v>
      </c>
      <c r="H263" t="s">
        <v>4</v>
      </c>
    </row>
    <row r="264" spans="1:8" x14ac:dyDescent="0.2">
      <c r="A264" t="s">
        <v>90</v>
      </c>
      <c r="B264" t="s">
        <v>1</v>
      </c>
      <c r="C264">
        <v>17.29</v>
      </c>
      <c r="D264">
        <v>947.8</v>
      </c>
      <c r="E264">
        <v>5.4640000000000001E-2</v>
      </c>
      <c r="F264">
        <v>6.1459999999999999</v>
      </c>
      <c r="G264">
        <v>2.7470000000000001E-2</v>
      </c>
      <c r="H264" t="s">
        <v>4</v>
      </c>
    </row>
    <row r="265" spans="1:8" x14ac:dyDescent="0.2">
      <c r="A265" t="s">
        <v>66</v>
      </c>
      <c r="B265" t="s">
        <v>1</v>
      </c>
      <c r="C265">
        <v>15.61</v>
      </c>
      <c r="D265">
        <v>758.6</v>
      </c>
      <c r="E265">
        <v>5.4429999999999999E-2</v>
      </c>
      <c r="F265">
        <v>1.534</v>
      </c>
      <c r="G265">
        <v>1.013E-2</v>
      </c>
      <c r="H265" t="s">
        <v>4</v>
      </c>
    </row>
    <row r="266" spans="1:8" x14ac:dyDescent="0.2">
      <c r="A266" t="s">
        <v>37</v>
      </c>
      <c r="B266" t="s">
        <v>1</v>
      </c>
      <c r="C266">
        <v>17.190000000000001</v>
      </c>
      <c r="D266">
        <v>928.3</v>
      </c>
      <c r="E266">
        <v>5.5800000000000002E-2</v>
      </c>
      <c r="F266">
        <v>2.819</v>
      </c>
      <c r="G266">
        <v>1.1440000000000001E-2</v>
      </c>
      <c r="H266" t="s">
        <v>4</v>
      </c>
    </row>
    <row r="267" spans="1:8" x14ac:dyDescent="0.2">
      <c r="A267" t="s">
        <v>52</v>
      </c>
      <c r="B267" t="s">
        <v>1</v>
      </c>
      <c r="C267">
        <v>20.73</v>
      </c>
      <c r="D267">
        <v>1419</v>
      </c>
      <c r="E267">
        <v>5.6739999999999999E-2</v>
      </c>
      <c r="F267">
        <v>7.7489999999999997</v>
      </c>
      <c r="G267">
        <v>1.367E-2</v>
      </c>
      <c r="H267" t="s">
        <v>4</v>
      </c>
    </row>
    <row r="268" spans="1:8" x14ac:dyDescent="0.2">
      <c r="A268" t="s">
        <v>82</v>
      </c>
      <c r="B268" t="s">
        <v>23</v>
      </c>
      <c r="C268">
        <v>10.6</v>
      </c>
      <c r="D268">
        <v>346.4</v>
      </c>
      <c r="E268">
        <v>6.4909999999999995E-2</v>
      </c>
      <c r="F268">
        <v>3.43</v>
      </c>
      <c r="G268">
        <v>3.5040000000000002E-2</v>
      </c>
      <c r="H268" t="s">
        <v>2</v>
      </c>
    </row>
    <row r="269" spans="1:8" x14ac:dyDescent="0.2">
      <c r="A269" t="s">
        <v>91</v>
      </c>
      <c r="B269" t="s">
        <v>23</v>
      </c>
      <c r="C269">
        <v>13.59</v>
      </c>
      <c r="D269">
        <v>561</v>
      </c>
      <c r="E269">
        <v>5.8590000000000003E-2</v>
      </c>
      <c r="F269">
        <v>2.5910000000000002</v>
      </c>
      <c r="G269">
        <v>2.0299999999999999E-2</v>
      </c>
      <c r="H269" t="s">
        <v>8</v>
      </c>
    </row>
    <row r="270" spans="1:8" x14ac:dyDescent="0.2">
      <c r="A270" t="s">
        <v>51</v>
      </c>
      <c r="B270" t="s">
        <v>23</v>
      </c>
      <c r="C270">
        <v>12.87</v>
      </c>
      <c r="D270">
        <v>512.20000000000005</v>
      </c>
      <c r="E270">
        <v>5.7689999999999998E-2</v>
      </c>
      <c r="F270">
        <v>1.546</v>
      </c>
      <c r="G270">
        <v>2.5930000000000002E-2</v>
      </c>
      <c r="H270" t="s">
        <v>2</v>
      </c>
    </row>
    <row r="271" spans="1:8" x14ac:dyDescent="0.2">
      <c r="A271" t="s">
        <v>98</v>
      </c>
      <c r="B271" t="s">
        <v>23</v>
      </c>
      <c r="C271">
        <v>10.71</v>
      </c>
      <c r="D271">
        <v>344.9</v>
      </c>
      <c r="E271">
        <v>6.862E-2</v>
      </c>
      <c r="F271">
        <v>2.23</v>
      </c>
      <c r="G271">
        <v>2.7279999999999999E-2</v>
      </c>
      <c r="H271" t="s">
        <v>8</v>
      </c>
    </row>
    <row r="272" spans="1:8" x14ac:dyDescent="0.2">
      <c r="A272" t="s">
        <v>41</v>
      </c>
      <c r="B272" t="s">
        <v>23</v>
      </c>
      <c r="C272">
        <v>14.29</v>
      </c>
      <c r="D272">
        <v>632.6</v>
      </c>
      <c r="E272">
        <v>5.3760000000000002E-2</v>
      </c>
      <c r="F272">
        <v>0.84389999999999998</v>
      </c>
      <c r="G272">
        <v>1.536E-2</v>
      </c>
      <c r="H272" t="s">
        <v>2</v>
      </c>
    </row>
    <row r="273" spans="1:8" x14ac:dyDescent="0.2">
      <c r="A273" t="s">
        <v>68</v>
      </c>
      <c r="B273" t="s">
        <v>23</v>
      </c>
      <c r="C273">
        <v>11.29</v>
      </c>
      <c r="D273">
        <v>388</v>
      </c>
      <c r="E273">
        <v>6.2700000000000006E-2</v>
      </c>
      <c r="F273">
        <v>1.1639999999999999</v>
      </c>
      <c r="G273">
        <v>1.6920000000000001E-2</v>
      </c>
      <c r="H273" t="s">
        <v>8</v>
      </c>
    </row>
    <row r="274" spans="1:8" x14ac:dyDescent="0.2">
      <c r="A274" t="s">
        <v>74</v>
      </c>
      <c r="B274" t="s">
        <v>1</v>
      </c>
      <c r="C274">
        <v>21.75</v>
      </c>
      <c r="D274">
        <v>1491</v>
      </c>
      <c r="E274">
        <v>6.1940000000000002E-2</v>
      </c>
      <c r="F274">
        <v>8.8670000000000009</v>
      </c>
      <c r="G274">
        <v>1.924E-2</v>
      </c>
      <c r="H274" t="s">
        <v>4</v>
      </c>
    </row>
    <row r="275" spans="1:8" x14ac:dyDescent="0.2">
      <c r="A275" t="s">
        <v>14</v>
      </c>
      <c r="B275" t="s">
        <v>23</v>
      </c>
      <c r="C275">
        <v>9.7420000000000009</v>
      </c>
      <c r="D275">
        <v>289.89999999999998</v>
      </c>
      <c r="E275">
        <v>6.3119999999999996E-2</v>
      </c>
      <c r="F275">
        <v>1.75</v>
      </c>
      <c r="G275">
        <v>1.7979999999999999E-2</v>
      </c>
      <c r="H275" t="s">
        <v>8</v>
      </c>
    </row>
    <row r="276" spans="1:8" x14ac:dyDescent="0.2">
      <c r="A276" t="s">
        <v>85</v>
      </c>
      <c r="B276" t="s">
        <v>1</v>
      </c>
      <c r="C276">
        <v>17.93</v>
      </c>
      <c r="D276">
        <v>998.9</v>
      </c>
      <c r="E276">
        <v>5.5100000000000003E-2</v>
      </c>
      <c r="F276">
        <v>2.7650000000000001</v>
      </c>
      <c r="G276">
        <v>1.4189999999999999E-2</v>
      </c>
      <c r="H276" t="s">
        <v>8</v>
      </c>
    </row>
    <row r="277" spans="1:8" x14ac:dyDescent="0.2">
      <c r="A277" t="s">
        <v>95</v>
      </c>
      <c r="B277" t="s">
        <v>23</v>
      </c>
      <c r="C277">
        <v>11.89</v>
      </c>
      <c r="D277">
        <v>435.6</v>
      </c>
      <c r="E277">
        <v>5.8749999999999997E-2</v>
      </c>
      <c r="F277">
        <v>4.0209999999999999</v>
      </c>
      <c r="G277">
        <v>2.6780000000000002E-2</v>
      </c>
      <c r="H277" t="s">
        <v>2</v>
      </c>
    </row>
    <row r="278" spans="1:8" x14ac:dyDescent="0.2">
      <c r="A278" t="s">
        <v>48</v>
      </c>
      <c r="B278" t="s">
        <v>23</v>
      </c>
      <c r="C278">
        <v>11.33</v>
      </c>
      <c r="D278">
        <v>396.6</v>
      </c>
      <c r="E278">
        <v>5.8209999999999998E-2</v>
      </c>
      <c r="F278">
        <v>1.5649999999999999</v>
      </c>
      <c r="G278">
        <v>2.358E-2</v>
      </c>
      <c r="H278" t="s">
        <v>8</v>
      </c>
    </row>
    <row r="279" spans="1:8" x14ac:dyDescent="0.2">
      <c r="A279" t="s">
        <v>61</v>
      </c>
      <c r="B279" t="s">
        <v>1</v>
      </c>
      <c r="C279">
        <v>18.809999999999999</v>
      </c>
      <c r="D279">
        <v>1102</v>
      </c>
      <c r="E279">
        <v>4.9959999999999997E-2</v>
      </c>
      <c r="F279">
        <v>2.363</v>
      </c>
      <c r="G279">
        <v>1.9300000000000001E-2</v>
      </c>
      <c r="H279" t="s">
        <v>4</v>
      </c>
    </row>
    <row r="280" spans="1:8" x14ac:dyDescent="0.2">
      <c r="A280" t="s">
        <v>6</v>
      </c>
      <c r="B280" t="s">
        <v>23</v>
      </c>
      <c r="C280">
        <v>13.59</v>
      </c>
      <c r="D280">
        <v>572.29999999999995</v>
      </c>
      <c r="E280">
        <v>5.5199999999999999E-2</v>
      </c>
      <c r="F280">
        <v>1.6830000000000001</v>
      </c>
      <c r="G280">
        <v>1.3440000000000001E-2</v>
      </c>
      <c r="H280" t="s">
        <v>8</v>
      </c>
    </row>
    <row r="281" spans="1:8" x14ac:dyDescent="0.2">
      <c r="A281" t="s">
        <v>89</v>
      </c>
      <c r="B281" t="s">
        <v>23</v>
      </c>
      <c r="C281">
        <v>13.85</v>
      </c>
      <c r="D281">
        <v>587.4</v>
      </c>
      <c r="E281">
        <v>5.8529999999999999E-2</v>
      </c>
      <c r="F281">
        <v>1.83</v>
      </c>
      <c r="G281">
        <v>1.528E-2</v>
      </c>
      <c r="H281" t="s">
        <v>8</v>
      </c>
    </row>
    <row r="282" spans="1:8" x14ac:dyDescent="0.2">
      <c r="A282" t="s">
        <v>33</v>
      </c>
      <c r="B282" t="s">
        <v>1</v>
      </c>
      <c r="C282">
        <v>19.16</v>
      </c>
      <c r="D282">
        <v>1138</v>
      </c>
      <c r="E282">
        <v>6.2199999999999998E-2</v>
      </c>
      <c r="F282">
        <v>4.3209999999999997</v>
      </c>
      <c r="G282">
        <v>1.435E-2</v>
      </c>
      <c r="H282" t="s">
        <v>8</v>
      </c>
    </row>
    <row r="283" spans="1:8" x14ac:dyDescent="0.2">
      <c r="A283" t="s">
        <v>63</v>
      </c>
      <c r="B283" t="s">
        <v>23</v>
      </c>
      <c r="C283">
        <v>11.74</v>
      </c>
      <c r="D283">
        <v>427.3</v>
      </c>
      <c r="E283">
        <v>6.1129999999999997E-2</v>
      </c>
      <c r="F283">
        <v>3.7170000000000001</v>
      </c>
      <c r="G283">
        <v>2.921E-2</v>
      </c>
      <c r="H283" t="s">
        <v>8</v>
      </c>
    </row>
    <row r="284" spans="1:8" x14ac:dyDescent="0.2">
      <c r="A284" t="s">
        <v>45</v>
      </c>
      <c r="B284" t="s">
        <v>1</v>
      </c>
      <c r="C284">
        <v>19.399999999999999</v>
      </c>
      <c r="D284">
        <v>1145</v>
      </c>
      <c r="E284">
        <v>5.892E-2</v>
      </c>
      <c r="F284">
        <v>2.903</v>
      </c>
      <c r="G284">
        <v>1.6230000000000001E-2</v>
      </c>
      <c r="H284" t="s">
        <v>4</v>
      </c>
    </row>
    <row r="285" spans="1:8" x14ac:dyDescent="0.2">
      <c r="A285" t="s">
        <v>68</v>
      </c>
      <c r="B285" t="s">
        <v>1</v>
      </c>
      <c r="C285">
        <v>16.239999999999998</v>
      </c>
      <c r="D285">
        <v>805.1</v>
      </c>
      <c r="E285">
        <v>6.6839999999999997E-2</v>
      </c>
      <c r="F285">
        <v>2.464</v>
      </c>
      <c r="G285">
        <v>1.388E-2</v>
      </c>
      <c r="H285" t="s">
        <v>8</v>
      </c>
    </row>
    <row r="286" spans="1:8" x14ac:dyDescent="0.2">
      <c r="A286" t="s">
        <v>97</v>
      </c>
      <c r="B286" t="s">
        <v>23</v>
      </c>
      <c r="C286">
        <v>12.89</v>
      </c>
      <c r="D286">
        <v>516.6</v>
      </c>
      <c r="E286">
        <v>5.935E-2</v>
      </c>
      <c r="F286">
        <v>2.347</v>
      </c>
      <c r="G286">
        <v>1.8780000000000002E-2</v>
      </c>
      <c r="H286" t="s">
        <v>4</v>
      </c>
    </row>
    <row r="287" spans="1:8" x14ac:dyDescent="0.2">
      <c r="A287" t="s">
        <v>28</v>
      </c>
      <c r="B287" t="s">
        <v>23</v>
      </c>
      <c r="C287">
        <v>12.58</v>
      </c>
      <c r="D287">
        <v>489</v>
      </c>
      <c r="E287">
        <v>5.8549999999999998E-2</v>
      </c>
      <c r="F287">
        <v>1.7210000000000001</v>
      </c>
      <c r="G287">
        <v>2.571E-2</v>
      </c>
      <c r="H287" t="s">
        <v>2</v>
      </c>
    </row>
    <row r="288" spans="1:8" x14ac:dyDescent="0.2">
      <c r="A288" t="s">
        <v>93</v>
      </c>
      <c r="B288" t="s">
        <v>23</v>
      </c>
      <c r="C288">
        <v>11.94</v>
      </c>
      <c r="D288">
        <v>441</v>
      </c>
      <c r="E288">
        <v>6.7659999999999998E-2</v>
      </c>
      <c r="F288">
        <v>3.198</v>
      </c>
      <c r="G288">
        <v>1.8720000000000001E-2</v>
      </c>
      <c r="H288" t="s">
        <v>4</v>
      </c>
    </row>
    <row r="289" spans="1:8" x14ac:dyDescent="0.2">
      <c r="A289" t="s">
        <v>74</v>
      </c>
      <c r="B289" t="s">
        <v>23</v>
      </c>
      <c r="C289">
        <v>12.89</v>
      </c>
      <c r="D289">
        <v>515.9</v>
      </c>
      <c r="E289">
        <v>5.5809999999999998E-2</v>
      </c>
      <c r="F289">
        <v>1.115</v>
      </c>
      <c r="G289">
        <v>1.619E-2</v>
      </c>
      <c r="H289" t="s">
        <v>2</v>
      </c>
    </row>
    <row r="290" spans="1:8" x14ac:dyDescent="0.2">
      <c r="A290" t="s">
        <v>61</v>
      </c>
      <c r="B290" t="s">
        <v>23</v>
      </c>
      <c r="C290">
        <v>11.26</v>
      </c>
      <c r="D290">
        <v>394.1</v>
      </c>
      <c r="E290">
        <v>6.2330000000000003E-2</v>
      </c>
      <c r="F290">
        <v>2.8769999999999998</v>
      </c>
      <c r="G290">
        <v>3.4180000000000002E-2</v>
      </c>
      <c r="H290" t="s">
        <v>4</v>
      </c>
    </row>
    <row r="291" spans="1:8" x14ac:dyDescent="0.2">
      <c r="A291" t="s">
        <v>45</v>
      </c>
      <c r="B291" t="s">
        <v>23</v>
      </c>
      <c r="C291">
        <v>11.37</v>
      </c>
      <c r="D291">
        <v>396</v>
      </c>
      <c r="E291">
        <v>5.9549999999999999E-2</v>
      </c>
      <c r="F291">
        <v>1.954</v>
      </c>
      <c r="G291">
        <v>3.4160000000000003E-2</v>
      </c>
      <c r="H291" t="s">
        <v>8</v>
      </c>
    </row>
    <row r="292" spans="1:8" x14ac:dyDescent="0.2">
      <c r="A292" t="s">
        <v>87</v>
      </c>
      <c r="B292" t="s">
        <v>23</v>
      </c>
      <c r="C292">
        <v>14.41</v>
      </c>
      <c r="D292">
        <v>651</v>
      </c>
      <c r="E292">
        <v>7.1919999999999998E-2</v>
      </c>
      <c r="F292">
        <v>4.3600000000000003</v>
      </c>
      <c r="G292">
        <v>4.0770000000000001E-2</v>
      </c>
      <c r="H292" t="s">
        <v>4</v>
      </c>
    </row>
    <row r="293" spans="1:8" x14ac:dyDescent="0.2">
      <c r="A293" t="s">
        <v>12</v>
      </c>
      <c r="B293" t="s">
        <v>23</v>
      </c>
      <c r="C293">
        <v>14.96</v>
      </c>
      <c r="D293">
        <v>687.3</v>
      </c>
      <c r="E293">
        <v>5.8520000000000003E-2</v>
      </c>
      <c r="F293">
        <v>2.1709999999999998</v>
      </c>
      <c r="G293">
        <v>1.5219999999999999E-2</v>
      </c>
      <c r="H293" t="s">
        <v>8</v>
      </c>
    </row>
    <row r="294" spans="1:8" x14ac:dyDescent="0.2">
      <c r="A294" t="s">
        <v>99</v>
      </c>
      <c r="B294" t="s">
        <v>23</v>
      </c>
      <c r="C294">
        <v>12.95</v>
      </c>
      <c r="D294">
        <v>513.70000000000005</v>
      </c>
      <c r="E294">
        <v>6.4699999999999994E-2</v>
      </c>
      <c r="F294">
        <v>1.2310000000000001</v>
      </c>
      <c r="G294">
        <v>2.6249999999999999E-2</v>
      </c>
      <c r="H294" t="s">
        <v>2</v>
      </c>
    </row>
    <row r="295" spans="1:8" x14ac:dyDescent="0.2">
      <c r="A295" t="s">
        <v>87</v>
      </c>
      <c r="B295" t="s">
        <v>23</v>
      </c>
      <c r="C295">
        <v>11.85</v>
      </c>
      <c r="D295">
        <v>432.7</v>
      </c>
      <c r="E295">
        <v>5.7149999999999999E-2</v>
      </c>
      <c r="F295">
        <v>1.234</v>
      </c>
      <c r="G295">
        <v>1.7919999999999998E-2</v>
      </c>
      <c r="H295" t="s">
        <v>2</v>
      </c>
    </row>
    <row r="296" spans="1:8" x14ac:dyDescent="0.2">
      <c r="A296" t="s">
        <v>42</v>
      </c>
      <c r="B296" t="s">
        <v>23</v>
      </c>
      <c r="C296">
        <v>12.72</v>
      </c>
      <c r="D296">
        <v>492.1</v>
      </c>
      <c r="E296">
        <v>6.0999999999999999E-2</v>
      </c>
      <c r="F296">
        <v>1.34</v>
      </c>
      <c r="G296">
        <v>1.374E-2</v>
      </c>
      <c r="H296" t="s">
        <v>4</v>
      </c>
    </row>
    <row r="297" spans="1:8" x14ac:dyDescent="0.2">
      <c r="A297" t="s">
        <v>11</v>
      </c>
      <c r="B297" t="s">
        <v>23</v>
      </c>
      <c r="C297">
        <v>13.77</v>
      </c>
      <c r="D297">
        <v>582.70000000000005</v>
      </c>
      <c r="E297">
        <v>5.9119999999999999E-2</v>
      </c>
      <c r="F297">
        <v>1.4790000000000001</v>
      </c>
      <c r="G297">
        <v>2.154E-2</v>
      </c>
      <c r="H297" t="s">
        <v>2</v>
      </c>
    </row>
    <row r="298" spans="1:8" x14ac:dyDescent="0.2">
      <c r="A298" t="s">
        <v>92</v>
      </c>
      <c r="B298" t="s">
        <v>23</v>
      </c>
      <c r="C298">
        <v>10.91</v>
      </c>
      <c r="D298">
        <v>363.7</v>
      </c>
      <c r="E298">
        <v>6.0310000000000002E-2</v>
      </c>
      <c r="F298">
        <v>1.2669999999999999</v>
      </c>
      <c r="G298">
        <v>2.9409999999999999E-2</v>
      </c>
      <c r="H298" t="s">
        <v>8</v>
      </c>
    </row>
    <row r="299" spans="1:8" x14ac:dyDescent="0.2">
      <c r="A299" t="s">
        <v>19</v>
      </c>
      <c r="B299" t="s">
        <v>1</v>
      </c>
      <c r="C299">
        <v>11.76</v>
      </c>
      <c r="D299">
        <v>431.1</v>
      </c>
      <c r="E299">
        <v>6.2869999999999995E-2</v>
      </c>
      <c r="F299">
        <v>4.1379999999999999</v>
      </c>
      <c r="G299">
        <v>1.575E-2</v>
      </c>
      <c r="H299" t="s">
        <v>8</v>
      </c>
    </row>
    <row r="300" spans="1:8" x14ac:dyDescent="0.2">
      <c r="A300" t="s">
        <v>39</v>
      </c>
      <c r="B300" t="s">
        <v>23</v>
      </c>
      <c r="C300">
        <v>14.26</v>
      </c>
      <c r="D300">
        <v>633.1</v>
      </c>
      <c r="E300">
        <v>5.586E-2</v>
      </c>
      <c r="F300">
        <v>1.661</v>
      </c>
      <c r="G300">
        <v>1.103E-2</v>
      </c>
      <c r="H300" t="s">
        <v>8</v>
      </c>
    </row>
    <row r="301" spans="1:8" x14ac:dyDescent="0.2">
      <c r="A301" t="s">
        <v>36</v>
      </c>
      <c r="B301" t="s">
        <v>23</v>
      </c>
      <c r="C301">
        <v>10.51</v>
      </c>
      <c r="D301">
        <v>334.2</v>
      </c>
      <c r="E301">
        <v>6.5559999999999993E-2</v>
      </c>
      <c r="F301">
        <v>2.2890000000000001</v>
      </c>
      <c r="G301">
        <v>3.4639999999999997E-2</v>
      </c>
      <c r="H301" t="s">
        <v>8</v>
      </c>
    </row>
    <row r="302" spans="1:8" x14ac:dyDescent="0.2">
      <c r="A302" t="s">
        <v>86</v>
      </c>
      <c r="B302" t="s">
        <v>1</v>
      </c>
      <c r="C302">
        <v>19.53</v>
      </c>
      <c r="D302">
        <v>1217</v>
      </c>
      <c r="E302">
        <v>6.5519999999999995E-2</v>
      </c>
      <c r="F302">
        <v>7.2370000000000001</v>
      </c>
      <c r="G302">
        <v>1.8839999999999999E-2</v>
      </c>
      <c r="H302" t="s">
        <v>4</v>
      </c>
    </row>
    <row r="303" spans="1:8" x14ac:dyDescent="0.2">
      <c r="A303" t="s">
        <v>91</v>
      </c>
      <c r="B303" t="s">
        <v>23</v>
      </c>
      <c r="C303">
        <v>12.46</v>
      </c>
      <c r="D303">
        <v>471.3</v>
      </c>
      <c r="E303">
        <v>6.2489999999999997E-2</v>
      </c>
      <c r="F303">
        <v>2.5790000000000002</v>
      </c>
      <c r="G303">
        <v>2.7400000000000001E-2</v>
      </c>
      <c r="H303" t="s">
        <v>8</v>
      </c>
    </row>
    <row r="304" spans="1:8" x14ac:dyDescent="0.2">
      <c r="A304" t="s">
        <v>60</v>
      </c>
      <c r="B304" t="s">
        <v>1</v>
      </c>
      <c r="C304">
        <v>20.09</v>
      </c>
      <c r="D304">
        <v>1247</v>
      </c>
      <c r="E304">
        <v>7.4690000000000006E-2</v>
      </c>
      <c r="F304">
        <v>7.8040000000000003</v>
      </c>
      <c r="G304">
        <v>2.7359999999999999E-2</v>
      </c>
      <c r="H304" t="s">
        <v>4</v>
      </c>
    </row>
    <row r="305" spans="1:8" x14ac:dyDescent="0.2">
      <c r="A305" t="s">
        <v>34</v>
      </c>
      <c r="B305" t="s">
        <v>23</v>
      </c>
      <c r="C305">
        <v>10.49</v>
      </c>
      <c r="D305">
        <v>334.3</v>
      </c>
      <c r="E305">
        <v>6.6000000000000003E-2</v>
      </c>
      <c r="F305">
        <v>1.0349999999999999</v>
      </c>
      <c r="G305">
        <v>1.7909999999999999E-2</v>
      </c>
      <c r="H305" t="s">
        <v>4</v>
      </c>
    </row>
    <row r="306" spans="1:8" x14ac:dyDescent="0.2">
      <c r="A306" t="s">
        <v>80</v>
      </c>
      <c r="B306" t="s">
        <v>23</v>
      </c>
      <c r="C306">
        <v>11.46</v>
      </c>
      <c r="D306">
        <v>403.1</v>
      </c>
      <c r="E306">
        <v>6.2429999999999999E-2</v>
      </c>
      <c r="F306">
        <v>2.4750000000000001</v>
      </c>
      <c r="G306">
        <v>1.8939999999999999E-2</v>
      </c>
      <c r="H306" t="s">
        <v>8</v>
      </c>
    </row>
    <row r="307" spans="1:8" x14ac:dyDescent="0.2">
      <c r="A307" t="s">
        <v>99</v>
      </c>
      <c r="B307" t="s">
        <v>23</v>
      </c>
      <c r="C307">
        <v>11.6</v>
      </c>
      <c r="D307">
        <v>417.2</v>
      </c>
      <c r="E307">
        <v>5.8779999999999999E-2</v>
      </c>
      <c r="F307">
        <v>1.9610000000000001</v>
      </c>
      <c r="G307">
        <v>3.1940000000000003E-2</v>
      </c>
      <c r="H307" t="s">
        <v>8</v>
      </c>
    </row>
    <row r="308" spans="1:8" x14ac:dyDescent="0.2">
      <c r="A308" t="s">
        <v>43</v>
      </c>
      <c r="B308" t="s">
        <v>23</v>
      </c>
      <c r="C308">
        <v>13.2</v>
      </c>
      <c r="D308">
        <v>537.29999999999995</v>
      </c>
      <c r="E308">
        <v>5.8939999999999999E-2</v>
      </c>
      <c r="F308">
        <v>1.204</v>
      </c>
      <c r="G308">
        <v>1.3440000000000001E-2</v>
      </c>
      <c r="H308" t="s">
        <v>4</v>
      </c>
    </row>
    <row r="309" spans="1:8" x14ac:dyDescent="0.2">
      <c r="A309" t="s">
        <v>45</v>
      </c>
      <c r="B309" t="s">
        <v>23</v>
      </c>
      <c r="C309">
        <v>9</v>
      </c>
      <c r="D309">
        <v>246.3</v>
      </c>
      <c r="E309">
        <v>6.8330000000000002E-2</v>
      </c>
      <c r="F309">
        <v>1.1439999999999999</v>
      </c>
      <c r="G309">
        <v>2.7009999999999999E-2</v>
      </c>
      <c r="H309" t="s">
        <v>8</v>
      </c>
    </row>
    <row r="310" spans="1:8" x14ac:dyDescent="0.2">
      <c r="A310" t="s">
        <v>44</v>
      </c>
      <c r="B310" t="s">
        <v>23</v>
      </c>
      <c r="C310">
        <v>13.5</v>
      </c>
      <c r="D310">
        <v>566.20000000000005</v>
      </c>
      <c r="E310">
        <v>5.3350000000000002E-2</v>
      </c>
      <c r="F310">
        <v>1.5089999999999999</v>
      </c>
      <c r="G310">
        <v>1.4800000000000001E-2</v>
      </c>
      <c r="H310" t="s">
        <v>8</v>
      </c>
    </row>
    <row r="311" spans="1:8" x14ac:dyDescent="0.2">
      <c r="A311" t="s">
        <v>87</v>
      </c>
      <c r="B311" t="s">
        <v>23</v>
      </c>
      <c r="C311">
        <v>13.05</v>
      </c>
      <c r="D311">
        <v>530.6</v>
      </c>
      <c r="E311">
        <v>5.518E-2</v>
      </c>
      <c r="F311">
        <v>2.5670000000000002</v>
      </c>
      <c r="G311">
        <v>1.422E-2</v>
      </c>
      <c r="H311" t="s">
        <v>8</v>
      </c>
    </row>
    <row r="312" spans="1:8" x14ac:dyDescent="0.2">
      <c r="A312" t="s">
        <v>73</v>
      </c>
      <c r="B312" t="s">
        <v>23</v>
      </c>
      <c r="C312">
        <v>11.7</v>
      </c>
      <c r="D312">
        <v>418.7</v>
      </c>
      <c r="E312">
        <v>6.1280000000000001E-2</v>
      </c>
      <c r="F312">
        <v>1.109</v>
      </c>
      <c r="G312">
        <v>2.349E-2</v>
      </c>
      <c r="H312" t="s">
        <v>8</v>
      </c>
    </row>
    <row r="313" spans="1:8" x14ac:dyDescent="0.2">
      <c r="A313" t="s">
        <v>66</v>
      </c>
      <c r="B313" t="s">
        <v>23</v>
      </c>
      <c r="C313">
        <v>14.61</v>
      </c>
      <c r="D313">
        <v>664.9</v>
      </c>
      <c r="E313">
        <v>5.2549999999999999E-2</v>
      </c>
      <c r="F313">
        <v>1.954</v>
      </c>
      <c r="G313">
        <v>1.494E-2</v>
      </c>
      <c r="H313" t="s">
        <v>8</v>
      </c>
    </row>
    <row r="314" spans="1:8" x14ac:dyDescent="0.2">
      <c r="A314" t="s">
        <v>5</v>
      </c>
      <c r="B314" t="s">
        <v>23</v>
      </c>
      <c r="C314">
        <v>12.76</v>
      </c>
      <c r="D314">
        <v>504.1</v>
      </c>
      <c r="E314">
        <v>6.1400000000000003E-2</v>
      </c>
      <c r="F314">
        <v>2.3460000000000001</v>
      </c>
      <c r="G314">
        <v>1.7309999999999999E-2</v>
      </c>
      <c r="H314" t="s">
        <v>8</v>
      </c>
    </row>
    <row r="315" spans="1:8" x14ac:dyDescent="0.2">
      <c r="A315" t="s">
        <v>62</v>
      </c>
      <c r="B315" t="s">
        <v>23</v>
      </c>
      <c r="C315">
        <v>11.54</v>
      </c>
      <c r="D315">
        <v>409.1</v>
      </c>
      <c r="E315">
        <v>6.0999999999999999E-2</v>
      </c>
      <c r="F315">
        <v>1.107</v>
      </c>
      <c r="G315">
        <v>2.0320000000000001E-2</v>
      </c>
      <c r="H315" t="s">
        <v>2</v>
      </c>
    </row>
    <row r="316" spans="1:8" x14ac:dyDescent="0.2">
      <c r="A316" t="s">
        <v>10</v>
      </c>
      <c r="B316" t="s">
        <v>23</v>
      </c>
      <c r="C316">
        <v>8.5969999999999995</v>
      </c>
      <c r="D316">
        <v>221.2</v>
      </c>
      <c r="E316">
        <v>7.3590000000000003E-2</v>
      </c>
      <c r="F316">
        <v>2.222</v>
      </c>
      <c r="G316">
        <v>6.1460000000000001E-2</v>
      </c>
      <c r="H316" t="s">
        <v>8</v>
      </c>
    </row>
    <row r="317" spans="1:8" x14ac:dyDescent="0.2">
      <c r="A317" t="s">
        <v>103</v>
      </c>
      <c r="B317" t="s">
        <v>23</v>
      </c>
      <c r="C317">
        <v>12.49</v>
      </c>
      <c r="D317">
        <v>481.6</v>
      </c>
      <c r="E317">
        <v>5.6730000000000003E-2</v>
      </c>
      <c r="F317">
        <v>1.0469999999999999</v>
      </c>
      <c r="G317">
        <v>1.393E-2</v>
      </c>
      <c r="H317" t="s">
        <v>8</v>
      </c>
    </row>
    <row r="318" spans="1:8" x14ac:dyDescent="0.2">
      <c r="A318" t="s">
        <v>104</v>
      </c>
      <c r="B318" t="s">
        <v>23</v>
      </c>
      <c r="C318">
        <v>12.18</v>
      </c>
      <c r="D318">
        <v>461.4</v>
      </c>
      <c r="E318">
        <v>5.6489999999999999E-2</v>
      </c>
      <c r="F318">
        <v>1.4379999999999999</v>
      </c>
      <c r="G318">
        <v>1.9769999999999999E-2</v>
      </c>
      <c r="H318" t="s">
        <v>4</v>
      </c>
    </row>
    <row r="319" spans="1:8" x14ac:dyDescent="0.2">
      <c r="A319" t="s">
        <v>88</v>
      </c>
      <c r="B319" t="s">
        <v>1</v>
      </c>
      <c r="C319">
        <v>18.22</v>
      </c>
      <c r="D319">
        <v>1027</v>
      </c>
      <c r="E319">
        <v>5.6640000000000003E-2</v>
      </c>
      <c r="F319">
        <v>2.5470000000000002</v>
      </c>
      <c r="G319">
        <v>1.2749999999999999E-2</v>
      </c>
      <c r="H319" t="s">
        <v>4</v>
      </c>
    </row>
    <row r="320" spans="1:8" x14ac:dyDescent="0.2">
      <c r="A320" t="s">
        <v>57</v>
      </c>
      <c r="B320" t="s">
        <v>23</v>
      </c>
      <c r="C320">
        <v>9.0419999999999998</v>
      </c>
      <c r="D320">
        <v>244.5</v>
      </c>
      <c r="E320">
        <v>8.7429999999999994E-2</v>
      </c>
      <c r="F320">
        <v>3.7690000000000001</v>
      </c>
      <c r="G320">
        <v>3.4909999999999997E-2</v>
      </c>
      <c r="H320" t="s">
        <v>2</v>
      </c>
    </row>
    <row r="321" spans="1:8" x14ac:dyDescent="0.2">
      <c r="A321" t="s">
        <v>28</v>
      </c>
      <c r="B321" t="s">
        <v>23</v>
      </c>
      <c r="C321">
        <v>12.43</v>
      </c>
      <c r="D321">
        <v>477.3</v>
      </c>
      <c r="E321">
        <v>5.561E-2</v>
      </c>
      <c r="F321">
        <v>2.4870000000000001</v>
      </c>
      <c r="G321">
        <v>3.4329999999999999E-2</v>
      </c>
      <c r="H321" t="s">
        <v>8</v>
      </c>
    </row>
    <row r="322" spans="1:8" x14ac:dyDescent="0.2">
      <c r="A322" t="s">
        <v>49</v>
      </c>
      <c r="B322" t="s">
        <v>23</v>
      </c>
      <c r="C322">
        <v>10.25</v>
      </c>
      <c r="D322">
        <v>324.2</v>
      </c>
      <c r="E322">
        <v>7.2789999999999994E-2</v>
      </c>
      <c r="F322">
        <v>1.597</v>
      </c>
      <c r="G322">
        <v>2.7189999999999999E-2</v>
      </c>
      <c r="H322" t="s">
        <v>2</v>
      </c>
    </row>
    <row r="323" spans="1:8" x14ac:dyDescent="0.2">
      <c r="A323" t="s">
        <v>25</v>
      </c>
      <c r="B323" t="s">
        <v>1</v>
      </c>
      <c r="C323">
        <v>20.16</v>
      </c>
      <c r="D323">
        <v>1274</v>
      </c>
      <c r="E323">
        <v>5.0959999999999998E-2</v>
      </c>
      <c r="F323">
        <v>3.8679999999999999</v>
      </c>
      <c r="G323">
        <v>2.1930000000000002E-2</v>
      </c>
      <c r="H323" t="s">
        <v>4</v>
      </c>
    </row>
    <row r="324" spans="1:8" x14ac:dyDescent="0.2">
      <c r="A324" t="s">
        <v>52</v>
      </c>
      <c r="B324" t="s">
        <v>23</v>
      </c>
      <c r="C324">
        <v>12.86</v>
      </c>
      <c r="D324">
        <v>504.8</v>
      </c>
      <c r="E324">
        <v>6.4759999999999998E-2</v>
      </c>
      <c r="F324">
        <v>1.6140000000000001</v>
      </c>
      <c r="G324">
        <v>1.2019999999999999E-2</v>
      </c>
      <c r="H324" t="s">
        <v>8</v>
      </c>
    </row>
    <row r="325" spans="1:8" x14ac:dyDescent="0.2">
      <c r="A325" t="s">
        <v>15</v>
      </c>
      <c r="B325" t="s">
        <v>1</v>
      </c>
      <c r="C325">
        <v>20.34</v>
      </c>
      <c r="D325">
        <v>1264</v>
      </c>
      <c r="E325">
        <v>6.6699999999999995E-2</v>
      </c>
      <c r="F325">
        <v>4.0119999999999996</v>
      </c>
      <c r="G325">
        <v>2.768E-2</v>
      </c>
      <c r="H325" t="s">
        <v>8</v>
      </c>
    </row>
    <row r="326" spans="1:8" x14ac:dyDescent="0.2">
      <c r="A326" t="s">
        <v>9</v>
      </c>
      <c r="B326" t="s">
        <v>23</v>
      </c>
      <c r="C326">
        <v>12.2</v>
      </c>
      <c r="D326">
        <v>457.9</v>
      </c>
      <c r="E326">
        <v>6.1289999999999997E-2</v>
      </c>
      <c r="F326">
        <v>1.9590000000000001</v>
      </c>
      <c r="G326">
        <v>1.333E-2</v>
      </c>
      <c r="H326" t="s">
        <v>2</v>
      </c>
    </row>
    <row r="327" spans="1:8" x14ac:dyDescent="0.2">
      <c r="A327" t="s">
        <v>75</v>
      </c>
      <c r="B327" t="s">
        <v>23</v>
      </c>
      <c r="C327">
        <v>12.67</v>
      </c>
      <c r="D327">
        <v>489.9</v>
      </c>
      <c r="E327">
        <v>5.9839999999999997E-2</v>
      </c>
      <c r="F327">
        <v>1.5660000000000001</v>
      </c>
      <c r="G327">
        <v>2.0570000000000001E-2</v>
      </c>
      <c r="H327" t="s">
        <v>2</v>
      </c>
    </row>
    <row r="328" spans="1:8" x14ac:dyDescent="0.2">
      <c r="A328" t="s">
        <v>40</v>
      </c>
      <c r="B328" t="s">
        <v>23</v>
      </c>
      <c r="C328">
        <v>14.11</v>
      </c>
      <c r="D328">
        <v>616.5</v>
      </c>
      <c r="E328">
        <v>5.7000000000000002E-2</v>
      </c>
      <c r="F328">
        <v>1.5580000000000001</v>
      </c>
      <c r="G328">
        <v>1.4160000000000001E-2</v>
      </c>
      <c r="H328" t="s">
        <v>2</v>
      </c>
    </row>
    <row r="329" spans="1:8" x14ac:dyDescent="0.2">
      <c r="A329" t="s">
        <v>5</v>
      </c>
      <c r="B329" t="s">
        <v>23</v>
      </c>
      <c r="C329">
        <v>12.03</v>
      </c>
      <c r="D329">
        <v>446</v>
      </c>
      <c r="E329">
        <v>6.0699999999999997E-2</v>
      </c>
      <c r="F329">
        <v>1.466</v>
      </c>
      <c r="G329">
        <v>1.4659999999999999E-2</v>
      </c>
      <c r="H329" t="s">
        <v>8</v>
      </c>
    </row>
    <row r="330" spans="1:8" x14ac:dyDescent="0.2">
      <c r="A330" t="s">
        <v>90</v>
      </c>
      <c r="B330" t="s">
        <v>1</v>
      </c>
      <c r="C330">
        <v>16.27</v>
      </c>
      <c r="D330">
        <v>813.7</v>
      </c>
      <c r="E330">
        <v>6.2770000000000006E-2</v>
      </c>
      <c r="F330">
        <v>3.27</v>
      </c>
      <c r="G330">
        <v>1.536E-2</v>
      </c>
      <c r="H330" t="s">
        <v>4</v>
      </c>
    </row>
    <row r="331" spans="1:8" x14ac:dyDescent="0.2">
      <c r="A331" t="s">
        <v>66</v>
      </c>
      <c r="B331" t="s">
        <v>1</v>
      </c>
      <c r="C331">
        <v>16.260000000000002</v>
      </c>
      <c r="D331">
        <v>826.8</v>
      </c>
      <c r="E331">
        <v>6.5320000000000003E-2</v>
      </c>
      <c r="F331">
        <v>2.9609999999999999</v>
      </c>
      <c r="G331">
        <v>4.0219999999999999E-2</v>
      </c>
      <c r="H331" t="s">
        <v>2</v>
      </c>
    </row>
    <row r="332" spans="1:8" x14ac:dyDescent="0.2">
      <c r="A332" t="s">
        <v>29</v>
      </c>
      <c r="B332" t="s">
        <v>1</v>
      </c>
      <c r="C332">
        <v>16.03</v>
      </c>
      <c r="D332">
        <v>793.2</v>
      </c>
      <c r="E332">
        <v>5.9760000000000001E-2</v>
      </c>
      <c r="F332">
        <v>2.629</v>
      </c>
      <c r="G332">
        <v>1.4670000000000001E-2</v>
      </c>
      <c r="H332" t="s">
        <v>4</v>
      </c>
    </row>
    <row r="333" spans="1:8" x14ac:dyDescent="0.2">
      <c r="A333" t="s">
        <v>83</v>
      </c>
      <c r="B333" t="s">
        <v>23</v>
      </c>
      <c r="C333">
        <v>12.98</v>
      </c>
      <c r="D333">
        <v>514</v>
      </c>
      <c r="E333">
        <v>6.54E-2</v>
      </c>
      <c r="F333">
        <v>2.4649999999999999</v>
      </c>
      <c r="G333">
        <v>2.751E-2</v>
      </c>
      <c r="H333" t="s">
        <v>8</v>
      </c>
    </row>
    <row r="334" spans="1:8" x14ac:dyDescent="0.2">
      <c r="A334" t="s">
        <v>104</v>
      </c>
      <c r="B334" t="s">
        <v>23</v>
      </c>
      <c r="C334">
        <v>11.22</v>
      </c>
      <c r="D334">
        <v>387.3</v>
      </c>
      <c r="E334">
        <v>6.028E-2</v>
      </c>
      <c r="F334">
        <v>1.9590000000000001</v>
      </c>
      <c r="G334">
        <v>4.2430000000000002E-2</v>
      </c>
      <c r="H334" t="s">
        <v>4</v>
      </c>
    </row>
    <row r="335" spans="1:8" x14ac:dyDescent="0.2">
      <c r="A335" t="s">
        <v>9</v>
      </c>
      <c r="B335" t="s">
        <v>23</v>
      </c>
      <c r="C335">
        <v>11.25</v>
      </c>
      <c r="D335">
        <v>390</v>
      </c>
      <c r="E335">
        <v>6.0810000000000003E-2</v>
      </c>
      <c r="F335">
        <v>1.5289999999999999</v>
      </c>
      <c r="G335">
        <v>1.7000000000000001E-2</v>
      </c>
      <c r="H335" t="s">
        <v>2</v>
      </c>
    </row>
    <row r="336" spans="1:8" x14ac:dyDescent="0.2">
      <c r="A336" t="s">
        <v>104</v>
      </c>
      <c r="B336" t="s">
        <v>23</v>
      </c>
      <c r="C336">
        <v>12.3</v>
      </c>
      <c r="D336">
        <v>464.4</v>
      </c>
      <c r="E336">
        <v>5.9450000000000003E-2</v>
      </c>
      <c r="F336">
        <v>1.1990000000000001</v>
      </c>
      <c r="G336">
        <v>1.9390000000000001E-2</v>
      </c>
      <c r="H336" t="s">
        <v>4</v>
      </c>
    </row>
    <row r="337" spans="1:8" x14ac:dyDescent="0.2">
      <c r="A337" t="s">
        <v>25</v>
      </c>
      <c r="B337" t="s">
        <v>1</v>
      </c>
      <c r="C337">
        <v>17.059999999999999</v>
      </c>
      <c r="D337">
        <v>918.6</v>
      </c>
      <c r="E337">
        <v>6.071E-2</v>
      </c>
      <c r="F337">
        <v>6.0759999999999996</v>
      </c>
      <c r="G337">
        <v>1.8290000000000001E-2</v>
      </c>
      <c r="H337" t="s">
        <v>8</v>
      </c>
    </row>
    <row r="338" spans="1:8" x14ac:dyDescent="0.2">
      <c r="A338" t="s">
        <v>52</v>
      </c>
      <c r="B338" t="s">
        <v>23</v>
      </c>
      <c r="C338">
        <v>12.99</v>
      </c>
      <c r="D338">
        <v>514.29999999999995</v>
      </c>
      <c r="E338">
        <v>7.238E-2</v>
      </c>
      <c r="F338">
        <v>0.92190000000000005</v>
      </c>
      <c r="G338">
        <v>1.6389999999999998E-2</v>
      </c>
      <c r="H338" t="s">
        <v>4</v>
      </c>
    </row>
    <row r="339" spans="1:8" x14ac:dyDescent="0.2">
      <c r="A339" t="s">
        <v>93</v>
      </c>
      <c r="B339" t="s">
        <v>1</v>
      </c>
      <c r="C339">
        <v>18.77</v>
      </c>
      <c r="D339">
        <v>1092</v>
      </c>
      <c r="E339">
        <v>6.0830000000000002E-2</v>
      </c>
      <c r="F339">
        <v>4.3689999999999998</v>
      </c>
      <c r="G339">
        <v>2.1680000000000001E-2</v>
      </c>
      <c r="H339" t="s">
        <v>4</v>
      </c>
    </row>
    <row r="340" spans="1:8" x14ac:dyDescent="0.2">
      <c r="A340" t="s">
        <v>34</v>
      </c>
      <c r="B340" t="s">
        <v>23</v>
      </c>
      <c r="C340">
        <v>10.050000000000001</v>
      </c>
      <c r="D340">
        <v>310.8</v>
      </c>
      <c r="E340">
        <v>6.3310000000000005E-2</v>
      </c>
      <c r="F340">
        <v>1.778</v>
      </c>
      <c r="G340">
        <v>2.1000000000000001E-2</v>
      </c>
      <c r="H340" t="s">
        <v>2</v>
      </c>
    </row>
    <row r="341" spans="1:8" x14ac:dyDescent="0.2">
      <c r="A341" t="s">
        <v>102</v>
      </c>
      <c r="B341" t="s">
        <v>1</v>
      </c>
      <c r="C341">
        <v>23.51</v>
      </c>
      <c r="D341">
        <v>1747</v>
      </c>
      <c r="E341">
        <v>5.5059999999999998E-2</v>
      </c>
      <c r="F341">
        <v>6.4619999999999997</v>
      </c>
      <c r="G341">
        <v>1.4789999999999999E-2</v>
      </c>
      <c r="H341" t="s">
        <v>2</v>
      </c>
    </row>
    <row r="342" spans="1:8" x14ac:dyDescent="0.2">
      <c r="A342" t="s">
        <v>21</v>
      </c>
      <c r="B342" t="s">
        <v>23</v>
      </c>
      <c r="C342">
        <v>14.42</v>
      </c>
      <c r="D342">
        <v>641.20000000000005</v>
      </c>
      <c r="E342">
        <v>6.4119999999999996E-2</v>
      </c>
      <c r="F342">
        <v>2.677</v>
      </c>
      <c r="G342">
        <v>1.873E-2</v>
      </c>
      <c r="H342" t="s">
        <v>2</v>
      </c>
    </row>
    <row r="343" spans="1:8" x14ac:dyDescent="0.2">
      <c r="A343" t="s">
        <v>44</v>
      </c>
      <c r="B343" t="s">
        <v>23</v>
      </c>
      <c r="C343">
        <v>9.6059999999999999</v>
      </c>
      <c r="D343">
        <v>280.5</v>
      </c>
      <c r="E343">
        <v>7.1249999999999994E-2</v>
      </c>
      <c r="F343">
        <v>1.429</v>
      </c>
      <c r="G343">
        <v>1.7500000000000002E-2</v>
      </c>
      <c r="H343" t="s">
        <v>8</v>
      </c>
    </row>
    <row r="344" spans="1:8" x14ac:dyDescent="0.2">
      <c r="A344" t="s">
        <v>24</v>
      </c>
      <c r="B344" t="s">
        <v>23</v>
      </c>
      <c r="C344">
        <v>11.06</v>
      </c>
      <c r="D344">
        <v>373.9</v>
      </c>
      <c r="E344">
        <v>6.9070000000000006E-2</v>
      </c>
      <c r="F344">
        <v>1.355</v>
      </c>
      <c r="G344">
        <v>2.3480000000000001E-2</v>
      </c>
      <c r="H344" t="s">
        <v>4</v>
      </c>
    </row>
    <row r="345" spans="1:8" x14ac:dyDescent="0.2">
      <c r="A345" t="s">
        <v>43</v>
      </c>
      <c r="B345" t="s">
        <v>1</v>
      </c>
      <c r="C345">
        <v>19.68</v>
      </c>
      <c r="D345">
        <v>1194</v>
      </c>
      <c r="E345">
        <v>5.7149999999999999E-2</v>
      </c>
      <c r="F345">
        <v>5.173</v>
      </c>
      <c r="G345">
        <v>3.7560000000000003E-2</v>
      </c>
      <c r="H345" t="s">
        <v>8</v>
      </c>
    </row>
    <row r="346" spans="1:8" x14ac:dyDescent="0.2">
      <c r="A346" t="s">
        <v>31</v>
      </c>
      <c r="B346" t="s">
        <v>23</v>
      </c>
      <c r="C346">
        <v>11.71</v>
      </c>
      <c r="D346">
        <v>420.3</v>
      </c>
      <c r="E346">
        <v>6.5060000000000007E-2</v>
      </c>
      <c r="F346">
        <v>2.355</v>
      </c>
      <c r="G346">
        <v>1.9529999999999999E-2</v>
      </c>
      <c r="H346" t="s">
        <v>4</v>
      </c>
    </row>
    <row r="347" spans="1:8" x14ac:dyDescent="0.2">
      <c r="A347" t="s">
        <v>52</v>
      </c>
      <c r="B347" t="s">
        <v>23</v>
      </c>
      <c r="C347">
        <v>10.26</v>
      </c>
      <c r="D347">
        <v>321.60000000000002</v>
      </c>
      <c r="E347">
        <v>7.0050000000000001E-2</v>
      </c>
      <c r="F347">
        <v>2.3940000000000001</v>
      </c>
      <c r="G347">
        <v>3.6749999999999998E-2</v>
      </c>
      <c r="H347" t="s">
        <v>8</v>
      </c>
    </row>
    <row r="348" spans="1:8" x14ac:dyDescent="0.2">
      <c r="A348" t="s">
        <v>17</v>
      </c>
      <c r="B348" t="s">
        <v>23</v>
      </c>
      <c r="C348">
        <v>12.06</v>
      </c>
      <c r="D348">
        <v>445.3</v>
      </c>
      <c r="E348">
        <v>6.0479999999999999E-2</v>
      </c>
      <c r="F348">
        <v>1.5589999999999999</v>
      </c>
      <c r="G348">
        <v>1.9820000000000001E-2</v>
      </c>
      <c r="H348" t="s">
        <v>8</v>
      </c>
    </row>
    <row r="349" spans="1:8" x14ac:dyDescent="0.2">
      <c r="A349" t="s">
        <v>100</v>
      </c>
      <c r="B349" t="s">
        <v>23</v>
      </c>
      <c r="C349">
        <v>14.76</v>
      </c>
      <c r="D349">
        <v>668.7</v>
      </c>
      <c r="E349">
        <v>5.9119999999999999E-2</v>
      </c>
      <c r="F349">
        <v>2.5369999999999999</v>
      </c>
      <c r="G349">
        <v>2.163E-2</v>
      </c>
      <c r="H349" t="s">
        <v>2</v>
      </c>
    </row>
    <row r="350" spans="1:8" x14ac:dyDescent="0.2">
      <c r="A350" t="s">
        <v>104</v>
      </c>
      <c r="B350" t="s">
        <v>23</v>
      </c>
      <c r="C350">
        <v>11.47</v>
      </c>
      <c r="D350">
        <v>402.7</v>
      </c>
      <c r="E350">
        <v>6.3719999999999999E-2</v>
      </c>
      <c r="F350">
        <v>1.0900000000000001</v>
      </c>
      <c r="G350">
        <v>1.755E-2</v>
      </c>
      <c r="H350" t="s">
        <v>4</v>
      </c>
    </row>
    <row r="351" spans="1:8" x14ac:dyDescent="0.2">
      <c r="A351" t="s">
        <v>38</v>
      </c>
      <c r="B351" t="s">
        <v>23</v>
      </c>
      <c r="C351">
        <v>11.95</v>
      </c>
      <c r="D351">
        <v>426.7</v>
      </c>
      <c r="E351">
        <v>6.5809999999999994E-2</v>
      </c>
      <c r="F351">
        <v>2.4550000000000001</v>
      </c>
      <c r="G351">
        <v>2.734E-2</v>
      </c>
      <c r="H351" t="s">
        <v>2</v>
      </c>
    </row>
    <row r="352" spans="1:8" x14ac:dyDescent="0.2">
      <c r="A352" t="s">
        <v>10</v>
      </c>
      <c r="B352" t="s">
        <v>23</v>
      </c>
      <c r="C352">
        <v>11.66</v>
      </c>
      <c r="D352">
        <v>421</v>
      </c>
      <c r="E352">
        <v>5.731E-2</v>
      </c>
      <c r="F352">
        <v>2.2250000000000001</v>
      </c>
      <c r="G352">
        <v>2.2159999999999999E-2</v>
      </c>
      <c r="H352" t="s">
        <v>2</v>
      </c>
    </row>
    <row r="353" spans="1:8" x14ac:dyDescent="0.2">
      <c r="A353" t="s">
        <v>46</v>
      </c>
      <c r="B353" t="s">
        <v>1</v>
      </c>
      <c r="C353">
        <v>15.75</v>
      </c>
      <c r="D353">
        <v>758.6</v>
      </c>
      <c r="E353">
        <v>7.603E-2</v>
      </c>
      <c r="F353">
        <v>3.4769999999999999</v>
      </c>
      <c r="G353">
        <v>5.543E-2</v>
      </c>
      <c r="H353" t="s">
        <v>4</v>
      </c>
    </row>
    <row r="354" spans="1:8" x14ac:dyDescent="0.2">
      <c r="A354" t="s">
        <v>29</v>
      </c>
      <c r="B354" t="s">
        <v>1</v>
      </c>
      <c r="C354">
        <v>25.73</v>
      </c>
      <c r="D354">
        <v>2010</v>
      </c>
      <c r="E354">
        <v>6.1210000000000001E-2</v>
      </c>
      <c r="F354">
        <v>7.2220000000000004</v>
      </c>
      <c r="G354">
        <v>2.3349999999999999E-2</v>
      </c>
      <c r="H354" t="s">
        <v>4</v>
      </c>
    </row>
    <row r="355" spans="1:8" x14ac:dyDescent="0.2">
      <c r="A355" t="s">
        <v>98</v>
      </c>
      <c r="B355" t="s">
        <v>1</v>
      </c>
      <c r="C355">
        <v>15.08</v>
      </c>
      <c r="D355">
        <v>716.6</v>
      </c>
      <c r="E355">
        <v>6.4640000000000003E-2</v>
      </c>
      <c r="F355">
        <v>4.1740000000000004</v>
      </c>
      <c r="G355">
        <v>2.12E-2</v>
      </c>
      <c r="H355" t="s">
        <v>8</v>
      </c>
    </row>
    <row r="356" spans="1:8" x14ac:dyDescent="0.2">
      <c r="A356" t="s">
        <v>67</v>
      </c>
      <c r="B356" t="s">
        <v>23</v>
      </c>
      <c r="C356">
        <v>11.14</v>
      </c>
      <c r="D356">
        <v>384.6</v>
      </c>
      <c r="E356">
        <v>6.0830000000000002E-2</v>
      </c>
      <c r="F356">
        <v>3.33</v>
      </c>
      <c r="G356">
        <v>3.1019999999999999E-2</v>
      </c>
      <c r="H356" t="s">
        <v>8</v>
      </c>
    </row>
    <row r="357" spans="1:8" x14ac:dyDescent="0.2">
      <c r="A357" t="s">
        <v>85</v>
      </c>
      <c r="B357" t="s">
        <v>23</v>
      </c>
      <c r="C357">
        <v>12.56</v>
      </c>
      <c r="D357">
        <v>485.8</v>
      </c>
      <c r="E357">
        <v>6.1839999999999999E-2</v>
      </c>
      <c r="F357">
        <v>3.2120000000000002</v>
      </c>
      <c r="G357">
        <v>2.639E-2</v>
      </c>
      <c r="H357" t="s">
        <v>4</v>
      </c>
    </row>
    <row r="358" spans="1:8" x14ac:dyDescent="0.2">
      <c r="A358" t="s">
        <v>27</v>
      </c>
      <c r="B358" t="s">
        <v>23</v>
      </c>
      <c r="C358">
        <v>13.05</v>
      </c>
      <c r="D358">
        <v>512</v>
      </c>
      <c r="E358">
        <v>6.5009999999999998E-2</v>
      </c>
      <c r="F358">
        <v>2.59</v>
      </c>
      <c r="G358">
        <v>2.86E-2</v>
      </c>
      <c r="H358" t="s">
        <v>8</v>
      </c>
    </row>
    <row r="359" spans="1:8" x14ac:dyDescent="0.2">
      <c r="A359" t="s">
        <v>98</v>
      </c>
      <c r="B359" t="s">
        <v>23</v>
      </c>
      <c r="C359">
        <v>13.87</v>
      </c>
      <c r="D359">
        <v>593.70000000000005</v>
      </c>
      <c r="E359">
        <v>5.883E-2</v>
      </c>
      <c r="F359">
        <v>1.7370000000000001</v>
      </c>
      <c r="G359">
        <v>1.5440000000000001E-2</v>
      </c>
      <c r="H359" t="s">
        <v>8</v>
      </c>
    </row>
    <row r="360" spans="1:8" x14ac:dyDescent="0.2">
      <c r="A360" t="s">
        <v>85</v>
      </c>
      <c r="B360" t="s">
        <v>23</v>
      </c>
      <c r="C360">
        <v>8.8780000000000001</v>
      </c>
      <c r="D360">
        <v>241</v>
      </c>
      <c r="E360">
        <v>6.6210000000000005E-2</v>
      </c>
      <c r="F360">
        <v>4.2770000000000001</v>
      </c>
      <c r="G360">
        <v>2.8369999999999999E-2</v>
      </c>
      <c r="H360" t="s">
        <v>2</v>
      </c>
    </row>
    <row r="361" spans="1:8" x14ac:dyDescent="0.2">
      <c r="A361" t="s">
        <v>72</v>
      </c>
      <c r="B361" t="s">
        <v>23</v>
      </c>
      <c r="C361">
        <v>9.4359999999999999</v>
      </c>
      <c r="D361">
        <v>278.60000000000002</v>
      </c>
      <c r="E361">
        <v>6.9589999999999999E-2</v>
      </c>
      <c r="F361">
        <v>3.2669999999999999</v>
      </c>
      <c r="G361">
        <v>1.942E-2</v>
      </c>
      <c r="H361" t="s">
        <v>2</v>
      </c>
    </row>
    <row r="362" spans="1:8" x14ac:dyDescent="0.2">
      <c r="A362" t="s">
        <v>89</v>
      </c>
      <c r="B362" t="s">
        <v>23</v>
      </c>
      <c r="C362">
        <v>12.54</v>
      </c>
      <c r="D362">
        <v>491.9</v>
      </c>
      <c r="E362">
        <v>5.185E-2</v>
      </c>
      <c r="F362">
        <v>2.3290000000000002</v>
      </c>
      <c r="G362">
        <v>2.043E-2</v>
      </c>
      <c r="H362" t="s">
        <v>4</v>
      </c>
    </row>
    <row r="363" spans="1:8" x14ac:dyDescent="0.2">
      <c r="A363" t="s">
        <v>12</v>
      </c>
      <c r="B363" t="s">
        <v>23</v>
      </c>
      <c r="C363">
        <v>13.3</v>
      </c>
      <c r="D363">
        <v>546.1</v>
      </c>
      <c r="E363">
        <v>5.6959999999999997E-2</v>
      </c>
      <c r="F363">
        <v>2.028</v>
      </c>
      <c r="G363">
        <v>1.8290000000000001E-2</v>
      </c>
      <c r="H363" t="s">
        <v>4</v>
      </c>
    </row>
    <row r="364" spans="1:8" x14ac:dyDescent="0.2">
      <c r="A364" t="s">
        <v>98</v>
      </c>
      <c r="B364" t="s">
        <v>23</v>
      </c>
      <c r="C364">
        <v>12.76</v>
      </c>
      <c r="D364">
        <v>496.6</v>
      </c>
      <c r="E364">
        <v>6.1830000000000003E-2</v>
      </c>
      <c r="F364">
        <v>1.5349999999999999</v>
      </c>
      <c r="G364">
        <v>1.9089999999999999E-2</v>
      </c>
      <c r="H364" t="s">
        <v>2</v>
      </c>
    </row>
    <row r="365" spans="1:8" x14ac:dyDescent="0.2">
      <c r="A365" t="s">
        <v>86</v>
      </c>
      <c r="B365" t="s">
        <v>23</v>
      </c>
      <c r="C365">
        <v>16.5</v>
      </c>
      <c r="D365">
        <v>838.1</v>
      </c>
      <c r="E365">
        <v>5.5930000000000001E-2</v>
      </c>
      <c r="F365">
        <v>2.3439999999999999</v>
      </c>
      <c r="G365">
        <v>1.694E-2</v>
      </c>
      <c r="H365" t="s">
        <v>4</v>
      </c>
    </row>
    <row r="366" spans="1:8" x14ac:dyDescent="0.2">
      <c r="A366" t="s">
        <v>94</v>
      </c>
      <c r="B366" t="s">
        <v>23</v>
      </c>
      <c r="C366">
        <v>13.4</v>
      </c>
      <c r="D366">
        <v>552.4</v>
      </c>
      <c r="E366">
        <v>5.7009999999999998E-2</v>
      </c>
      <c r="F366">
        <v>1.036</v>
      </c>
      <c r="G366">
        <v>1.291E-2</v>
      </c>
      <c r="H366" t="s">
        <v>4</v>
      </c>
    </row>
    <row r="367" spans="1:8" x14ac:dyDescent="0.2">
      <c r="A367" t="s">
        <v>31</v>
      </c>
      <c r="B367" t="s">
        <v>1</v>
      </c>
      <c r="C367">
        <v>20.440000000000001</v>
      </c>
      <c r="D367">
        <v>1293</v>
      </c>
      <c r="E367">
        <v>5.5570000000000001E-2</v>
      </c>
      <c r="F367">
        <v>4.218</v>
      </c>
      <c r="G367">
        <v>1.4449999999999999E-2</v>
      </c>
      <c r="H367" t="s">
        <v>4</v>
      </c>
    </row>
    <row r="368" spans="1:8" x14ac:dyDescent="0.2">
      <c r="A368" t="s">
        <v>63</v>
      </c>
      <c r="B368" t="s">
        <v>1</v>
      </c>
      <c r="C368">
        <v>20.2</v>
      </c>
      <c r="D368">
        <v>1234</v>
      </c>
      <c r="E368">
        <v>6.0199999999999997E-2</v>
      </c>
      <c r="F368">
        <v>7.1280000000000001</v>
      </c>
      <c r="G368">
        <v>3.7100000000000001E-2</v>
      </c>
      <c r="H368" t="s">
        <v>8</v>
      </c>
    </row>
    <row r="369" spans="1:8" x14ac:dyDescent="0.2">
      <c r="A369" t="s">
        <v>103</v>
      </c>
      <c r="B369" t="s">
        <v>23</v>
      </c>
      <c r="C369">
        <v>12.21</v>
      </c>
      <c r="D369">
        <v>458.4</v>
      </c>
      <c r="E369">
        <v>5.9159999999999997E-2</v>
      </c>
      <c r="F369">
        <v>1.8740000000000001</v>
      </c>
      <c r="G369">
        <v>1.9380000000000001E-2</v>
      </c>
      <c r="H369" t="s">
        <v>2</v>
      </c>
    </row>
    <row r="370" spans="1:8" x14ac:dyDescent="0.2">
      <c r="A370" t="s">
        <v>78</v>
      </c>
      <c r="B370" t="s">
        <v>1</v>
      </c>
      <c r="C370">
        <v>21.71</v>
      </c>
      <c r="D370">
        <v>1546</v>
      </c>
      <c r="E370">
        <v>5.0540000000000002E-2</v>
      </c>
      <c r="F370">
        <v>7.7329999999999997</v>
      </c>
      <c r="G370">
        <v>1.2630000000000001E-2</v>
      </c>
      <c r="H370" t="s">
        <v>2</v>
      </c>
    </row>
    <row r="371" spans="1:8" x14ac:dyDescent="0.2">
      <c r="A371" t="s">
        <v>103</v>
      </c>
      <c r="B371" t="s">
        <v>1</v>
      </c>
      <c r="C371">
        <v>22.01</v>
      </c>
      <c r="D371">
        <v>1482</v>
      </c>
      <c r="E371">
        <v>6.1400000000000003E-2</v>
      </c>
      <c r="F371">
        <v>7.5609999999999999</v>
      </c>
      <c r="G371">
        <v>1.5180000000000001E-2</v>
      </c>
      <c r="H371" t="s">
        <v>4</v>
      </c>
    </row>
    <row r="372" spans="1:8" x14ac:dyDescent="0.2">
      <c r="A372" t="s">
        <v>39</v>
      </c>
      <c r="B372" t="s">
        <v>1</v>
      </c>
      <c r="C372">
        <v>16.350000000000001</v>
      </c>
      <c r="D372">
        <v>840.4</v>
      </c>
      <c r="E372">
        <v>6.2179999999999999E-2</v>
      </c>
      <c r="F372">
        <v>2.972</v>
      </c>
      <c r="G372">
        <v>3.1969999999999998E-2</v>
      </c>
      <c r="H372" t="s">
        <v>4</v>
      </c>
    </row>
    <row r="373" spans="1:8" x14ac:dyDescent="0.2">
      <c r="A373" t="s">
        <v>97</v>
      </c>
      <c r="B373" t="s">
        <v>23</v>
      </c>
      <c r="C373">
        <v>15.19</v>
      </c>
      <c r="D373">
        <v>711.8</v>
      </c>
      <c r="E373">
        <v>5.5440000000000003E-2</v>
      </c>
      <c r="F373">
        <v>1.3380000000000001</v>
      </c>
      <c r="G373">
        <v>1.6469999999999999E-2</v>
      </c>
      <c r="H373" t="s">
        <v>4</v>
      </c>
    </row>
    <row r="374" spans="1:8" x14ac:dyDescent="0.2">
      <c r="A374" t="s">
        <v>95</v>
      </c>
      <c r="B374" t="s">
        <v>1</v>
      </c>
      <c r="C374">
        <v>21.37</v>
      </c>
      <c r="D374">
        <v>1386</v>
      </c>
      <c r="E374">
        <v>6.1830000000000003E-2</v>
      </c>
      <c r="F374">
        <v>2.407</v>
      </c>
      <c r="G374">
        <v>1.6750000000000001E-2</v>
      </c>
      <c r="H374" t="s">
        <v>8</v>
      </c>
    </row>
    <row r="375" spans="1:8" x14ac:dyDescent="0.2">
      <c r="A375" t="s">
        <v>54</v>
      </c>
      <c r="B375" t="s">
        <v>1</v>
      </c>
      <c r="C375">
        <v>20.64</v>
      </c>
      <c r="D375">
        <v>1335</v>
      </c>
      <c r="E375">
        <v>5.4780000000000002E-2</v>
      </c>
      <c r="F375">
        <v>4.1189999999999998</v>
      </c>
      <c r="G375">
        <v>1.2760000000000001E-2</v>
      </c>
      <c r="H375" t="s">
        <v>2</v>
      </c>
    </row>
    <row r="376" spans="1:8" x14ac:dyDescent="0.2">
      <c r="A376" t="s">
        <v>96</v>
      </c>
      <c r="B376" t="s">
        <v>23</v>
      </c>
      <c r="C376">
        <v>13.69</v>
      </c>
      <c r="D376">
        <v>579.1</v>
      </c>
      <c r="E376">
        <v>5.6689999999999997E-2</v>
      </c>
      <c r="F376">
        <v>1.3720000000000001</v>
      </c>
      <c r="G376">
        <v>1.9429999999999999E-2</v>
      </c>
      <c r="H376" t="s">
        <v>2</v>
      </c>
    </row>
    <row r="377" spans="1:8" x14ac:dyDescent="0.2">
      <c r="A377" t="s">
        <v>101</v>
      </c>
      <c r="B377" t="s">
        <v>23</v>
      </c>
      <c r="C377">
        <v>16.170000000000002</v>
      </c>
      <c r="D377">
        <v>788.5</v>
      </c>
      <c r="E377">
        <v>6.5720000000000001E-2</v>
      </c>
      <c r="F377">
        <v>1.349</v>
      </c>
      <c r="G377">
        <v>1.934E-2</v>
      </c>
      <c r="H377" t="s">
        <v>2</v>
      </c>
    </row>
    <row r="378" spans="1:8" x14ac:dyDescent="0.2">
      <c r="A378" t="s">
        <v>46</v>
      </c>
      <c r="B378" t="s">
        <v>23</v>
      </c>
      <c r="C378">
        <v>10.57</v>
      </c>
      <c r="D378">
        <v>338.3</v>
      </c>
      <c r="E378">
        <v>8.4500000000000006E-2</v>
      </c>
      <c r="F378">
        <v>2.363</v>
      </c>
      <c r="G378">
        <v>1.617E-2</v>
      </c>
      <c r="H378" t="s">
        <v>2</v>
      </c>
    </row>
    <row r="379" spans="1:8" x14ac:dyDescent="0.2">
      <c r="A379" t="s">
        <v>24</v>
      </c>
      <c r="B379" t="s">
        <v>23</v>
      </c>
      <c r="C379">
        <v>13.46</v>
      </c>
      <c r="D379">
        <v>562.1</v>
      </c>
      <c r="E379">
        <v>5.7630000000000001E-2</v>
      </c>
      <c r="F379">
        <v>1.4</v>
      </c>
      <c r="G379">
        <v>1.4420000000000001E-2</v>
      </c>
      <c r="H379" t="s">
        <v>4</v>
      </c>
    </row>
    <row r="380" spans="1:8" x14ac:dyDescent="0.2">
      <c r="A380" t="s">
        <v>3</v>
      </c>
      <c r="B380" t="s">
        <v>23</v>
      </c>
      <c r="C380">
        <v>13.66</v>
      </c>
      <c r="D380">
        <v>580.6</v>
      </c>
      <c r="E380">
        <v>5.8970000000000002E-2</v>
      </c>
      <c r="F380">
        <v>1.101</v>
      </c>
      <c r="G380">
        <v>1.8180000000000002E-2</v>
      </c>
      <c r="H380" t="s">
        <v>4</v>
      </c>
    </row>
    <row r="381" spans="1:8" x14ac:dyDescent="0.2">
      <c r="A381" t="s">
        <v>41</v>
      </c>
      <c r="B381" t="s">
        <v>1</v>
      </c>
      <c r="C381">
        <v>11.08</v>
      </c>
      <c r="D381">
        <v>361.6</v>
      </c>
      <c r="E381">
        <v>7.9500000000000001E-2</v>
      </c>
      <c r="F381">
        <v>1.7190000000000001</v>
      </c>
      <c r="G381">
        <v>1.738E-2</v>
      </c>
      <c r="H381" t="s">
        <v>4</v>
      </c>
    </row>
    <row r="382" spans="1:8" x14ac:dyDescent="0.2">
      <c r="A382" t="s">
        <v>75</v>
      </c>
      <c r="B382" t="s">
        <v>23</v>
      </c>
      <c r="C382">
        <v>11.27</v>
      </c>
      <c r="D382">
        <v>386.3</v>
      </c>
      <c r="E382">
        <v>6.9139999999999993E-2</v>
      </c>
      <c r="F382">
        <v>1.8089999999999999</v>
      </c>
      <c r="G382">
        <v>2.1080000000000002E-2</v>
      </c>
      <c r="H382" t="s">
        <v>8</v>
      </c>
    </row>
    <row r="383" spans="1:8" x14ac:dyDescent="0.2">
      <c r="A383" t="s">
        <v>48</v>
      </c>
      <c r="B383" t="s">
        <v>23</v>
      </c>
      <c r="C383">
        <v>11.04</v>
      </c>
      <c r="D383">
        <v>372.7</v>
      </c>
      <c r="E383">
        <v>6.2460000000000002E-2</v>
      </c>
      <c r="F383">
        <v>1.2809999999999999</v>
      </c>
      <c r="G383">
        <v>1.8800000000000001E-2</v>
      </c>
      <c r="H383" t="s">
        <v>8</v>
      </c>
    </row>
    <row r="384" spans="1:8" x14ac:dyDescent="0.2">
      <c r="A384" t="s">
        <v>67</v>
      </c>
      <c r="B384" t="s">
        <v>23</v>
      </c>
      <c r="C384">
        <v>12.05</v>
      </c>
      <c r="D384">
        <v>447.8</v>
      </c>
      <c r="E384">
        <v>6.6589999999999996E-2</v>
      </c>
      <c r="F384">
        <v>1.778</v>
      </c>
      <c r="G384">
        <v>2.47E-2</v>
      </c>
      <c r="H384" t="s">
        <v>4</v>
      </c>
    </row>
    <row r="385" spans="1:8" x14ac:dyDescent="0.2">
      <c r="A385" t="s">
        <v>6</v>
      </c>
      <c r="B385" t="s">
        <v>23</v>
      </c>
      <c r="C385">
        <v>12.39</v>
      </c>
      <c r="D385">
        <v>462.9</v>
      </c>
      <c r="E385">
        <v>6.5879999999999994E-2</v>
      </c>
      <c r="F385">
        <v>2.117</v>
      </c>
      <c r="G385">
        <v>1.8380000000000001E-2</v>
      </c>
      <c r="H385" t="s">
        <v>4</v>
      </c>
    </row>
    <row r="386" spans="1:8" x14ac:dyDescent="0.2">
      <c r="A386" t="s">
        <v>69</v>
      </c>
      <c r="B386" t="s">
        <v>23</v>
      </c>
      <c r="C386">
        <v>13.28</v>
      </c>
      <c r="D386">
        <v>541.79999999999995</v>
      </c>
      <c r="E386">
        <v>5.5939999999999997E-2</v>
      </c>
      <c r="F386">
        <v>1.5920000000000001</v>
      </c>
      <c r="G386">
        <v>1.461E-2</v>
      </c>
      <c r="H386" t="s">
        <v>4</v>
      </c>
    </row>
    <row r="387" spans="1:8" x14ac:dyDescent="0.2">
      <c r="A387" t="s">
        <v>102</v>
      </c>
      <c r="B387" t="s">
        <v>1</v>
      </c>
      <c r="C387">
        <v>14.6</v>
      </c>
      <c r="D387">
        <v>664.7</v>
      </c>
      <c r="E387">
        <v>5.416E-2</v>
      </c>
      <c r="F387">
        <v>2.9140000000000001</v>
      </c>
      <c r="G387">
        <v>1.7399999999999999E-2</v>
      </c>
      <c r="H387" t="s">
        <v>2</v>
      </c>
    </row>
    <row r="388" spans="1:8" x14ac:dyDescent="0.2">
      <c r="A388" t="s">
        <v>11</v>
      </c>
      <c r="B388" t="s">
        <v>23</v>
      </c>
      <c r="C388">
        <v>12.21</v>
      </c>
      <c r="D388">
        <v>462</v>
      </c>
      <c r="E388">
        <v>6.1539999999999997E-2</v>
      </c>
      <c r="F388">
        <v>2.097</v>
      </c>
      <c r="G388">
        <v>1.9210000000000001E-2</v>
      </c>
      <c r="H388" t="s">
        <v>2</v>
      </c>
    </row>
    <row r="389" spans="1:8" x14ac:dyDescent="0.2">
      <c r="A389" t="s">
        <v>38</v>
      </c>
      <c r="B389" t="s">
        <v>23</v>
      </c>
      <c r="C389">
        <v>13.88</v>
      </c>
      <c r="D389">
        <v>596.6</v>
      </c>
      <c r="E389">
        <v>5.4739999999999997E-2</v>
      </c>
      <c r="F389">
        <v>1.7090000000000001</v>
      </c>
      <c r="G389">
        <v>1.6469999999999999E-2</v>
      </c>
      <c r="H389" t="s">
        <v>8</v>
      </c>
    </row>
    <row r="390" spans="1:8" x14ac:dyDescent="0.2">
      <c r="A390" t="s">
        <v>97</v>
      </c>
      <c r="B390" t="s">
        <v>23</v>
      </c>
      <c r="C390">
        <v>11.27</v>
      </c>
      <c r="D390">
        <v>392</v>
      </c>
      <c r="E390">
        <v>7.2520000000000001E-2</v>
      </c>
      <c r="F390">
        <v>2.569</v>
      </c>
      <c r="G390">
        <v>1.2189999999999999E-2</v>
      </c>
      <c r="H390" t="s">
        <v>2</v>
      </c>
    </row>
    <row r="391" spans="1:8" x14ac:dyDescent="0.2">
      <c r="A391" t="s">
        <v>6</v>
      </c>
      <c r="B391" t="s">
        <v>1</v>
      </c>
      <c r="C391">
        <v>19.55</v>
      </c>
      <c r="D391">
        <v>1174</v>
      </c>
      <c r="E391">
        <v>5.8840000000000003E-2</v>
      </c>
      <c r="F391">
        <v>5.383</v>
      </c>
      <c r="G391">
        <v>2.768E-2</v>
      </c>
      <c r="H391" t="s">
        <v>8</v>
      </c>
    </row>
    <row r="392" spans="1:8" x14ac:dyDescent="0.2">
      <c r="A392" t="s">
        <v>61</v>
      </c>
      <c r="B392" t="s">
        <v>23</v>
      </c>
      <c r="C392">
        <v>10.26</v>
      </c>
      <c r="D392">
        <v>321.60000000000002</v>
      </c>
      <c r="E392">
        <v>6.5689999999999998E-2</v>
      </c>
      <c r="F392">
        <v>1.3480000000000001</v>
      </c>
      <c r="G392">
        <v>1.9380000000000001E-2</v>
      </c>
      <c r="H392" t="s">
        <v>8</v>
      </c>
    </row>
    <row r="393" spans="1:8" x14ac:dyDescent="0.2">
      <c r="A393" t="s">
        <v>103</v>
      </c>
      <c r="B393" t="s">
        <v>23</v>
      </c>
      <c r="C393">
        <v>8.734</v>
      </c>
      <c r="D393">
        <v>234.3</v>
      </c>
      <c r="E393">
        <v>7.0980000000000001E-2</v>
      </c>
      <c r="F393">
        <v>3.1669999999999998</v>
      </c>
      <c r="G393">
        <v>1.865E-2</v>
      </c>
      <c r="H393" t="s">
        <v>2</v>
      </c>
    </row>
    <row r="394" spans="1:8" x14ac:dyDescent="0.2">
      <c r="A394" t="s">
        <v>56</v>
      </c>
      <c r="B394" t="s">
        <v>1</v>
      </c>
      <c r="C394">
        <v>15.49</v>
      </c>
      <c r="D394">
        <v>744.7</v>
      </c>
      <c r="E394">
        <v>6.744E-2</v>
      </c>
      <c r="F394">
        <v>4.6749999999999998</v>
      </c>
      <c r="G394">
        <v>1.8519999999999998E-2</v>
      </c>
      <c r="H394" t="s">
        <v>8</v>
      </c>
    </row>
    <row r="395" spans="1:8" x14ac:dyDescent="0.2">
      <c r="A395" t="s">
        <v>76</v>
      </c>
      <c r="B395" t="s">
        <v>1</v>
      </c>
      <c r="C395">
        <v>21.61</v>
      </c>
      <c r="D395">
        <v>1407</v>
      </c>
      <c r="E395">
        <v>6.6059999999999994E-2</v>
      </c>
      <c r="F395">
        <v>4.1580000000000004</v>
      </c>
      <c r="G395">
        <v>2.0449999999999999E-2</v>
      </c>
      <c r="H395" t="s">
        <v>4</v>
      </c>
    </row>
    <row r="396" spans="1:8" x14ac:dyDescent="0.2">
      <c r="A396" t="s">
        <v>68</v>
      </c>
      <c r="B396" t="s">
        <v>23</v>
      </c>
      <c r="C396">
        <v>12.1</v>
      </c>
      <c r="D396">
        <v>446.2</v>
      </c>
      <c r="E396">
        <v>6.1609999999999998E-2</v>
      </c>
      <c r="F396">
        <v>1.869</v>
      </c>
      <c r="G396">
        <v>2.0150000000000001E-2</v>
      </c>
      <c r="H396" t="s">
        <v>4</v>
      </c>
    </row>
    <row r="397" spans="1:8" x14ac:dyDescent="0.2">
      <c r="A397" t="s">
        <v>35</v>
      </c>
      <c r="B397" t="s">
        <v>23</v>
      </c>
      <c r="C397">
        <v>14.06</v>
      </c>
      <c r="D397">
        <v>609.1</v>
      </c>
      <c r="E397">
        <v>5.7639999999999997E-2</v>
      </c>
      <c r="F397">
        <v>1.2370000000000001</v>
      </c>
      <c r="G397">
        <v>1.719E-2</v>
      </c>
      <c r="H397" t="s">
        <v>4</v>
      </c>
    </row>
    <row r="398" spans="1:8" x14ac:dyDescent="0.2">
      <c r="A398" t="s">
        <v>96</v>
      </c>
      <c r="B398" t="s">
        <v>23</v>
      </c>
      <c r="C398">
        <v>13.51</v>
      </c>
      <c r="D398">
        <v>558.1</v>
      </c>
      <c r="E398">
        <v>6.0789999999999997E-2</v>
      </c>
      <c r="F398">
        <v>1.5129999999999999</v>
      </c>
      <c r="G398">
        <v>1.315E-2</v>
      </c>
      <c r="H398" t="s">
        <v>2</v>
      </c>
    </row>
    <row r="399" spans="1:8" x14ac:dyDescent="0.2">
      <c r="A399" t="s">
        <v>86</v>
      </c>
      <c r="B399" t="s">
        <v>23</v>
      </c>
      <c r="C399">
        <v>12.8</v>
      </c>
      <c r="D399">
        <v>508.3</v>
      </c>
      <c r="E399">
        <v>5.7500000000000002E-2</v>
      </c>
      <c r="F399">
        <v>2.6680000000000001</v>
      </c>
      <c r="G399">
        <v>1.8689999999999998E-2</v>
      </c>
      <c r="H399" t="s">
        <v>8</v>
      </c>
    </row>
    <row r="400" spans="1:8" x14ac:dyDescent="0.2">
      <c r="A400" t="s">
        <v>55</v>
      </c>
      <c r="B400" t="s">
        <v>23</v>
      </c>
      <c r="C400">
        <v>11.06</v>
      </c>
      <c r="D400">
        <v>378.2</v>
      </c>
      <c r="E400">
        <v>6.2140000000000001E-2</v>
      </c>
      <c r="F400">
        <v>1.2629999999999999</v>
      </c>
      <c r="G400">
        <v>1.191E-2</v>
      </c>
      <c r="H400" t="s">
        <v>4</v>
      </c>
    </row>
    <row r="401" spans="1:8" x14ac:dyDescent="0.2">
      <c r="A401" t="s">
        <v>99</v>
      </c>
      <c r="B401" t="s">
        <v>23</v>
      </c>
      <c r="C401">
        <v>11.8</v>
      </c>
      <c r="D401">
        <v>431.9</v>
      </c>
      <c r="E401">
        <v>6.019E-2</v>
      </c>
      <c r="F401">
        <v>2.2250000000000001</v>
      </c>
      <c r="G401">
        <v>1.477E-2</v>
      </c>
      <c r="H401" t="s">
        <v>8</v>
      </c>
    </row>
    <row r="402" spans="1:8" x14ac:dyDescent="0.2">
      <c r="A402" t="s">
        <v>22</v>
      </c>
      <c r="B402" t="s">
        <v>1</v>
      </c>
      <c r="C402">
        <v>17.91</v>
      </c>
      <c r="D402">
        <v>994</v>
      </c>
      <c r="E402">
        <v>7.1150000000000005E-2</v>
      </c>
      <c r="F402">
        <v>3.1230000000000002</v>
      </c>
      <c r="G402">
        <v>1.5910000000000001E-2</v>
      </c>
      <c r="H402" t="s">
        <v>2</v>
      </c>
    </row>
    <row r="403" spans="1:8" x14ac:dyDescent="0.2">
      <c r="A403" t="s">
        <v>61</v>
      </c>
      <c r="B403" t="s">
        <v>23</v>
      </c>
      <c r="C403">
        <v>11.93</v>
      </c>
      <c r="D403">
        <v>442.7</v>
      </c>
      <c r="E403">
        <v>5.5410000000000001E-2</v>
      </c>
      <c r="F403">
        <v>1.649</v>
      </c>
      <c r="G403">
        <v>1.0959999999999999E-2</v>
      </c>
      <c r="H403" t="s">
        <v>8</v>
      </c>
    </row>
    <row r="404" spans="1:8" x14ac:dyDescent="0.2">
      <c r="A404" t="s">
        <v>34</v>
      </c>
      <c r="B404" t="s">
        <v>23</v>
      </c>
      <c r="C404">
        <v>12.94</v>
      </c>
      <c r="D404">
        <v>507.6</v>
      </c>
      <c r="E404">
        <v>6.2E-2</v>
      </c>
      <c r="F404">
        <v>0.99750000000000005</v>
      </c>
      <c r="G404">
        <v>1.8700000000000001E-2</v>
      </c>
      <c r="H404" t="s">
        <v>2</v>
      </c>
    </row>
    <row r="405" spans="1:8" x14ac:dyDescent="0.2">
      <c r="A405" t="s">
        <v>84</v>
      </c>
      <c r="B405" t="s">
        <v>23</v>
      </c>
      <c r="C405">
        <v>12.34</v>
      </c>
      <c r="D405">
        <v>469.1</v>
      </c>
      <c r="E405">
        <v>5.7079999999999999E-2</v>
      </c>
      <c r="F405">
        <v>2.6019999999999999</v>
      </c>
      <c r="G405">
        <v>2.9700000000000001E-2</v>
      </c>
      <c r="H405" t="s">
        <v>4</v>
      </c>
    </row>
    <row r="406" spans="1:8" x14ac:dyDescent="0.2">
      <c r="A406" t="s">
        <v>74</v>
      </c>
      <c r="B406" t="s">
        <v>23</v>
      </c>
      <c r="C406">
        <v>10.94</v>
      </c>
      <c r="D406">
        <v>370</v>
      </c>
      <c r="E406">
        <v>6.615E-2</v>
      </c>
      <c r="F406">
        <v>3.0179999999999998</v>
      </c>
      <c r="G406">
        <v>2.0789999999999999E-2</v>
      </c>
      <c r="H406" t="s">
        <v>4</v>
      </c>
    </row>
    <row r="407" spans="1:8" x14ac:dyDescent="0.2">
      <c r="A407" t="s">
        <v>89</v>
      </c>
      <c r="B407" t="s">
        <v>23</v>
      </c>
      <c r="C407">
        <v>16.14</v>
      </c>
      <c r="D407">
        <v>800</v>
      </c>
      <c r="E407">
        <v>5.8749999999999997E-2</v>
      </c>
      <c r="F407">
        <v>1.7290000000000001</v>
      </c>
      <c r="G407">
        <v>1.4999999999999999E-2</v>
      </c>
      <c r="H407" t="s">
        <v>8</v>
      </c>
    </row>
    <row r="408" spans="1:8" x14ac:dyDescent="0.2">
      <c r="A408" t="s">
        <v>83</v>
      </c>
      <c r="B408" t="s">
        <v>23</v>
      </c>
      <c r="C408">
        <v>12.85</v>
      </c>
      <c r="D408">
        <v>514.5</v>
      </c>
      <c r="E408">
        <v>6.114E-2</v>
      </c>
      <c r="F408">
        <v>2.552</v>
      </c>
      <c r="G408">
        <v>2.6689999999999998E-2</v>
      </c>
      <c r="H408" t="s">
        <v>2</v>
      </c>
    </row>
    <row r="409" spans="1:8" x14ac:dyDescent="0.2">
      <c r="A409" t="s">
        <v>72</v>
      </c>
      <c r="B409" t="s">
        <v>1</v>
      </c>
      <c r="C409">
        <v>17.989999999999998</v>
      </c>
      <c r="D409">
        <v>991.7</v>
      </c>
      <c r="E409">
        <v>6.0690000000000001E-2</v>
      </c>
      <c r="F409">
        <v>3.0609999999999999</v>
      </c>
      <c r="G409">
        <v>1.414E-2</v>
      </c>
      <c r="H409" t="s">
        <v>2</v>
      </c>
    </row>
    <row r="410" spans="1:8" x14ac:dyDescent="0.2">
      <c r="A410" t="s">
        <v>104</v>
      </c>
      <c r="B410" t="s">
        <v>23</v>
      </c>
      <c r="C410">
        <v>12.27</v>
      </c>
      <c r="D410">
        <v>466.1</v>
      </c>
      <c r="E410">
        <v>5.5969999999999999E-2</v>
      </c>
      <c r="F410">
        <v>2.0790000000000002</v>
      </c>
      <c r="G410">
        <v>2.5780000000000001E-2</v>
      </c>
      <c r="H410" t="s">
        <v>2</v>
      </c>
    </row>
    <row r="411" spans="1:8" x14ac:dyDescent="0.2">
      <c r="A411" t="s">
        <v>83</v>
      </c>
      <c r="B411" t="s">
        <v>23</v>
      </c>
      <c r="C411">
        <v>11.36</v>
      </c>
      <c r="D411">
        <v>399.8</v>
      </c>
      <c r="E411">
        <v>5.9130000000000002E-2</v>
      </c>
      <c r="F411">
        <v>1.359</v>
      </c>
      <c r="G411">
        <v>1.341E-2</v>
      </c>
      <c r="H411" t="s">
        <v>2</v>
      </c>
    </row>
    <row r="412" spans="1:8" x14ac:dyDescent="0.2">
      <c r="A412" t="s">
        <v>102</v>
      </c>
      <c r="B412" t="s">
        <v>23</v>
      </c>
      <c r="C412">
        <v>11.04</v>
      </c>
      <c r="D412">
        <v>373.2</v>
      </c>
      <c r="E412">
        <v>6.3399999999999998E-2</v>
      </c>
      <c r="F412">
        <v>1.3420000000000001</v>
      </c>
      <c r="G412">
        <v>1.7180000000000001E-2</v>
      </c>
      <c r="H412" t="s">
        <v>4</v>
      </c>
    </row>
    <row r="413" spans="1:8" x14ac:dyDescent="0.2">
      <c r="A413" t="s">
        <v>69</v>
      </c>
      <c r="B413" t="s">
        <v>23</v>
      </c>
      <c r="C413">
        <v>9.3970000000000002</v>
      </c>
      <c r="D413">
        <v>268.8</v>
      </c>
      <c r="E413">
        <v>6.7239999999999994E-2</v>
      </c>
      <c r="F413">
        <v>1.1739999999999999</v>
      </c>
      <c r="G413">
        <v>1.951E-2</v>
      </c>
      <c r="H413" t="s">
        <v>2</v>
      </c>
    </row>
    <row r="414" spans="1:8" x14ac:dyDescent="0.2">
      <c r="A414" t="s">
        <v>0</v>
      </c>
      <c r="B414" t="s">
        <v>23</v>
      </c>
      <c r="C414">
        <v>14.99</v>
      </c>
      <c r="D414">
        <v>693.7</v>
      </c>
      <c r="E414">
        <v>5.9130000000000002E-2</v>
      </c>
      <c r="F414">
        <v>2.31</v>
      </c>
      <c r="G414">
        <v>1.9060000000000001E-2</v>
      </c>
      <c r="H414" t="s">
        <v>2</v>
      </c>
    </row>
    <row r="415" spans="1:8" x14ac:dyDescent="0.2">
      <c r="A415" t="s">
        <v>18</v>
      </c>
      <c r="B415" t="s">
        <v>1</v>
      </c>
      <c r="C415">
        <v>15.13</v>
      </c>
      <c r="D415">
        <v>719.5</v>
      </c>
      <c r="E415">
        <v>5.2940000000000001E-2</v>
      </c>
      <c r="F415">
        <v>3.0430000000000001</v>
      </c>
      <c r="G415">
        <v>3.1510000000000003E-2</v>
      </c>
      <c r="H415" t="s">
        <v>4</v>
      </c>
    </row>
    <row r="416" spans="1:8" x14ac:dyDescent="0.2">
      <c r="A416" t="s">
        <v>79</v>
      </c>
      <c r="B416" t="s">
        <v>23</v>
      </c>
      <c r="C416">
        <v>11.89</v>
      </c>
      <c r="D416">
        <v>433.8</v>
      </c>
      <c r="E416">
        <v>6.2899999999999998E-2</v>
      </c>
      <c r="F416">
        <v>1.93</v>
      </c>
      <c r="G416">
        <v>2.2579999999999999E-2</v>
      </c>
      <c r="H416" t="s">
        <v>8</v>
      </c>
    </row>
    <row r="417" spans="1:8" x14ac:dyDescent="0.2">
      <c r="A417" t="s">
        <v>44</v>
      </c>
      <c r="B417" t="s">
        <v>23</v>
      </c>
      <c r="C417">
        <v>9.4049999999999994</v>
      </c>
      <c r="D417">
        <v>271.2</v>
      </c>
      <c r="E417">
        <v>6.6009999999999999E-2</v>
      </c>
      <c r="F417">
        <v>2.7589999999999999</v>
      </c>
      <c r="G417">
        <v>3.0439999999999998E-2</v>
      </c>
      <c r="H417" t="s">
        <v>2</v>
      </c>
    </row>
    <row r="418" spans="1:8" x14ac:dyDescent="0.2">
      <c r="A418" t="s">
        <v>101</v>
      </c>
      <c r="B418" t="s">
        <v>1</v>
      </c>
      <c r="C418">
        <v>15.5</v>
      </c>
      <c r="D418">
        <v>803.1</v>
      </c>
      <c r="E418">
        <v>6.8640000000000007E-2</v>
      </c>
      <c r="F418">
        <v>9.4239999999999995</v>
      </c>
      <c r="G418">
        <v>2.018E-2</v>
      </c>
      <c r="H418" t="s">
        <v>4</v>
      </c>
    </row>
    <row r="419" spans="1:8" x14ac:dyDescent="0.2">
      <c r="A419" t="s">
        <v>59</v>
      </c>
      <c r="B419" t="s">
        <v>23</v>
      </c>
      <c r="C419">
        <v>12.7</v>
      </c>
      <c r="D419">
        <v>495</v>
      </c>
      <c r="E419">
        <v>6.275E-2</v>
      </c>
      <c r="F419">
        <v>1.5269999999999999</v>
      </c>
      <c r="G419">
        <v>1.7129999999999999E-2</v>
      </c>
      <c r="H419" t="s">
        <v>4</v>
      </c>
    </row>
    <row r="420" spans="1:8" x14ac:dyDescent="0.2">
      <c r="A420" t="s">
        <v>83</v>
      </c>
      <c r="B420" t="s">
        <v>23</v>
      </c>
      <c r="C420">
        <v>11.16</v>
      </c>
      <c r="D420">
        <v>380.3</v>
      </c>
      <c r="E420">
        <v>6.1440000000000002E-2</v>
      </c>
      <c r="F420">
        <v>1.968</v>
      </c>
      <c r="G420">
        <v>2.6939999999999999E-2</v>
      </c>
      <c r="H420" t="s">
        <v>4</v>
      </c>
    </row>
    <row r="421" spans="1:8" x14ac:dyDescent="0.2">
      <c r="A421" t="s">
        <v>71</v>
      </c>
      <c r="B421" t="s">
        <v>23</v>
      </c>
      <c r="C421">
        <v>11.57</v>
      </c>
      <c r="D421">
        <v>409.7</v>
      </c>
      <c r="E421">
        <v>6.2670000000000003E-2</v>
      </c>
      <c r="F421">
        <v>2.206</v>
      </c>
      <c r="G421">
        <v>1.8679999999999999E-2</v>
      </c>
      <c r="H421" t="s">
        <v>2</v>
      </c>
    </row>
    <row r="422" spans="1:8" x14ac:dyDescent="0.2">
      <c r="A422" t="s">
        <v>102</v>
      </c>
      <c r="B422" t="s">
        <v>23</v>
      </c>
      <c r="C422">
        <v>14.69</v>
      </c>
      <c r="D422">
        <v>656.1</v>
      </c>
      <c r="E422">
        <v>7.4060000000000001E-2</v>
      </c>
      <c r="F422">
        <v>4.7949999999999999</v>
      </c>
      <c r="G422">
        <v>2.6530000000000001E-2</v>
      </c>
      <c r="H422" t="s">
        <v>4</v>
      </c>
    </row>
    <row r="423" spans="1:8" x14ac:dyDescent="0.2">
      <c r="A423" t="s">
        <v>34</v>
      </c>
      <c r="B423" t="s">
        <v>23</v>
      </c>
      <c r="C423">
        <v>11.61</v>
      </c>
      <c r="D423">
        <v>408.2</v>
      </c>
      <c r="E423">
        <v>6.3200000000000006E-2</v>
      </c>
      <c r="F423">
        <v>1.667</v>
      </c>
      <c r="G423">
        <v>1.848E-2</v>
      </c>
      <c r="H423" t="s">
        <v>2</v>
      </c>
    </row>
    <row r="424" spans="1:8" x14ac:dyDescent="0.2">
      <c r="A424" t="s">
        <v>9</v>
      </c>
      <c r="B424" t="s">
        <v>23</v>
      </c>
      <c r="C424">
        <v>13.66</v>
      </c>
      <c r="D424">
        <v>575.29999999999995</v>
      </c>
      <c r="E424">
        <v>6.1809999999999997E-2</v>
      </c>
      <c r="F424">
        <v>1.804</v>
      </c>
      <c r="G424">
        <v>1.5810000000000001E-2</v>
      </c>
      <c r="H424" t="s">
        <v>2</v>
      </c>
    </row>
    <row r="425" spans="1:8" x14ac:dyDescent="0.2">
      <c r="A425" t="s">
        <v>13</v>
      </c>
      <c r="B425" t="s">
        <v>23</v>
      </c>
      <c r="C425">
        <v>9.7420000000000009</v>
      </c>
      <c r="D425">
        <v>289.7</v>
      </c>
      <c r="E425">
        <v>7.0290000000000005E-2</v>
      </c>
      <c r="F425">
        <v>4.6070000000000002</v>
      </c>
      <c r="G425">
        <v>3.1E-2</v>
      </c>
      <c r="H425" t="s">
        <v>8</v>
      </c>
    </row>
    <row r="426" spans="1:8" x14ac:dyDescent="0.2">
      <c r="A426" t="s">
        <v>18</v>
      </c>
      <c r="B426" t="s">
        <v>23</v>
      </c>
      <c r="C426">
        <v>10.029999999999999</v>
      </c>
      <c r="D426">
        <v>307.3</v>
      </c>
      <c r="E426">
        <v>6.4390000000000003E-2</v>
      </c>
      <c r="F426">
        <v>1.1839999999999999</v>
      </c>
      <c r="G426">
        <v>1.4449999999999999E-2</v>
      </c>
      <c r="H426" t="s">
        <v>8</v>
      </c>
    </row>
    <row r="427" spans="1:8" x14ac:dyDescent="0.2">
      <c r="A427" t="s">
        <v>78</v>
      </c>
      <c r="B427" t="s">
        <v>23</v>
      </c>
      <c r="C427">
        <v>10.48</v>
      </c>
      <c r="D427">
        <v>333.6</v>
      </c>
      <c r="E427">
        <v>6.9150000000000003E-2</v>
      </c>
      <c r="F427">
        <v>2.5640000000000001</v>
      </c>
      <c r="G427">
        <v>2.1610000000000001E-2</v>
      </c>
      <c r="H427" t="s">
        <v>8</v>
      </c>
    </row>
    <row r="428" spans="1:8" x14ac:dyDescent="0.2">
      <c r="A428" t="s">
        <v>96</v>
      </c>
      <c r="B428" t="s">
        <v>23</v>
      </c>
      <c r="C428">
        <v>10.8</v>
      </c>
      <c r="D428">
        <v>359.9</v>
      </c>
      <c r="E428">
        <v>5.9769999999999997E-2</v>
      </c>
      <c r="F428">
        <v>2.2400000000000002</v>
      </c>
      <c r="G428">
        <v>1.8440000000000002E-2</v>
      </c>
      <c r="H428" t="s">
        <v>4</v>
      </c>
    </row>
    <row r="429" spans="1:8" x14ac:dyDescent="0.2">
      <c r="A429" t="s">
        <v>58</v>
      </c>
      <c r="B429" t="s">
        <v>23</v>
      </c>
      <c r="C429">
        <v>11.13</v>
      </c>
      <c r="D429">
        <v>381.1</v>
      </c>
      <c r="E429">
        <v>6.148E-2</v>
      </c>
      <c r="F429">
        <v>0.96799999999999997</v>
      </c>
      <c r="G429">
        <v>2.009E-2</v>
      </c>
      <c r="H429" t="s">
        <v>4</v>
      </c>
    </row>
    <row r="430" spans="1:8" x14ac:dyDescent="0.2">
      <c r="A430" t="s">
        <v>84</v>
      </c>
      <c r="B430" t="s">
        <v>23</v>
      </c>
      <c r="C430">
        <v>12.72</v>
      </c>
      <c r="D430">
        <v>501.3</v>
      </c>
      <c r="E430">
        <v>5.5440000000000003E-2</v>
      </c>
      <c r="F430">
        <v>2.109</v>
      </c>
      <c r="G430">
        <v>1.9400000000000001E-2</v>
      </c>
      <c r="H430" t="s">
        <v>4</v>
      </c>
    </row>
    <row r="431" spans="1:8" x14ac:dyDescent="0.2">
      <c r="A431" t="s">
        <v>12</v>
      </c>
      <c r="B431" t="s">
        <v>1</v>
      </c>
      <c r="C431">
        <v>14.9</v>
      </c>
      <c r="D431">
        <v>685</v>
      </c>
      <c r="E431">
        <v>6.898E-2</v>
      </c>
      <c r="F431">
        <v>3.4660000000000002</v>
      </c>
      <c r="G431">
        <v>1.499E-2</v>
      </c>
      <c r="H431" t="s">
        <v>8</v>
      </c>
    </row>
    <row r="432" spans="1:8" x14ac:dyDescent="0.2">
      <c r="A432" t="s">
        <v>49</v>
      </c>
      <c r="B432" t="s">
        <v>23</v>
      </c>
      <c r="C432">
        <v>12.4</v>
      </c>
      <c r="D432">
        <v>467.8</v>
      </c>
      <c r="E432">
        <v>7.102E-2</v>
      </c>
      <c r="F432">
        <v>2.2040000000000002</v>
      </c>
      <c r="G432">
        <v>2.1870000000000001E-2</v>
      </c>
      <c r="H432" t="s">
        <v>2</v>
      </c>
    </row>
    <row r="433" spans="1:8" x14ac:dyDescent="0.2">
      <c r="A433" t="s">
        <v>76</v>
      </c>
      <c r="B433" t="s">
        <v>1</v>
      </c>
      <c r="C433">
        <v>20.18</v>
      </c>
      <c r="D433">
        <v>1250</v>
      </c>
      <c r="E433">
        <v>6.053E-2</v>
      </c>
      <c r="F433">
        <v>3.008</v>
      </c>
      <c r="G433">
        <v>2.4510000000000001E-2</v>
      </c>
      <c r="H433" t="s">
        <v>4</v>
      </c>
    </row>
    <row r="434" spans="1:8" x14ac:dyDescent="0.2">
      <c r="A434" t="s">
        <v>32</v>
      </c>
      <c r="B434" t="s">
        <v>1</v>
      </c>
      <c r="C434">
        <v>18.82</v>
      </c>
      <c r="D434">
        <v>1110</v>
      </c>
      <c r="E434">
        <v>6.132E-2</v>
      </c>
      <c r="F434">
        <v>4.4930000000000003</v>
      </c>
      <c r="G434">
        <v>2.383E-2</v>
      </c>
      <c r="H434" t="s">
        <v>4</v>
      </c>
    </row>
    <row r="435" spans="1:8" x14ac:dyDescent="0.2">
      <c r="A435" t="s">
        <v>0</v>
      </c>
      <c r="B435" t="s">
        <v>23</v>
      </c>
      <c r="C435">
        <v>14.86</v>
      </c>
      <c r="D435">
        <v>673.7</v>
      </c>
      <c r="E435">
        <v>5.7029999999999997E-2</v>
      </c>
      <c r="F435">
        <v>1.6120000000000001</v>
      </c>
      <c r="G435">
        <v>1.5509999999999999E-2</v>
      </c>
      <c r="H435" t="s">
        <v>4</v>
      </c>
    </row>
    <row r="436" spans="1:8" x14ac:dyDescent="0.2">
      <c r="A436" t="s">
        <v>70</v>
      </c>
      <c r="B436" t="s">
        <v>1</v>
      </c>
      <c r="C436">
        <v>13.98</v>
      </c>
      <c r="D436">
        <v>599.5</v>
      </c>
      <c r="E436">
        <v>6.5439999999999998E-2</v>
      </c>
      <c r="F436">
        <v>1.6020000000000001</v>
      </c>
      <c r="G436">
        <v>1.223E-2</v>
      </c>
      <c r="H436" t="s">
        <v>8</v>
      </c>
    </row>
    <row r="437" spans="1:8" x14ac:dyDescent="0.2">
      <c r="A437" t="s">
        <v>53</v>
      </c>
      <c r="B437" t="s">
        <v>23</v>
      </c>
      <c r="C437">
        <v>12.87</v>
      </c>
      <c r="D437">
        <v>509.2</v>
      </c>
      <c r="E437">
        <v>6.3469999999999999E-2</v>
      </c>
      <c r="F437">
        <v>2.597</v>
      </c>
      <c r="G437">
        <v>2.223E-2</v>
      </c>
      <c r="H437" t="s">
        <v>2</v>
      </c>
    </row>
    <row r="438" spans="1:8" x14ac:dyDescent="0.2">
      <c r="A438" t="s">
        <v>101</v>
      </c>
      <c r="B438" t="s">
        <v>23</v>
      </c>
      <c r="C438">
        <v>14.04</v>
      </c>
      <c r="D438">
        <v>611.20000000000005</v>
      </c>
      <c r="E438">
        <v>5.8979999999999998E-2</v>
      </c>
      <c r="F438">
        <v>2.6440000000000001</v>
      </c>
      <c r="G438">
        <v>2.0049999999999998E-2</v>
      </c>
      <c r="H438" t="s">
        <v>2</v>
      </c>
    </row>
    <row r="439" spans="1:8" x14ac:dyDescent="0.2">
      <c r="A439" t="s">
        <v>73</v>
      </c>
      <c r="B439" t="s">
        <v>23</v>
      </c>
      <c r="C439">
        <v>13.85</v>
      </c>
      <c r="D439">
        <v>592.6</v>
      </c>
      <c r="E439">
        <v>5.6730000000000003E-2</v>
      </c>
      <c r="F439">
        <v>2.331</v>
      </c>
      <c r="G439">
        <v>2.0140000000000002E-2</v>
      </c>
      <c r="H439" t="s">
        <v>2</v>
      </c>
    </row>
    <row r="440" spans="1:8" x14ac:dyDescent="0.2">
      <c r="A440" t="s">
        <v>19</v>
      </c>
      <c r="B440" t="s">
        <v>23</v>
      </c>
      <c r="C440">
        <v>14.02</v>
      </c>
      <c r="D440">
        <v>606.5</v>
      </c>
      <c r="E440">
        <v>5.586E-2</v>
      </c>
      <c r="F440">
        <v>1.6060000000000001</v>
      </c>
      <c r="G440">
        <v>1.171E-2</v>
      </c>
      <c r="H440" t="s">
        <v>4</v>
      </c>
    </row>
    <row r="441" spans="1:8" x14ac:dyDescent="0.2">
      <c r="A441" t="s">
        <v>30</v>
      </c>
      <c r="B441" t="s">
        <v>23</v>
      </c>
      <c r="C441">
        <v>10.97</v>
      </c>
      <c r="D441">
        <v>371.5</v>
      </c>
      <c r="E441">
        <v>6.6400000000000001E-2</v>
      </c>
      <c r="F441">
        <v>2.806</v>
      </c>
      <c r="G441">
        <v>1.516E-2</v>
      </c>
      <c r="H441" t="s">
        <v>4</v>
      </c>
    </row>
    <row r="442" spans="1:8" x14ac:dyDescent="0.2">
      <c r="A442" t="s">
        <v>97</v>
      </c>
      <c r="B442" t="s">
        <v>1</v>
      </c>
      <c r="C442">
        <v>17.27</v>
      </c>
      <c r="D442">
        <v>928.8</v>
      </c>
      <c r="E442">
        <v>5.407E-2</v>
      </c>
      <c r="F442">
        <v>3.2829999999999999</v>
      </c>
      <c r="G442">
        <v>1.5939999999999999E-2</v>
      </c>
      <c r="H442" t="s">
        <v>2</v>
      </c>
    </row>
    <row r="443" spans="1:8" x14ac:dyDescent="0.2">
      <c r="A443" t="s">
        <v>9</v>
      </c>
      <c r="B443" t="s">
        <v>23</v>
      </c>
      <c r="C443">
        <v>13.78</v>
      </c>
      <c r="D443">
        <v>585.9</v>
      </c>
      <c r="E443">
        <v>5.8479999999999997E-2</v>
      </c>
      <c r="F443">
        <v>2.2349999999999999</v>
      </c>
      <c r="G443">
        <v>1.227E-2</v>
      </c>
      <c r="H443" t="s">
        <v>8</v>
      </c>
    </row>
    <row r="444" spans="1:8" x14ac:dyDescent="0.2">
      <c r="A444" t="s">
        <v>100</v>
      </c>
      <c r="B444" t="s">
        <v>23</v>
      </c>
      <c r="C444">
        <v>10.57</v>
      </c>
      <c r="D444">
        <v>340.9</v>
      </c>
      <c r="E444">
        <v>5.7680000000000002E-2</v>
      </c>
      <c r="F444">
        <v>1.2769999999999999</v>
      </c>
      <c r="G444">
        <v>1.7170000000000001E-2</v>
      </c>
      <c r="H444" t="s">
        <v>4</v>
      </c>
    </row>
    <row r="445" spans="1:8" x14ac:dyDescent="0.2">
      <c r="A445" t="s">
        <v>90</v>
      </c>
      <c r="B445" t="s">
        <v>1</v>
      </c>
      <c r="C445">
        <v>18.03</v>
      </c>
      <c r="D445">
        <v>990</v>
      </c>
      <c r="E445">
        <v>5.7799999999999997E-2</v>
      </c>
      <c r="F445">
        <v>1.921</v>
      </c>
      <c r="G445">
        <v>1.295E-2</v>
      </c>
      <c r="H445" t="s">
        <v>4</v>
      </c>
    </row>
    <row r="446" spans="1:8" x14ac:dyDescent="0.2">
      <c r="A446" t="s">
        <v>53</v>
      </c>
      <c r="B446" t="s">
        <v>23</v>
      </c>
      <c r="C446">
        <v>11.99</v>
      </c>
      <c r="D446">
        <v>441.3</v>
      </c>
      <c r="E446">
        <v>6.8500000000000005E-2</v>
      </c>
      <c r="F446">
        <v>1.865</v>
      </c>
      <c r="G446">
        <v>2.094E-2</v>
      </c>
      <c r="H446" t="s">
        <v>2</v>
      </c>
    </row>
    <row r="447" spans="1:8" x14ac:dyDescent="0.2">
      <c r="A447" t="s">
        <v>65</v>
      </c>
      <c r="B447" t="s">
        <v>1</v>
      </c>
      <c r="C447">
        <v>17.75</v>
      </c>
      <c r="D447">
        <v>981.6</v>
      </c>
      <c r="E447">
        <v>5.9159999999999997E-2</v>
      </c>
      <c r="F447">
        <v>2.8730000000000002</v>
      </c>
      <c r="G447">
        <v>1.2370000000000001E-2</v>
      </c>
      <c r="H447" t="s">
        <v>2</v>
      </c>
    </row>
    <row r="448" spans="1:8" x14ac:dyDescent="0.2">
      <c r="A448" t="s">
        <v>13</v>
      </c>
      <c r="B448" t="s">
        <v>23</v>
      </c>
      <c r="C448">
        <v>14.8</v>
      </c>
      <c r="D448">
        <v>674.8</v>
      </c>
      <c r="E448">
        <v>5.8860000000000003E-2</v>
      </c>
      <c r="F448">
        <v>1.482</v>
      </c>
      <c r="G448">
        <v>2.2540000000000001E-2</v>
      </c>
      <c r="H448" t="s">
        <v>4</v>
      </c>
    </row>
    <row r="449" spans="1:8" x14ac:dyDescent="0.2">
      <c r="A449" t="s">
        <v>78</v>
      </c>
      <c r="B449" t="s">
        <v>23</v>
      </c>
      <c r="C449">
        <v>14.53</v>
      </c>
      <c r="D449">
        <v>659.7</v>
      </c>
      <c r="E449">
        <v>5.7459999999999997E-2</v>
      </c>
      <c r="F449">
        <v>1.994</v>
      </c>
      <c r="G449">
        <v>1.3939999999999999E-2</v>
      </c>
      <c r="H449" t="s">
        <v>2</v>
      </c>
    </row>
    <row r="450" spans="1:8" x14ac:dyDescent="0.2">
      <c r="A450" t="s">
        <v>63</v>
      </c>
      <c r="B450" t="s">
        <v>1</v>
      </c>
      <c r="C450">
        <v>21.1</v>
      </c>
      <c r="D450">
        <v>1384</v>
      </c>
      <c r="E450">
        <v>5.6610000000000001E-2</v>
      </c>
      <c r="F450">
        <v>4.5419999999999998</v>
      </c>
      <c r="G450">
        <v>1.0290000000000001E-2</v>
      </c>
      <c r="H450" t="s">
        <v>4</v>
      </c>
    </row>
    <row r="451" spans="1:8" x14ac:dyDescent="0.2">
      <c r="A451" t="s">
        <v>72</v>
      </c>
      <c r="B451" t="s">
        <v>23</v>
      </c>
      <c r="C451">
        <v>11.87</v>
      </c>
      <c r="D451">
        <v>432</v>
      </c>
      <c r="E451">
        <v>6.6119999999999998E-2</v>
      </c>
      <c r="F451">
        <v>1.9550000000000001</v>
      </c>
      <c r="G451">
        <v>2.3539999999999998E-2</v>
      </c>
      <c r="H451" t="s">
        <v>4</v>
      </c>
    </row>
    <row r="452" spans="1:8" x14ac:dyDescent="0.2">
      <c r="A452" t="s">
        <v>3</v>
      </c>
      <c r="B452" t="s">
        <v>1</v>
      </c>
      <c r="C452">
        <v>19.59</v>
      </c>
      <c r="D452">
        <v>1191</v>
      </c>
      <c r="E452">
        <v>5.391E-2</v>
      </c>
      <c r="F452">
        <v>2.9159999999999999</v>
      </c>
      <c r="G452">
        <v>1.6410000000000001E-2</v>
      </c>
      <c r="H452" t="s">
        <v>8</v>
      </c>
    </row>
    <row r="453" spans="1:8" x14ac:dyDescent="0.2">
      <c r="A453" t="s">
        <v>7</v>
      </c>
      <c r="B453" t="s">
        <v>23</v>
      </c>
      <c r="C453">
        <v>0</v>
      </c>
      <c r="D453">
        <v>442.5</v>
      </c>
      <c r="E453">
        <v>6.1039999999999997E-2</v>
      </c>
      <c r="F453">
        <v>1.516</v>
      </c>
      <c r="G453">
        <v>1.745E-2</v>
      </c>
      <c r="H453" t="s">
        <v>2</v>
      </c>
    </row>
    <row r="454" spans="1:8" x14ac:dyDescent="0.2">
      <c r="A454" t="s">
        <v>94</v>
      </c>
      <c r="B454" t="s">
        <v>23</v>
      </c>
      <c r="C454">
        <v>14.53</v>
      </c>
      <c r="D454">
        <v>644.20000000000005</v>
      </c>
      <c r="E454">
        <v>6.1210000000000001E-2</v>
      </c>
      <c r="F454">
        <v>2.1429999999999998</v>
      </c>
      <c r="G454">
        <v>2.2069999999999999E-2</v>
      </c>
      <c r="H454" t="s">
        <v>2</v>
      </c>
    </row>
    <row r="455" spans="1:8" x14ac:dyDescent="0.2">
      <c r="A455" t="s">
        <v>58</v>
      </c>
      <c r="B455" t="s">
        <v>23</v>
      </c>
      <c r="C455">
        <v>12.62</v>
      </c>
      <c r="D455">
        <v>492.9</v>
      </c>
      <c r="E455">
        <v>5.8259999999999999E-2</v>
      </c>
      <c r="F455">
        <v>1.1160000000000001</v>
      </c>
      <c r="G455">
        <v>1.6080000000000001E-2</v>
      </c>
      <c r="H455" t="s">
        <v>4</v>
      </c>
    </row>
    <row r="456" spans="1:8" x14ac:dyDescent="0.2">
      <c r="A456" t="s">
        <v>81</v>
      </c>
      <c r="B456" t="s">
        <v>23</v>
      </c>
      <c r="C456">
        <v>13.38</v>
      </c>
      <c r="D456">
        <v>557.20000000000005</v>
      </c>
      <c r="E456">
        <v>6.0159999999999998E-2</v>
      </c>
      <c r="F456">
        <v>2.2869999999999999</v>
      </c>
      <c r="G456">
        <v>1.5640000000000001E-2</v>
      </c>
      <c r="H456" t="s">
        <v>2</v>
      </c>
    </row>
    <row r="457" spans="1:8" x14ac:dyDescent="0.2">
      <c r="A457" t="s">
        <v>42</v>
      </c>
      <c r="B457" t="s">
        <v>23</v>
      </c>
      <c r="C457">
        <v>11.63</v>
      </c>
      <c r="D457">
        <v>415.1</v>
      </c>
      <c r="E457">
        <v>6.166E-2</v>
      </c>
      <c r="F457">
        <v>2.15</v>
      </c>
      <c r="G457">
        <v>2.4750000000000001E-2</v>
      </c>
      <c r="H457" t="s">
        <v>8</v>
      </c>
    </row>
    <row r="458" spans="1:8" x14ac:dyDescent="0.2">
      <c r="A458" t="s">
        <v>66</v>
      </c>
      <c r="B458" t="s">
        <v>23</v>
      </c>
      <c r="C458">
        <v>13.21</v>
      </c>
      <c r="D458">
        <v>537.9</v>
      </c>
      <c r="E458">
        <v>5.5840000000000001E-2</v>
      </c>
      <c r="F458">
        <v>1.3140000000000001</v>
      </c>
      <c r="G458">
        <v>1.3469999999999999E-2</v>
      </c>
      <c r="H458" t="s">
        <v>8</v>
      </c>
    </row>
    <row r="459" spans="1:8" x14ac:dyDescent="0.2">
      <c r="A459" t="s">
        <v>54</v>
      </c>
      <c r="B459" t="s">
        <v>23</v>
      </c>
      <c r="C459">
        <v>13</v>
      </c>
      <c r="D459">
        <v>520.20000000000005</v>
      </c>
      <c r="E459">
        <v>5.4489999999999997E-2</v>
      </c>
      <c r="F459">
        <v>1.657</v>
      </c>
      <c r="G459">
        <v>1.2149999999999999E-2</v>
      </c>
      <c r="H459" t="s">
        <v>4</v>
      </c>
    </row>
    <row r="460" spans="1:8" x14ac:dyDescent="0.2">
      <c r="A460" t="s">
        <v>36</v>
      </c>
      <c r="B460" t="s">
        <v>23</v>
      </c>
      <c r="C460">
        <v>9.7550000000000008</v>
      </c>
      <c r="D460">
        <v>290.89999999999998</v>
      </c>
      <c r="E460">
        <v>5.9520000000000003E-2</v>
      </c>
      <c r="F460">
        <v>1.2430000000000001</v>
      </c>
      <c r="G460">
        <v>1.5740000000000001E-2</v>
      </c>
      <c r="H460" t="s">
        <v>4</v>
      </c>
    </row>
    <row r="461" spans="1:8" x14ac:dyDescent="0.2">
      <c r="A461" t="s">
        <v>20</v>
      </c>
      <c r="B461" t="s">
        <v>1</v>
      </c>
      <c r="C461">
        <v>17.079999999999998</v>
      </c>
      <c r="D461">
        <v>930.9</v>
      </c>
      <c r="E461">
        <v>6.2810000000000005E-2</v>
      </c>
      <c r="F461">
        <v>6.0510000000000002</v>
      </c>
      <c r="G461">
        <v>2.0449999999999999E-2</v>
      </c>
      <c r="H461" t="s">
        <v>2</v>
      </c>
    </row>
    <row r="462" spans="1:8" x14ac:dyDescent="0.2">
      <c r="A462" t="s">
        <v>87</v>
      </c>
      <c r="B462" t="s">
        <v>1</v>
      </c>
      <c r="C462">
        <v>27.42</v>
      </c>
      <c r="D462">
        <v>2501</v>
      </c>
      <c r="E462">
        <v>5.6230000000000002E-2</v>
      </c>
      <c r="F462">
        <v>18.649999999999999</v>
      </c>
      <c r="G462">
        <v>1.6969999999999999E-2</v>
      </c>
      <c r="H462" t="s">
        <v>4</v>
      </c>
    </row>
    <row r="463" spans="1:8" x14ac:dyDescent="0.2">
      <c r="A463" t="s">
        <v>17</v>
      </c>
      <c r="B463" t="s">
        <v>23</v>
      </c>
      <c r="C463">
        <v>14.4</v>
      </c>
      <c r="D463">
        <v>646.1</v>
      </c>
      <c r="E463">
        <v>5.4330000000000003E-2</v>
      </c>
      <c r="F463">
        <v>1.7270000000000001</v>
      </c>
      <c r="G463">
        <v>1.414E-2</v>
      </c>
      <c r="H463" t="s">
        <v>2</v>
      </c>
    </row>
    <row r="464" spans="1:8" x14ac:dyDescent="0.2">
      <c r="A464" t="s">
        <v>60</v>
      </c>
      <c r="B464" t="s">
        <v>23</v>
      </c>
      <c r="C464">
        <v>11.6</v>
      </c>
      <c r="D464">
        <v>412.7</v>
      </c>
      <c r="E464">
        <v>5.8590000000000003E-2</v>
      </c>
      <c r="F464">
        <v>1.3029999999999999</v>
      </c>
      <c r="G464">
        <v>2.1239999999999998E-2</v>
      </c>
      <c r="H464" t="s">
        <v>8</v>
      </c>
    </row>
    <row r="465" spans="1:8" x14ac:dyDescent="0.2">
      <c r="A465" t="s">
        <v>57</v>
      </c>
      <c r="B465" t="s">
        <v>23</v>
      </c>
      <c r="C465">
        <v>13.17</v>
      </c>
      <c r="D465">
        <v>537.29999999999995</v>
      </c>
      <c r="E465">
        <v>5.5489999999999998E-2</v>
      </c>
      <c r="F465">
        <v>1.236</v>
      </c>
      <c r="G465">
        <v>1.093E-2</v>
      </c>
      <c r="H465" t="s">
        <v>4</v>
      </c>
    </row>
    <row r="466" spans="1:8" x14ac:dyDescent="0.2">
      <c r="A466" t="s">
        <v>3</v>
      </c>
      <c r="B466" t="s">
        <v>23</v>
      </c>
      <c r="C466">
        <v>13.24</v>
      </c>
      <c r="D466">
        <v>542.9</v>
      </c>
      <c r="E466">
        <v>6.4320000000000002E-2</v>
      </c>
      <c r="F466">
        <v>3.3690000000000002</v>
      </c>
      <c r="G466">
        <v>1.5259999999999999E-2</v>
      </c>
      <c r="H466" t="s">
        <v>4</v>
      </c>
    </row>
    <row r="467" spans="1:8" x14ac:dyDescent="0.2">
      <c r="A467" t="s">
        <v>40</v>
      </c>
      <c r="B467" t="s">
        <v>23</v>
      </c>
      <c r="C467">
        <v>13.14</v>
      </c>
      <c r="D467">
        <v>536.9</v>
      </c>
      <c r="E467">
        <v>6.0199999999999997E-2</v>
      </c>
      <c r="F467">
        <v>2.3119999999999998</v>
      </c>
      <c r="G467">
        <v>1.5610000000000001E-2</v>
      </c>
      <c r="H467" t="s">
        <v>8</v>
      </c>
    </row>
    <row r="468" spans="1:8" x14ac:dyDescent="0.2">
      <c r="A468" t="s">
        <v>84</v>
      </c>
      <c r="B468" t="s">
        <v>23</v>
      </c>
      <c r="C468">
        <v>9.6679999999999993</v>
      </c>
      <c r="D468">
        <v>286.3</v>
      </c>
      <c r="E468">
        <v>6.4119999999999996E-2</v>
      </c>
      <c r="F468">
        <v>2.2749999999999999</v>
      </c>
      <c r="G468">
        <v>2.6929999999999999E-2</v>
      </c>
      <c r="H468" t="s">
        <v>8</v>
      </c>
    </row>
    <row r="469" spans="1:8" x14ac:dyDescent="0.2">
      <c r="A469" t="s">
        <v>22</v>
      </c>
      <c r="B469" t="s">
        <v>23</v>
      </c>
      <c r="C469">
        <v>11.62</v>
      </c>
      <c r="D469">
        <v>408.8</v>
      </c>
      <c r="E469">
        <v>7.2550000000000003E-2</v>
      </c>
      <c r="F469">
        <v>3.0270000000000001</v>
      </c>
      <c r="G469">
        <v>1.8069999999999999E-2</v>
      </c>
      <c r="H469" t="s">
        <v>2</v>
      </c>
    </row>
    <row r="470" spans="1:8" x14ac:dyDescent="0.2">
      <c r="A470" t="s">
        <v>24</v>
      </c>
      <c r="B470" t="s">
        <v>23</v>
      </c>
      <c r="C470">
        <v>9.6669999999999998</v>
      </c>
      <c r="D470">
        <v>289.10000000000002</v>
      </c>
      <c r="E470">
        <v>6.4130000000000006E-2</v>
      </c>
      <c r="F470">
        <v>2.569</v>
      </c>
      <c r="G470">
        <v>1.9599999999999999E-2</v>
      </c>
      <c r="H470" t="s">
        <v>4</v>
      </c>
    </row>
    <row r="471" spans="1:8" x14ac:dyDescent="0.2">
      <c r="A471" t="s">
        <v>18</v>
      </c>
      <c r="B471" t="s">
        <v>23</v>
      </c>
      <c r="C471">
        <v>12.04</v>
      </c>
      <c r="D471">
        <v>449.9</v>
      </c>
      <c r="E471">
        <v>5.6980000000000003E-2</v>
      </c>
      <c r="F471">
        <v>4.0990000000000002</v>
      </c>
      <c r="G471">
        <v>2.0469999999999999E-2</v>
      </c>
      <c r="H471" t="s">
        <v>8</v>
      </c>
    </row>
    <row r="472" spans="1:8" x14ac:dyDescent="0.2">
      <c r="A472" t="s">
        <v>65</v>
      </c>
      <c r="B472" t="s">
        <v>23</v>
      </c>
      <c r="C472">
        <v>14.92</v>
      </c>
      <c r="D472">
        <v>686.9</v>
      </c>
      <c r="E472">
        <v>5.6689999999999997E-2</v>
      </c>
      <c r="F472">
        <v>1.8260000000000001</v>
      </c>
      <c r="G472">
        <v>1.1480000000000001E-2</v>
      </c>
      <c r="H472" t="s">
        <v>4</v>
      </c>
    </row>
    <row r="473" spans="1:8" x14ac:dyDescent="0.2">
      <c r="A473" t="s">
        <v>47</v>
      </c>
      <c r="B473" t="s">
        <v>23</v>
      </c>
      <c r="C473">
        <v>12.27</v>
      </c>
      <c r="D473">
        <v>465.4</v>
      </c>
      <c r="E473">
        <v>5.96E-2</v>
      </c>
      <c r="F473">
        <v>2.8839999999999999</v>
      </c>
      <c r="G473">
        <v>3.141E-2</v>
      </c>
      <c r="H473" t="s">
        <v>4</v>
      </c>
    </row>
    <row r="474" spans="1:8" x14ac:dyDescent="0.2">
      <c r="A474" t="s">
        <v>35</v>
      </c>
      <c r="B474" t="s">
        <v>23</v>
      </c>
      <c r="C474">
        <v>10.88</v>
      </c>
      <c r="D474">
        <v>358.9</v>
      </c>
      <c r="E474">
        <v>6.837E-2</v>
      </c>
      <c r="F474">
        <v>1.3009999999999999</v>
      </c>
      <c r="G474">
        <v>1.2120000000000001E-2</v>
      </c>
      <c r="H474" t="s">
        <v>4</v>
      </c>
    </row>
    <row r="475" spans="1:8" x14ac:dyDescent="0.2">
      <c r="A475" t="s">
        <v>26</v>
      </c>
      <c r="B475" t="s">
        <v>23</v>
      </c>
      <c r="C475">
        <v>12.83</v>
      </c>
      <c r="D475">
        <v>506.9</v>
      </c>
      <c r="E475">
        <v>5.9130000000000002E-2</v>
      </c>
      <c r="F475">
        <v>1.1950000000000001</v>
      </c>
      <c r="G475">
        <v>1.601E-2</v>
      </c>
      <c r="H475" t="s">
        <v>4</v>
      </c>
    </row>
    <row r="476" spans="1:8" x14ac:dyDescent="0.2">
      <c r="A476" t="s">
        <v>93</v>
      </c>
      <c r="B476" t="s">
        <v>23</v>
      </c>
      <c r="C476">
        <v>14.2</v>
      </c>
      <c r="D476">
        <v>618.4</v>
      </c>
      <c r="E476">
        <v>6.0089999999999998E-2</v>
      </c>
      <c r="F476">
        <v>2.7490000000000001</v>
      </c>
      <c r="G476">
        <v>1.61E-2</v>
      </c>
      <c r="H476" t="s">
        <v>8</v>
      </c>
    </row>
    <row r="477" spans="1:8" x14ac:dyDescent="0.2">
      <c r="A477" t="s">
        <v>80</v>
      </c>
      <c r="B477" t="s">
        <v>23</v>
      </c>
      <c r="C477">
        <v>13.9</v>
      </c>
      <c r="D477">
        <v>599.4</v>
      </c>
      <c r="E477">
        <v>5.5359999999999999E-2</v>
      </c>
      <c r="F477">
        <v>1.3919999999999999</v>
      </c>
      <c r="G477">
        <v>1.316E-2</v>
      </c>
      <c r="H477" t="s">
        <v>8</v>
      </c>
    </row>
    <row r="478" spans="1:8" x14ac:dyDescent="0.2">
      <c r="A478" t="s">
        <v>63</v>
      </c>
      <c r="B478" t="s">
        <v>23</v>
      </c>
      <c r="C478">
        <v>11.49</v>
      </c>
      <c r="D478">
        <v>404.9</v>
      </c>
      <c r="E478">
        <v>6.5740000000000007E-2</v>
      </c>
      <c r="F478">
        <v>1.5669999999999999</v>
      </c>
      <c r="G478">
        <v>1.8429999999999998E-2</v>
      </c>
      <c r="H478" t="s">
        <v>2</v>
      </c>
    </row>
    <row r="479" spans="1:8" x14ac:dyDescent="0.2">
      <c r="A479" t="s">
        <v>26</v>
      </c>
      <c r="B479" t="s">
        <v>1</v>
      </c>
      <c r="C479">
        <v>16.25</v>
      </c>
      <c r="D479">
        <v>815.8</v>
      </c>
      <c r="E479">
        <v>6.5780000000000005E-2</v>
      </c>
      <c r="F479">
        <v>3.07</v>
      </c>
      <c r="G479">
        <v>2.7730000000000001E-2</v>
      </c>
      <c r="H479" t="s">
        <v>4</v>
      </c>
    </row>
    <row r="480" spans="1:8" x14ac:dyDescent="0.2">
      <c r="A480" t="s">
        <v>0</v>
      </c>
      <c r="B480" t="s">
        <v>23</v>
      </c>
      <c r="C480">
        <v>12.16</v>
      </c>
      <c r="D480">
        <v>455.3</v>
      </c>
      <c r="E480">
        <v>6.2839999999999993E-2</v>
      </c>
      <c r="F480">
        <v>1.6779999999999999</v>
      </c>
      <c r="G480">
        <v>1.4540000000000001E-2</v>
      </c>
      <c r="H480" t="s">
        <v>2</v>
      </c>
    </row>
    <row r="481" spans="1:8" x14ac:dyDescent="0.2">
      <c r="A481" t="s">
        <v>67</v>
      </c>
      <c r="B481" t="s">
        <v>23</v>
      </c>
      <c r="C481">
        <v>13.9</v>
      </c>
      <c r="D481">
        <v>602.9</v>
      </c>
      <c r="E481">
        <v>5.5939999999999997E-2</v>
      </c>
      <c r="F481">
        <v>2.056</v>
      </c>
      <c r="G481">
        <v>1.0619999999999999E-2</v>
      </c>
      <c r="H481" t="s">
        <v>4</v>
      </c>
    </row>
    <row r="482" spans="1:8" x14ac:dyDescent="0.2">
      <c r="A482" t="s">
        <v>48</v>
      </c>
      <c r="B482" t="s">
        <v>23</v>
      </c>
      <c r="C482">
        <v>13.47</v>
      </c>
      <c r="D482">
        <v>546.29999999999995</v>
      </c>
      <c r="E482">
        <v>6.6390000000000005E-2</v>
      </c>
      <c r="F482">
        <v>1.1020000000000001</v>
      </c>
      <c r="G482">
        <v>1.6979999999999999E-2</v>
      </c>
      <c r="H482" t="s">
        <v>2</v>
      </c>
    </row>
    <row r="483" spans="1:8" x14ac:dyDescent="0.2">
      <c r="A483" t="s">
        <v>57</v>
      </c>
      <c r="B483" t="s">
        <v>23</v>
      </c>
      <c r="C483">
        <v>13.7</v>
      </c>
      <c r="D483">
        <v>571.1</v>
      </c>
      <c r="E483">
        <v>6.0879999999999997E-2</v>
      </c>
      <c r="F483">
        <v>1.5640000000000001</v>
      </c>
      <c r="G483">
        <v>1.285E-2</v>
      </c>
      <c r="H483" t="s">
        <v>2</v>
      </c>
    </row>
    <row r="484" spans="1:8" x14ac:dyDescent="0.2">
      <c r="A484" t="s">
        <v>100</v>
      </c>
      <c r="B484" t="s">
        <v>23</v>
      </c>
      <c r="C484">
        <v>15.73</v>
      </c>
      <c r="D484">
        <v>747.2</v>
      </c>
      <c r="E484">
        <v>6.2590000000000007E-2</v>
      </c>
      <c r="F484">
        <v>1.143</v>
      </c>
      <c r="G484">
        <v>1.175E-2</v>
      </c>
      <c r="H484" t="s">
        <v>2</v>
      </c>
    </row>
    <row r="485" spans="1:8" x14ac:dyDescent="0.2">
      <c r="A485" t="s">
        <v>77</v>
      </c>
      <c r="B485" t="s">
        <v>23</v>
      </c>
      <c r="C485">
        <v>12.45</v>
      </c>
      <c r="D485">
        <v>476.7</v>
      </c>
      <c r="E485">
        <v>7.3249999999999996E-2</v>
      </c>
      <c r="F485">
        <v>5.0039999999999996</v>
      </c>
      <c r="G485">
        <v>3.2320000000000002E-2</v>
      </c>
      <c r="H485" t="s">
        <v>2</v>
      </c>
    </row>
    <row r="486" spans="1:8" x14ac:dyDescent="0.2">
      <c r="A486" t="s">
        <v>95</v>
      </c>
      <c r="B486" t="s">
        <v>23</v>
      </c>
      <c r="C486">
        <v>14.64</v>
      </c>
      <c r="D486">
        <v>666</v>
      </c>
      <c r="E486">
        <v>5.355E-2</v>
      </c>
      <c r="F486">
        <v>1.4710000000000001</v>
      </c>
      <c r="G486">
        <v>1.2540000000000001E-2</v>
      </c>
      <c r="H486" t="s">
        <v>8</v>
      </c>
    </row>
    <row r="487" spans="1:8" x14ac:dyDescent="0.2">
      <c r="A487" t="s">
        <v>79</v>
      </c>
      <c r="B487" t="s">
        <v>1</v>
      </c>
      <c r="C487">
        <v>19.440000000000001</v>
      </c>
      <c r="D487">
        <v>1167</v>
      </c>
      <c r="E487">
        <v>6.1150000000000003E-2</v>
      </c>
      <c r="F487">
        <v>3.6309999999999998</v>
      </c>
      <c r="G487">
        <v>1.7170000000000001E-2</v>
      </c>
      <c r="H487" t="s">
        <v>2</v>
      </c>
    </row>
    <row r="488" spans="1:8" x14ac:dyDescent="0.2">
      <c r="A488" t="s">
        <v>67</v>
      </c>
      <c r="B488" t="s">
        <v>23</v>
      </c>
      <c r="C488">
        <v>11.68</v>
      </c>
      <c r="D488">
        <v>420.5</v>
      </c>
      <c r="E488">
        <v>6.4009999999999997E-2</v>
      </c>
      <c r="F488">
        <v>2.5539999999999998</v>
      </c>
      <c r="G488">
        <v>2.1520000000000001E-2</v>
      </c>
      <c r="H488" t="s">
        <v>8</v>
      </c>
    </row>
    <row r="489" spans="1:8" x14ac:dyDescent="0.2">
      <c r="A489" t="s">
        <v>73</v>
      </c>
      <c r="B489" t="s">
        <v>1</v>
      </c>
      <c r="C489">
        <v>16.690000000000001</v>
      </c>
      <c r="D489">
        <v>857.6</v>
      </c>
      <c r="E489">
        <v>5.3249999999999999E-2</v>
      </c>
      <c r="F489">
        <v>1.7749999999999999</v>
      </c>
      <c r="G489">
        <v>1.9609999999999999E-2</v>
      </c>
      <c r="H489" t="s">
        <v>2</v>
      </c>
    </row>
    <row r="490" spans="1:8" x14ac:dyDescent="0.2">
      <c r="A490" t="s">
        <v>87</v>
      </c>
      <c r="B490" t="s">
        <v>23</v>
      </c>
      <c r="C490">
        <v>12.25</v>
      </c>
      <c r="D490">
        <v>466.5</v>
      </c>
      <c r="E490">
        <v>5.9760000000000001E-2</v>
      </c>
      <c r="F490">
        <v>1.577</v>
      </c>
      <c r="G490">
        <v>1.6080000000000001E-2</v>
      </c>
      <c r="H490" t="s">
        <v>2</v>
      </c>
    </row>
    <row r="491" spans="1:8" x14ac:dyDescent="0.2">
      <c r="A491" t="s">
        <v>7</v>
      </c>
      <c r="B491" t="s">
        <v>23</v>
      </c>
      <c r="C491">
        <v>17.850000000000001</v>
      </c>
      <c r="D491">
        <v>992.1</v>
      </c>
      <c r="E491">
        <v>5.2429999999999997E-2</v>
      </c>
      <c r="F491">
        <v>3.1629999999999998</v>
      </c>
      <c r="G491">
        <v>1.302E-2</v>
      </c>
      <c r="H491" t="s">
        <v>2</v>
      </c>
    </row>
    <row r="492" spans="1:8" x14ac:dyDescent="0.2">
      <c r="A492" t="s">
        <v>56</v>
      </c>
      <c r="B492" t="s">
        <v>1</v>
      </c>
      <c r="C492">
        <v>18.010000000000002</v>
      </c>
      <c r="D492">
        <v>1007</v>
      </c>
      <c r="E492">
        <v>6.0769999999999998E-2</v>
      </c>
      <c r="F492">
        <v>5.3529999999999998</v>
      </c>
      <c r="G492">
        <v>2.8969999999999999E-2</v>
      </c>
      <c r="H492" t="s">
        <v>4</v>
      </c>
    </row>
    <row r="493" spans="1:8" x14ac:dyDescent="0.2">
      <c r="A493" t="s">
        <v>43</v>
      </c>
      <c r="B493" t="s">
        <v>23</v>
      </c>
      <c r="C493">
        <v>12.46</v>
      </c>
      <c r="D493">
        <v>477.3</v>
      </c>
      <c r="E493">
        <v>6.0130000000000003E-2</v>
      </c>
      <c r="F493">
        <v>2.1080000000000001</v>
      </c>
      <c r="G493">
        <v>2.869E-2</v>
      </c>
      <c r="H493" t="s">
        <v>4</v>
      </c>
    </row>
    <row r="494" spans="1:8" x14ac:dyDescent="0.2">
      <c r="A494" t="s">
        <v>27</v>
      </c>
      <c r="B494" t="s">
        <v>23</v>
      </c>
      <c r="C494">
        <v>13.16</v>
      </c>
      <c r="D494">
        <v>538.70000000000005</v>
      </c>
      <c r="E494">
        <v>5.8880000000000002E-2</v>
      </c>
      <c r="F494">
        <v>2.3260000000000001</v>
      </c>
      <c r="G494">
        <v>2.086E-2</v>
      </c>
      <c r="H494" t="s">
        <v>2</v>
      </c>
    </row>
    <row r="495" spans="1:8" x14ac:dyDescent="0.2">
      <c r="A495" t="s">
        <v>88</v>
      </c>
      <c r="B495" t="s">
        <v>23</v>
      </c>
      <c r="C495">
        <v>14.87</v>
      </c>
      <c r="D495">
        <v>680.9</v>
      </c>
      <c r="E495">
        <v>5.7480000000000003E-2</v>
      </c>
      <c r="F495">
        <v>1.5960000000000001</v>
      </c>
      <c r="G495">
        <v>1.959E-2</v>
      </c>
      <c r="H495" t="s">
        <v>2</v>
      </c>
    </row>
    <row r="496" spans="1:8" x14ac:dyDescent="0.2">
      <c r="A496" t="s">
        <v>55</v>
      </c>
      <c r="B496" t="s">
        <v>23</v>
      </c>
      <c r="C496">
        <v>12.65</v>
      </c>
      <c r="D496">
        <v>485.6</v>
      </c>
      <c r="E496">
        <v>6.8540000000000004E-2</v>
      </c>
      <c r="F496">
        <v>1.696</v>
      </c>
      <c r="G496">
        <v>1.7590000000000001E-2</v>
      </c>
      <c r="H496" t="s">
        <v>8</v>
      </c>
    </row>
    <row r="497" spans="1:8" x14ac:dyDescent="0.2">
      <c r="A497" t="s">
        <v>66</v>
      </c>
      <c r="B497" t="s">
        <v>23</v>
      </c>
      <c r="C497">
        <v>12.47</v>
      </c>
      <c r="D497">
        <v>480.1</v>
      </c>
      <c r="E497">
        <v>6.046E-2</v>
      </c>
      <c r="F497">
        <v>1.2529999999999999</v>
      </c>
      <c r="G497">
        <v>1.536E-2</v>
      </c>
      <c r="H497" t="s">
        <v>8</v>
      </c>
    </row>
    <row r="498" spans="1:8" x14ac:dyDescent="0.2">
      <c r="A498" t="s">
        <v>45</v>
      </c>
      <c r="B498" t="s">
        <v>1</v>
      </c>
      <c r="C498">
        <v>18.489999999999998</v>
      </c>
      <c r="D498">
        <v>1068</v>
      </c>
      <c r="E498">
        <v>6.6970000000000002E-2</v>
      </c>
      <c r="F498">
        <v>4.851</v>
      </c>
      <c r="G498">
        <v>1.617E-2</v>
      </c>
      <c r="H498" t="s">
        <v>8</v>
      </c>
    </row>
    <row r="499" spans="1:8" x14ac:dyDescent="0.2">
      <c r="A499" t="s">
        <v>11</v>
      </c>
      <c r="B499" t="s">
        <v>1</v>
      </c>
      <c r="C499">
        <v>20.59</v>
      </c>
      <c r="D499">
        <v>1320</v>
      </c>
      <c r="E499">
        <v>6.2219999999999998E-2</v>
      </c>
      <c r="F499">
        <v>4.2060000000000004</v>
      </c>
      <c r="G499">
        <v>1.1169999999999999E-2</v>
      </c>
      <c r="H499" t="s">
        <v>4</v>
      </c>
    </row>
    <row r="500" spans="1:8" x14ac:dyDescent="0.2">
      <c r="A500" t="s">
        <v>57</v>
      </c>
      <c r="B500" t="s">
        <v>23</v>
      </c>
      <c r="C500">
        <v>0</v>
      </c>
      <c r="D500">
        <v>689.4</v>
      </c>
      <c r="E500">
        <v>6.8690000000000001E-2</v>
      </c>
      <c r="F500">
        <v>2.3039999999999998</v>
      </c>
      <c r="G500">
        <v>1.055E-2</v>
      </c>
      <c r="H500" t="s">
        <v>2</v>
      </c>
    </row>
    <row r="501" spans="1:8" x14ac:dyDescent="0.2">
      <c r="A501" t="s">
        <v>76</v>
      </c>
      <c r="B501" t="s">
        <v>1</v>
      </c>
      <c r="C501">
        <v>13.82</v>
      </c>
      <c r="D501">
        <v>595.9</v>
      </c>
      <c r="E501">
        <v>7.2370000000000004E-2</v>
      </c>
      <c r="F501">
        <v>2.9740000000000002</v>
      </c>
      <c r="G501">
        <v>2.4340000000000001E-2</v>
      </c>
      <c r="H501" t="s">
        <v>4</v>
      </c>
    </row>
    <row r="502" spans="1:8" x14ac:dyDescent="0.2">
      <c r="A502" t="s">
        <v>82</v>
      </c>
      <c r="B502" t="s">
        <v>23</v>
      </c>
      <c r="C502">
        <v>12.54</v>
      </c>
      <c r="D502">
        <v>476.3</v>
      </c>
      <c r="E502">
        <v>6.6119999999999998E-2</v>
      </c>
      <c r="F502">
        <v>1.5660000000000001</v>
      </c>
      <c r="G502">
        <v>2.801E-2</v>
      </c>
      <c r="H502" t="s">
        <v>8</v>
      </c>
    </row>
    <row r="503" spans="1:8" x14ac:dyDescent="0.2">
      <c r="A503" t="s">
        <v>20</v>
      </c>
      <c r="B503" t="s">
        <v>1</v>
      </c>
      <c r="C503">
        <v>23.09</v>
      </c>
      <c r="D503">
        <v>1682</v>
      </c>
      <c r="E503">
        <v>5.484E-2</v>
      </c>
      <c r="F503">
        <v>9.6349999999999998</v>
      </c>
      <c r="G503">
        <v>2.2009999999999998E-2</v>
      </c>
      <c r="H503" t="s">
        <v>2</v>
      </c>
    </row>
    <row r="504" spans="1:8" x14ac:dyDescent="0.2">
      <c r="A504" t="s">
        <v>21</v>
      </c>
      <c r="B504" t="s">
        <v>23</v>
      </c>
      <c r="C504">
        <v>9.2680000000000007</v>
      </c>
      <c r="D504">
        <v>248.7</v>
      </c>
      <c r="E504">
        <v>9.5019999999999993E-2</v>
      </c>
      <c r="F504">
        <v>3.0139999999999998</v>
      </c>
      <c r="G504">
        <v>2.5420000000000002E-2</v>
      </c>
      <c r="H504" t="s">
        <v>4</v>
      </c>
    </row>
    <row r="505" spans="1:8" x14ac:dyDescent="0.2">
      <c r="A505" t="s">
        <v>81</v>
      </c>
      <c r="B505" t="s">
        <v>23</v>
      </c>
      <c r="C505">
        <v>9.6760000000000002</v>
      </c>
      <c r="D505">
        <v>272.5</v>
      </c>
      <c r="E505">
        <v>9.5750000000000002E-2</v>
      </c>
      <c r="F505">
        <v>1.7869999999999999</v>
      </c>
      <c r="G505">
        <v>2.632E-2</v>
      </c>
      <c r="H505" t="s">
        <v>2</v>
      </c>
    </row>
    <row r="506" spans="1:8" x14ac:dyDescent="0.2">
      <c r="A506" t="s">
        <v>51</v>
      </c>
      <c r="B506" t="s">
        <v>23</v>
      </c>
      <c r="C506">
        <v>12.22</v>
      </c>
      <c r="D506">
        <v>453.1</v>
      </c>
      <c r="E506">
        <v>6.8940000000000001E-2</v>
      </c>
      <c r="F506">
        <v>0.98570000000000002</v>
      </c>
      <c r="G506">
        <v>1.32E-2</v>
      </c>
      <c r="H506" t="s">
        <v>2</v>
      </c>
    </row>
    <row r="507" spans="1:8" x14ac:dyDescent="0.2">
      <c r="A507" t="s">
        <v>64</v>
      </c>
      <c r="B507" t="s">
        <v>23</v>
      </c>
      <c r="C507">
        <v>11.06</v>
      </c>
      <c r="D507">
        <v>366.5</v>
      </c>
      <c r="E507">
        <v>7.9759999999999998E-2</v>
      </c>
      <c r="F507">
        <v>1.3180000000000001</v>
      </c>
      <c r="G507">
        <v>2.2200000000000001E-2</v>
      </c>
      <c r="H507" t="s">
        <v>8</v>
      </c>
    </row>
    <row r="508" spans="1:8" x14ac:dyDescent="0.2">
      <c r="A508" t="s">
        <v>17</v>
      </c>
      <c r="B508" t="s">
        <v>23</v>
      </c>
      <c r="C508">
        <v>16.3</v>
      </c>
      <c r="D508">
        <v>819.8</v>
      </c>
      <c r="E508">
        <v>5.6570000000000002E-2</v>
      </c>
      <c r="F508">
        <v>1.1459999999999999</v>
      </c>
      <c r="G508">
        <v>1.3440000000000001E-2</v>
      </c>
      <c r="H508" t="s">
        <v>8</v>
      </c>
    </row>
    <row r="509" spans="1:8" x14ac:dyDescent="0.2">
      <c r="A509" t="s">
        <v>14</v>
      </c>
      <c r="B509" t="s">
        <v>1</v>
      </c>
      <c r="C509">
        <v>15.46</v>
      </c>
      <c r="D509">
        <v>731.3</v>
      </c>
      <c r="E509">
        <v>7.0830000000000004E-2</v>
      </c>
      <c r="F509">
        <v>2.9369999999999998</v>
      </c>
      <c r="G509">
        <v>2.1049999999999999E-2</v>
      </c>
      <c r="H509" t="s">
        <v>8</v>
      </c>
    </row>
    <row r="510" spans="1:8" x14ac:dyDescent="0.2">
      <c r="A510" t="s">
        <v>71</v>
      </c>
      <c r="B510" t="s">
        <v>23</v>
      </c>
      <c r="C510">
        <v>11.74</v>
      </c>
      <c r="D510">
        <v>426</v>
      </c>
      <c r="E510">
        <v>6.7580000000000001E-2</v>
      </c>
      <c r="F510">
        <v>1.345</v>
      </c>
      <c r="G510">
        <v>2.2599999999999999E-2</v>
      </c>
      <c r="H510" t="s">
        <v>8</v>
      </c>
    </row>
    <row r="511" spans="1:8" x14ac:dyDescent="0.2">
      <c r="A511" t="s">
        <v>94</v>
      </c>
      <c r="B511" t="s">
        <v>23</v>
      </c>
      <c r="C511">
        <v>14.81</v>
      </c>
      <c r="D511">
        <v>680.7</v>
      </c>
      <c r="E511">
        <v>5.348E-2</v>
      </c>
      <c r="F511">
        <v>1.677</v>
      </c>
      <c r="G511">
        <v>1.5800000000000002E-2</v>
      </c>
      <c r="H511" t="s">
        <v>2</v>
      </c>
    </row>
    <row r="512" spans="1:8" x14ac:dyDescent="0.2">
      <c r="A512" t="s">
        <v>99</v>
      </c>
      <c r="B512" t="s">
        <v>1</v>
      </c>
      <c r="C512">
        <v>13.4</v>
      </c>
      <c r="D512">
        <v>556.70000000000005</v>
      </c>
      <c r="E512">
        <v>7.3249999999999996E-2</v>
      </c>
      <c r="F512">
        <v>3.093</v>
      </c>
      <c r="G512">
        <v>1.7049999999999999E-2</v>
      </c>
      <c r="H512" t="s">
        <v>4</v>
      </c>
    </row>
    <row r="513" spans="1:8" x14ac:dyDescent="0.2">
      <c r="A513" t="s">
        <v>12</v>
      </c>
      <c r="B513" t="s">
        <v>23</v>
      </c>
      <c r="C513">
        <v>14.58</v>
      </c>
      <c r="D513">
        <v>658.8</v>
      </c>
      <c r="E513">
        <v>5.6399999999999999E-2</v>
      </c>
      <c r="F513">
        <v>2.5609999999999999</v>
      </c>
      <c r="G513">
        <v>1.5389999999999999E-2</v>
      </c>
      <c r="H513" t="s">
        <v>8</v>
      </c>
    </row>
    <row r="514" spans="1:8" x14ac:dyDescent="0.2">
      <c r="A514" t="s">
        <v>101</v>
      </c>
      <c r="B514" t="s">
        <v>1</v>
      </c>
      <c r="C514">
        <v>15.05</v>
      </c>
      <c r="D514">
        <v>701.9</v>
      </c>
      <c r="E514">
        <v>5.9150000000000001E-2</v>
      </c>
      <c r="F514">
        <v>2.63</v>
      </c>
      <c r="G514">
        <v>1.1520000000000001E-2</v>
      </c>
      <c r="H514" t="s">
        <v>8</v>
      </c>
    </row>
    <row r="515" spans="1:8" x14ac:dyDescent="0.2">
      <c r="A515" t="s">
        <v>82</v>
      </c>
      <c r="B515" t="s">
        <v>23</v>
      </c>
      <c r="C515">
        <v>11.34</v>
      </c>
      <c r="D515">
        <v>391.2</v>
      </c>
      <c r="E515">
        <v>6.2109999999999999E-2</v>
      </c>
      <c r="F515">
        <v>1.4910000000000001</v>
      </c>
      <c r="G515">
        <v>2.4340000000000001E-2</v>
      </c>
      <c r="H515" t="s">
        <v>4</v>
      </c>
    </row>
    <row r="516" spans="1:8" x14ac:dyDescent="0.2">
      <c r="A516" t="s">
        <v>86</v>
      </c>
      <c r="B516" t="s">
        <v>1</v>
      </c>
      <c r="C516">
        <v>18.309999999999999</v>
      </c>
      <c r="D516">
        <v>1052</v>
      </c>
      <c r="E516">
        <v>5.9409999999999998E-2</v>
      </c>
      <c r="F516">
        <v>3.218</v>
      </c>
      <c r="G516">
        <v>1.559E-2</v>
      </c>
      <c r="H516" t="s">
        <v>2</v>
      </c>
    </row>
    <row r="517" spans="1:8" x14ac:dyDescent="0.2">
      <c r="A517" t="s">
        <v>71</v>
      </c>
      <c r="B517" t="s">
        <v>1</v>
      </c>
      <c r="C517">
        <v>19.89</v>
      </c>
      <c r="D517">
        <v>1214</v>
      </c>
      <c r="E517">
        <v>6.1879999999999998E-2</v>
      </c>
      <c r="F517">
        <v>3.6539999999999999</v>
      </c>
      <c r="G517">
        <v>1.057E-2</v>
      </c>
      <c r="H517" t="s">
        <v>8</v>
      </c>
    </row>
    <row r="518" spans="1:8" x14ac:dyDescent="0.2">
      <c r="A518" t="s">
        <v>100</v>
      </c>
      <c r="B518" t="s">
        <v>23</v>
      </c>
      <c r="C518">
        <v>12.88</v>
      </c>
      <c r="D518">
        <v>493.1</v>
      </c>
      <c r="E518">
        <v>7.2529999999999997E-2</v>
      </c>
      <c r="F518">
        <v>3.1760000000000002</v>
      </c>
      <c r="G518">
        <v>1.8159999999999999E-2</v>
      </c>
      <c r="H518" t="s">
        <v>2</v>
      </c>
    </row>
    <row r="519" spans="1:8" x14ac:dyDescent="0.2">
      <c r="A519" t="s">
        <v>65</v>
      </c>
      <c r="B519" t="s">
        <v>23</v>
      </c>
      <c r="C519">
        <v>12.75</v>
      </c>
      <c r="D519">
        <v>493.8</v>
      </c>
      <c r="E519">
        <v>6.6229999999999997E-2</v>
      </c>
      <c r="F519">
        <v>2.4950000000000001</v>
      </c>
      <c r="G519">
        <v>1.805E-2</v>
      </c>
      <c r="H519" t="s">
        <v>8</v>
      </c>
    </row>
    <row r="520" spans="1:8" x14ac:dyDescent="0.2">
      <c r="A520" t="s">
        <v>98</v>
      </c>
      <c r="B520" t="s">
        <v>23</v>
      </c>
      <c r="C520">
        <v>9.2949999999999999</v>
      </c>
      <c r="D520">
        <v>257.8</v>
      </c>
      <c r="E520">
        <v>7.6960000000000001E-2</v>
      </c>
      <c r="F520">
        <v>2.3879999999999999</v>
      </c>
      <c r="G520">
        <v>3.9969999999999999E-2</v>
      </c>
      <c r="H520" t="s">
        <v>2</v>
      </c>
    </row>
    <row r="521" spans="1:8" x14ac:dyDescent="0.2">
      <c r="A521" t="s">
        <v>40</v>
      </c>
      <c r="B521" t="s">
        <v>1</v>
      </c>
      <c r="C521">
        <v>24.63</v>
      </c>
      <c r="D521">
        <v>1841</v>
      </c>
      <c r="E521">
        <v>6.7390000000000005E-2</v>
      </c>
      <c r="F521">
        <v>7.05</v>
      </c>
      <c r="G521">
        <v>1.8790000000000001E-2</v>
      </c>
      <c r="H521" t="s">
        <v>4</v>
      </c>
    </row>
    <row r="522" spans="1:8" x14ac:dyDescent="0.2">
      <c r="A522" t="s">
        <v>91</v>
      </c>
      <c r="B522" t="s">
        <v>23</v>
      </c>
      <c r="C522">
        <v>11.26</v>
      </c>
      <c r="D522">
        <v>388.1</v>
      </c>
      <c r="E522">
        <v>6.343E-2</v>
      </c>
      <c r="F522">
        <v>0.98119999999999996</v>
      </c>
      <c r="G522">
        <v>1.487E-2</v>
      </c>
      <c r="H522" t="s">
        <v>2</v>
      </c>
    </row>
    <row r="523" spans="1:8" x14ac:dyDescent="0.2">
      <c r="A523" t="s">
        <v>42</v>
      </c>
      <c r="B523" t="s">
        <v>23</v>
      </c>
      <c r="C523">
        <v>13.71</v>
      </c>
      <c r="D523">
        <v>571</v>
      </c>
      <c r="E523">
        <v>6.8430000000000005E-2</v>
      </c>
      <c r="F523">
        <v>2.2839999999999998</v>
      </c>
      <c r="G523">
        <v>1.8700000000000001E-2</v>
      </c>
      <c r="H523" t="s">
        <v>4</v>
      </c>
    </row>
    <row r="524" spans="1:8" x14ac:dyDescent="0.2">
      <c r="A524" t="s">
        <v>103</v>
      </c>
      <c r="B524" t="s">
        <v>23</v>
      </c>
      <c r="C524">
        <v>9.8469999999999995</v>
      </c>
      <c r="D524">
        <v>293.2</v>
      </c>
      <c r="E524">
        <v>6.8909999999999999E-2</v>
      </c>
      <c r="F524">
        <v>1.976</v>
      </c>
      <c r="G524">
        <v>1.8239999999999999E-2</v>
      </c>
      <c r="H524" t="s">
        <v>4</v>
      </c>
    </row>
    <row r="525" spans="1:8" x14ac:dyDescent="0.2">
      <c r="A525" t="s">
        <v>32</v>
      </c>
      <c r="B525" t="s">
        <v>23</v>
      </c>
      <c r="C525">
        <v>8.5709999999999997</v>
      </c>
      <c r="D525">
        <v>221.3</v>
      </c>
      <c r="E525">
        <v>7.1260000000000004E-2</v>
      </c>
      <c r="F525">
        <v>1.069</v>
      </c>
      <c r="G525">
        <v>1.592E-2</v>
      </c>
      <c r="H525" t="s">
        <v>2</v>
      </c>
    </row>
    <row r="526" spans="1:8" x14ac:dyDescent="0.2">
      <c r="A526" t="s">
        <v>91</v>
      </c>
      <c r="B526" t="s">
        <v>23</v>
      </c>
      <c r="C526">
        <v>13.46</v>
      </c>
      <c r="D526">
        <v>551.1</v>
      </c>
      <c r="E526">
        <v>6.3170000000000004E-2</v>
      </c>
      <c r="F526">
        <v>1.4430000000000001</v>
      </c>
      <c r="G526">
        <v>1.354E-2</v>
      </c>
      <c r="H526" t="s">
        <v>2</v>
      </c>
    </row>
    <row r="527" spans="1:8" x14ac:dyDescent="0.2">
      <c r="A527" t="s">
        <v>12</v>
      </c>
      <c r="B527" t="s">
        <v>23</v>
      </c>
      <c r="C527">
        <v>12.34</v>
      </c>
      <c r="D527">
        <v>468.5</v>
      </c>
      <c r="E527">
        <v>5.808E-2</v>
      </c>
      <c r="F527">
        <v>0.77139999999999997</v>
      </c>
      <c r="G527">
        <v>1.129E-2</v>
      </c>
      <c r="H527" t="s">
        <v>2</v>
      </c>
    </row>
    <row r="528" spans="1:8" x14ac:dyDescent="0.2">
      <c r="A528" t="s">
        <v>47</v>
      </c>
      <c r="B528" t="s">
        <v>23</v>
      </c>
      <c r="C528">
        <v>13.94</v>
      </c>
      <c r="D528">
        <v>594.20000000000005</v>
      </c>
      <c r="E528">
        <v>6.4570000000000002E-2</v>
      </c>
      <c r="F528">
        <v>4.0910000000000002</v>
      </c>
      <c r="G528">
        <v>1.7149999999999999E-2</v>
      </c>
      <c r="H528" t="s">
        <v>8</v>
      </c>
    </row>
    <row r="529" spans="1:8" x14ac:dyDescent="0.2">
      <c r="A529" t="s">
        <v>39</v>
      </c>
      <c r="B529" t="s">
        <v>23</v>
      </c>
      <c r="C529">
        <v>12.07</v>
      </c>
      <c r="D529">
        <v>445.2</v>
      </c>
      <c r="E529">
        <v>6.608E-2</v>
      </c>
      <c r="F529">
        <v>1.714</v>
      </c>
      <c r="G529">
        <v>1.9619999999999999E-2</v>
      </c>
      <c r="H529" t="s">
        <v>4</v>
      </c>
    </row>
    <row r="530" spans="1:8" x14ac:dyDescent="0.2">
      <c r="A530" t="s">
        <v>22</v>
      </c>
      <c r="B530" t="s">
        <v>23</v>
      </c>
      <c r="C530">
        <v>11.75</v>
      </c>
      <c r="D530">
        <v>422.9</v>
      </c>
      <c r="E530">
        <v>6.6769999999999996E-2</v>
      </c>
      <c r="F530">
        <v>3.149</v>
      </c>
      <c r="G530">
        <v>1.8350000000000002E-2</v>
      </c>
      <c r="H530" t="s">
        <v>2</v>
      </c>
    </row>
    <row r="531" spans="1:8" x14ac:dyDescent="0.2">
      <c r="A531" t="s">
        <v>88</v>
      </c>
      <c r="B531" t="s">
        <v>23</v>
      </c>
      <c r="C531">
        <v>11.67</v>
      </c>
      <c r="D531">
        <v>416.2</v>
      </c>
      <c r="E531">
        <v>6.4610000000000001E-2</v>
      </c>
      <c r="F531">
        <v>1.393</v>
      </c>
      <c r="G531">
        <v>1.4489999999999999E-2</v>
      </c>
      <c r="H531" t="s">
        <v>2</v>
      </c>
    </row>
    <row r="532" spans="1:8" x14ac:dyDescent="0.2">
      <c r="A532" t="s">
        <v>95</v>
      </c>
      <c r="B532" t="s">
        <v>23</v>
      </c>
      <c r="C532">
        <v>13.68</v>
      </c>
      <c r="D532">
        <v>575.5</v>
      </c>
      <c r="E532">
        <v>6.1550000000000001E-2</v>
      </c>
      <c r="F532">
        <v>1.373</v>
      </c>
      <c r="G532">
        <v>1.0540000000000001E-2</v>
      </c>
      <c r="H532" t="s">
        <v>4</v>
      </c>
    </row>
    <row r="533" spans="1:8" x14ac:dyDescent="0.2">
      <c r="A533" t="s">
        <v>65</v>
      </c>
      <c r="B533" t="s">
        <v>1</v>
      </c>
      <c r="C533">
        <v>20.47</v>
      </c>
      <c r="D533">
        <v>1299</v>
      </c>
      <c r="E533">
        <v>5.4190000000000002E-2</v>
      </c>
      <c r="F533">
        <v>5.1680000000000001</v>
      </c>
      <c r="G533">
        <v>2.8160000000000001E-2</v>
      </c>
      <c r="H533" t="s">
        <v>8</v>
      </c>
    </row>
    <row r="534" spans="1:8" x14ac:dyDescent="0.2">
      <c r="A534" t="s">
        <v>53</v>
      </c>
      <c r="B534" t="s">
        <v>23</v>
      </c>
      <c r="C534">
        <v>10.96</v>
      </c>
      <c r="D534">
        <v>365.6</v>
      </c>
      <c r="E534">
        <v>6.4079999999999998E-2</v>
      </c>
      <c r="F534">
        <v>1.165</v>
      </c>
      <c r="G534">
        <v>1.3220000000000001E-2</v>
      </c>
      <c r="H534" t="s">
        <v>4</v>
      </c>
    </row>
    <row r="535" spans="1:8" x14ac:dyDescent="0.2">
      <c r="A535" t="s">
        <v>100</v>
      </c>
      <c r="B535" t="s">
        <v>1</v>
      </c>
      <c r="C535">
        <v>20.55</v>
      </c>
      <c r="D535">
        <v>1308</v>
      </c>
      <c r="E535">
        <v>6.2509999999999996E-2</v>
      </c>
      <c r="F535">
        <v>4.7060000000000004</v>
      </c>
      <c r="G535">
        <v>1.9480000000000001E-2</v>
      </c>
      <c r="H535" t="s">
        <v>2</v>
      </c>
    </row>
    <row r="536" spans="1:8" x14ac:dyDescent="0.2">
      <c r="A536" t="s">
        <v>55</v>
      </c>
      <c r="B536" t="s">
        <v>1</v>
      </c>
      <c r="C536">
        <v>14.27</v>
      </c>
      <c r="D536">
        <v>629.79999999999995</v>
      </c>
      <c r="E536">
        <v>5.9819999999999998E-2</v>
      </c>
      <c r="F536">
        <v>1.895</v>
      </c>
      <c r="G536">
        <v>1.451E-2</v>
      </c>
      <c r="H536" t="s">
        <v>2</v>
      </c>
    </row>
    <row r="537" spans="1:8" x14ac:dyDescent="0.2">
      <c r="A537" t="s">
        <v>17</v>
      </c>
      <c r="B537" t="s">
        <v>23</v>
      </c>
      <c r="C537">
        <v>11.69</v>
      </c>
      <c r="D537">
        <v>406.4</v>
      </c>
      <c r="E537">
        <v>7.4050000000000005E-2</v>
      </c>
      <c r="F537">
        <v>2.1579999999999999</v>
      </c>
      <c r="G537">
        <v>1.5599999999999999E-2</v>
      </c>
      <c r="H537" t="s">
        <v>4</v>
      </c>
    </row>
    <row r="538" spans="1:8" x14ac:dyDescent="0.2">
      <c r="A538" t="s">
        <v>15</v>
      </c>
      <c r="B538" t="s">
        <v>23</v>
      </c>
      <c r="C538">
        <v>7.7290000000000001</v>
      </c>
      <c r="D538">
        <v>178.8</v>
      </c>
      <c r="E538">
        <v>7.2849999999999998E-2</v>
      </c>
      <c r="F538">
        <v>2.492</v>
      </c>
      <c r="G538">
        <v>2.8819999999999998E-2</v>
      </c>
      <c r="H538" t="s">
        <v>2</v>
      </c>
    </row>
    <row r="539" spans="1:8" x14ac:dyDescent="0.2">
      <c r="A539" t="s">
        <v>5</v>
      </c>
      <c r="B539" t="s">
        <v>23</v>
      </c>
      <c r="C539">
        <v>7.6909999999999998</v>
      </c>
      <c r="D539">
        <v>170.4</v>
      </c>
      <c r="E539">
        <v>7.7509999999999996E-2</v>
      </c>
      <c r="F539">
        <v>1.4450000000000001</v>
      </c>
      <c r="G539">
        <v>2.1049999999999999E-2</v>
      </c>
      <c r="H539" t="s">
        <v>2</v>
      </c>
    </row>
    <row r="540" spans="1:8" x14ac:dyDescent="0.2">
      <c r="A540" t="s">
        <v>92</v>
      </c>
      <c r="B540" t="s">
        <v>23</v>
      </c>
      <c r="C540">
        <v>11.54</v>
      </c>
      <c r="D540">
        <v>402.9</v>
      </c>
      <c r="E540">
        <v>6.7820000000000005E-2</v>
      </c>
      <c r="F540">
        <v>1.6279999999999999</v>
      </c>
      <c r="G540">
        <v>1.84E-2</v>
      </c>
      <c r="H540" t="s">
        <v>8</v>
      </c>
    </row>
    <row r="541" spans="1:8" x14ac:dyDescent="0.2">
      <c r="A541" t="s">
        <v>83</v>
      </c>
      <c r="B541" t="s">
        <v>23</v>
      </c>
      <c r="C541">
        <v>14.47</v>
      </c>
      <c r="D541">
        <v>656.4</v>
      </c>
      <c r="E541">
        <v>6.3409999999999994E-2</v>
      </c>
      <c r="F541">
        <v>2.6150000000000002</v>
      </c>
      <c r="G541">
        <v>2.068E-2</v>
      </c>
      <c r="H541" t="s">
        <v>4</v>
      </c>
    </row>
    <row r="542" spans="1:8" x14ac:dyDescent="0.2">
      <c r="A542" t="s">
        <v>65</v>
      </c>
      <c r="B542" t="s">
        <v>23</v>
      </c>
      <c r="C542">
        <v>14.74</v>
      </c>
      <c r="D542">
        <v>668.6</v>
      </c>
      <c r="E542">
        <v>5.6800000000000003E-2</v>
      </c>
      <c r="F542">
        <v>2.177</v>
      </c>
      <c r="G542">
        <v>1.8700000000000001E-2</v>
      </c>
      <c r="H542" t="s">
        <v>8</v>
      </c>
    </row>
    <row r="543" spans="1:8" x14ac:dyDescent="0.2">
      <c r="A543" t="s">
        <v>97</v>
      </c>
      <c r="B543" t="s">
        <v>23</v>
      </c>
      <c r="C543">
        <v>13.21</v>
      </c>
      <c r="D543">
        <v>538.4</v>
      </c>
      <c r="E543">
        <v>5.781E-2</v>
      </c>
      <c r="F543">
        <v>1.5389999999999999</v>
      </c>
      <c r="G543">
        <v>1.7239999999999998E-2</v>
      </c>
      <c r="H543" t="s">
        <v>4</v>
      </c>
    </row>
    <row r="544" spans="1:8" x14ac:dyDescent="0.2">
      <c r="A544" t="s">
        <v>57</v>
      </c>
      <c r="B544" t="s">
        <v>23</v>
      </c>
      <c r="C544">
        <v>13.87</v>
      </c>
      <c r="D544">
        <v>584.79999999999995</v>
      </c>
      <c r="E544">
        <v>6.6879999999999995E-2</v>
      </c>
      <c r="F544">
        <v>2.0760000000000001</v>
      </c>
      <c r="G544">
        <v>1.49E-2</v>
      </c>
      <c r="H544" t="s">
        <v>2</v>
      </c>
    </row>
    <row r="545" spans="1:8" x14ac:dyDescent="0.2">
      <c r="A545" t="s">
        <v>85</v>
      </c>
      <c r="B545" t="s">
        <v>23</v>
      </c>
      <c r="C545">
        <v>13.62</v>
      </c>
      <c r="D545">
        <v>573.20000000000005</v>
      </c>
      <c r="E545">
        <v>5.8009999999999999E-2</v>
      </c>
      <c r="F545">
        <v>2.0659999999999998</v>
      </c>
      <c r="G545">
        <v>2.087E-2</v>
      </c>
      <c r="H545" t="s">
        <v>8</v>
      </c>
    </row>
    <row r="546" spans="1:8" x14ac:dyDescent="0.2">
      <c r="A546" t="s">
        <v>93</v>
      </c>
      <c r="B546" t="s">
        <v>23</v>
      </c>
      <c r="C546">
        <v>10.32</v>
      </c>
      <c r="D546">
        <v>324.89999999999998</v>
      </c>
      <c r="E546">
        <v>6.2010000000000003E-2</v>
      </c>
      <c r="F546">
        <v>1.3560000000000001</v>
      </c>
      <c r="G546">
        <v>1.5599999999999999E-2</v>
      </c>
      <c r="H546" t="s">
        <v>4</v>
      </c>
    </row>
    <row r="547" spans="1:8" x14ac:dyDescent="0.2">
      <c r="A547" t="s">
        <v>101</v>
      </c>
      <c r="B547" t="s">
        <v>23</v>
      </c>
      <c r="C547">
        <v>10.26</v>
      </c>
      <c r="D547">
        <v>320.8</v>
      </c>
      <c r="E547">
        <v>6.7140000000000005E-2</v>
      </c>
      <c r="F547">
        <v>0.98870000000000002</v>
      </c>
      <c r="G547">
        <v>2.2769999999999999E-2</v>
      </c>
      <c r="H547" t="s">
        <v>2</v>
      </c>
    </row>
    <row r="548" spans="1:8" x14ac:dyDescent="0.2">
      <c r="A548" t="s">
        <v>71</v>
      </c>
      <c r="B548" t="s">
        <v>23</v>
      </c>
      <c r="C548">
        <v>9.6829999999999998</v>
      </c>
      <c r="D548">
        <v>285.7</v>
      </c>
      <c r="E548">
        <v>6.2350000000000003E-2</v>
      </c>
      <c r="F548">
        <v>2.0539999999999998</v>
      </c>
      <c r="G548">
        <v>2.2030000000000001E-2</v>
      </c>
      <c r="H548" t="s">
        <v>8</v>
      </c>
    </row>
    <row r="549" spans="1:8" x14ac:dyDescent="0.2">
      <c r="A549" t="s">
        <v>103</v>
      </c>
      <c r="B549" t="s">
        <v>23</v>
      </c>
      <c r="C549">
        <v>10.82</v>
      </c>
      <c r="D549">
        <v>361.6</v>
      </c>
      <c r="E549">
        <v>6.3280000000000003E-2</v>
      </c>
      <c r="F549">
        <v>3.5640000000000001</v>
      </c>
      <c r="G549">
        <v>2.4660000000000001E-2</v>
      </c>
      <c r="H549" t="s">
        <v>2</v>
      </c>
    </row>
    <row r="550" spans="1:8" x14ac:dyDescent="0.2">
      <c r="A550" t="s">
        <v>77</v>
      </c>
      <c r="B550" t="s">
        <v>23</v>
      </c>
      <c r="C550">
        <v>10.86</v>
      </c>
      <c r="D550">
        <v>360.5</v>
      </c>
      <c r="E550">
        <v>5.9479999999999998E-2</v>
      </c>
      <c r="F550">
        <v>2.1150000000000002</v>
      </c>
      <c r="G550">
        <v>3.0040000000000001E-2</v>
      </c>
      <c r="H550" t="s">
        <v>2</v>
      </c>
    </row>
    <row r="551" spans="1:8" x14ac:dyDescent="0.2">
      <c r="A551" t="s">
        <v>92</v>
      </c>
      <c r="B551" t="s">
        <v>23</v>
      </c>
      <c r="C551">
        <v>11.13</v>
      </c>
      <c r="D551">
        <v>378.4</v>
      </c>
      <c r="E551">
        <v>6.5519999999999995E-2</v>
      </c>
      <c r="F551">
        <v>1.994</v>
      </c>
      <c r="G551">
        <v>2.912E-2</v>
      </c>
      <c r="H551" t="s">
        <v>4</v>
      </c>
    </row>
    <row r="552" spans="1:8" x14ac:dyDescent="0.2">
      <c r="A552" t="s">
        <v>79</v>
      </c>
      <c r="B552" t="s">
        <v>23</v>
      </c>
      <c r="C552">
        <v>12.77</v>
      </c>
      <c r="D552">
        <v>507.9</v>
      </c>
      <c r="E552">
        <v>5.6370000000000003E-2</v>
      </c>
      <c r="F552">
        <v>1.4770000000000001</v>
      </c>
      <c r="G552">
        <v>1.8970000000000001E-2</v>
      </c>
      <c r="H552" t="s">
        <v>4</v>
      </c>
    </row>
    <row r="553" spans="1:8" x14ac:dyDescent="0.2">
      <c r="A553" t="s">
        <v>88</v>
      </c>
      <c r="B553" t="s">
        <v>23</v>
      </c>
      <c r="C553">
        <v>9.3330000000000002</v>
      </c>
      <c r="D553">
        <v>264</v>
      </c>
      <c r="E553">
        <v>6.5759999999999999E-2</v>
      </c>
      <c r="F553">
        <v>2.121</v>
      </c>
      <c r="G553">
        <v>3.7589999999999998E-2</v>
      </c>
      <c r="H553" t="s">
        <v>8</v>
      </c>
    </row>
    <row r="554" spans="1:8" x14ac:dyDescent="0.2">
      <c r="A554" t="s">
        <v>68</v>
      </c>
      <c r="B554" t="s">
        <v>23</v>
      </c>
      <c r="C554">
        <v>12.88</v>
      </c>
      <c r="D554">
        <v>514.29999999999995</v>
      </c>
      <c r="E554">
        <v>5.7079999999999999E-2</v>
      </c>
      <c r="F554">
        <v>1.502</v>
      </c>
      <c r="G554">
        <v>1.695E-2</v>
      </c>
      <c r="H554" t="s">
        <v>4</v>
      </c>
    </row>
    <row r="555" spans="1:8" x14ac:dyDescent="0.2">
      <c r="A555" t="s">
        <v>13</v>
      </c>
      <c r="B555" t="s">
        <v>23</v>
      </c>
      <c r="C555">
        <v>10.29</v>
      </c>
      <c r="D555">
        <v>321.39999999999998</v>
      </c>
      <c r="E555">
        <v>6.1269999999999998E-2</v>
      </c>
      <c r="F555">
        <v>1.4370000000000001</v>
      </c>
      <c r="G555">
        <v>1.8429999999999998E-2</v>
      </c>
      <c r="H555" t="s">
        <v>4</v>
      </c>
    </row>
    <row r="556" spans="1:8" x14ac:dyDescent="0.2">
      <c r="A556" t="s">
        <v>60</v>
      </c>
      <c r="B556" t="s">
        <v>23</v>
      </c>
      <c r="C556">
        <v>10.16</v>
      </c>
      <c r="D556">
        <v>311.7</v>
      </c>
      <c r="E556">
        <v>6.3310000000000005E-2</v>
      </c>
      <c r="F556">
        <v>1.6479999999999999</v>
      </c>
      <c r="G556">
        <v>2.572E-2</v>
      </c>
      <c r="H556" t="s">
        <v>2</v>
      </c>
    </row>
    <row r="557" spans="1:8" x14ac:dyDescent="0.2">
      <c r="A557" t="s">
        <v>73</v>
      </c>
      <c r="B557" t="s">
        <v>23</v>
      </c>
      <c r="C557">
        <v>9.423</v>
      </c>
      <c r="D557">
        <v>271.3</v>
      </c>
      <c r="E557">
        <v>6.0589999999999998E-2</v>
      </c>
      <c r="F557">
        <v>3.6179999999999999</v>
      </c>
      <c r="G557">
        <v>3.0040000000000001E-2</v>
      </c>
      <c r="H557" t="s">
        <v>8</v>
      </c>
    </row>
    <row r="558" spans="1:8" x14ac:dyDescent="0.2">
      <c r="A558" t="s">
        <v>50</v>
      </c>
      <c r="B558" t="s">
        <v>23</v>
      </c>
      <c r="C558">
        <v>14.59</v>
      </c>
      <c r="D558">
        <v>657.1</v>
      </c>
      <c r="E558">
        <v>6.1469999999999997E-2</v>
      </c>
      <c r="F558">
        <v>2.2240000000000002</v>
      </c>
      <c r="G558">
        <v>1.6379999999999999E-2</v>
      </c>
      <c r="H558" t="s">
        <v>8</v>
      </c>
    </row>
    <row r="559" spans="1:8" x14ac:dyDescent="0.2">
      <c r="A559" t="s">
        <v>20</v>
      </c>
      <c r="B559" t="s">
        <v>23</v>
      </c>
      <c r="C559">
        <v>11.51</v>
      </c>
      <c r="D559">
        <v>403.5</v>
      </c>
      <c r="E559">
        <v>6.5699999999999995E-2</v>
      </c>
      <c r="F559">
        <v>1.9359999999999999</v>
      </c>
      <c r="G559">
        <v>1.4880000000000001E-2</v>
      </c>
      <c r="H559" t="s">
        <v>2</v>
      </c>
    </row>
    <row r="560" spans="1:8" x14ac:dyDescent="0.2">
      <c r="A560" t="s">
        <v>77</v>
      </c>
      <c r="B560" t="s">
        <v>23</v>
      </c>
      <c r="C560">
        <v>14.05</v>
      </c>
      <c r="D560">
        <v>600.4</v>
      </c>
      <c r="E560">
        <v>6.1710000000000001E-2</v>
      </c>
      <c r="F560">
        <v>2.8879999999999999</v>
      </c>
      <c r="G560">
        <v>2.0799999999999999E-2</v>
      </c>
      <c r="H560" t="s">
        <v>2</v>
      </c>
    </row>
    <row r="561" spans="1:8" x14ac:dyDescent="0.2">
      <c r="A561" t="s">
        <v>92</v>
      </c>
      <c r="B561" t="s">
        <v>23</v>
      </c>
      <c r="C561">
        <v>11.2</v>
      </c>
      <c r="D561">
        <v>386</v>
      </c>
      <c r="E561">
        <v>5.5019999999999999E-2</v>
      </c>
      <c r="F561">
        <v>2.0409999999999999</v>
      </c>
      <c r="G561">
        <v>1.9890000000000001E-2</v>
      </c>
      <c r="H561" t="s">
        <v>2</v>
      </c>
    </row>
    <row r="562" spans="1:8" x14ac:dyDescent="0.2">
      <c r="A562" t="s">
        <v>18</v>
      </c>
      <c r="B562" t="s">
        <v>1</v>
      </c>
      <c r="C562">
        <v>15.22</v>
      </c>
      <c r="D562">
        <v>716.9</v>
      </c>
      <c r="E562">
        <v>7.152E-2</v>
      </c>
      <c r="F562">
        <v>2.3620000000000001</v>
      </c>
      <c r="G562">
        <v>2.137E-2</v>
      </c>
      <c r="H562" t="s">
        <v>4</v>
      </c>
    </row>
    <row r="563" spans="1:8" x14ac:dyDescent="0.2">
      <c r="A563" t="s">
        <v>21</v>
      </c>
      <c r="B563" t="s">
        <v>1</v>
      </c>
      <c r="C563">
        <v>20.92</v>
      </c>
      <c r="D563">
        <v>1347</v>
      </c>
      <c r="E563">
        <v>6.8790000000000004E-2</v>
      </c>
      <c r="F563">
        <v>8.7579999999999991</v>
      </c>
      <c r="G563">
        <v>2.0570000000000001E-2</v>
      </c>
      <c r="H563" t="s">
        <v>2</v>
      </c>
    </row>
    <row r="564" spans="1:8" x14ac:dyDescent="0.2">
      <c r="A564" t="s">
        <v>99</v>
      </c>
      <c r="B564" t="s">
        <v>1</v>
      </c>
      <c r="C564">
        <v>21.56</v>
      </c>
      <c r="D564">
        <v>1479</v>
      </c>
      <c r="E564">
        <v>5.6230000000000002E-2</v>
      </c>
      <c r="F564">
        <v>7.673</v>
      </c>
      <c r="G564">
        <v>1.1140000000000001E-2</v>
      </c>
      <c r="H564" t="s">
        <v>4</v>
      </c>
    </row>
    <row r="565" spans="1:8" x14ac:dyDescent="0.2">
      <c r="A565" t="s">
        <v>38</v>
      </c>
      <c r="B565" t="s">
        <v>1</v>
      </c>
      <c r="C565">
        <v>20.13</v>
      </c>
      <c r="D565">
        <v>1261</v>
      </c>
      <c r="E565">
        <v>5.5329999999999997E-2</v>
      </c>
      <c r="F565">
        <v>5.2030000000000003</v>
      </c>
      <c r="G565">
        <v>1.898E-2</v>
      </c>
      <c r="H565" t="s">
        <v>2</v>
      </c>
    </row>
    <row r="566" spans="1:8" x14ac:dyDescent="0.2">
      <c r="A566" t="s">
        <v>75</v>
      </c>
      <c r="B566" t="s">
        <v>1</v>
      </c>
      <c r="C566">
        <v>16.600000000000001</v>
      </c>
      <c r="D566">
        <v>858.1</v>
      </c>
      <c r="E566">
        <v>5.6480000000000002E-2</v>
      </c>
      <c r="F566">
        <v>3.4249999999999998</v>
      </c>
      <c r="G566">
        <v>1.3180000000000001E-2</v>
      </c>
      <c r="H566" t="s">
        <v>4</v>
      </c>
    </row>
    <row r="567" spans="1:8" x14ac:dyDescent="0.2">
      <c r="A567" t="s">
        <v>69</v>
      </c>
      <c r="B567" t="s">
        <v>1</v>
      </c>
      <c r="C567">
        <v>20.6</v>
      </c>
      <c r="D567">
        <v>1265</v>
      </c>
      <c r="E567">
        <v>7.016E-2</v>
      </c>
      <c r="F567">
        <v>5.7720000000000002</v>
      </c>
      <c r="G567">
        <v>2.324E-2</v>
      </c>
      <c r="H567" t="s">
        <v>8</v>
      </c>
    </row>
    <row r="568" spans="1:8" x14ac:dyDescent="0.2">
      <c r="A568" t="s">
        <v>16</v>
      </c>
      <c r="B568" t="s">
        <v>23</v>
      </c>
      <c r="C568">
        <v>7.76</v>
      </c>
      <c r="D568">
        <v>181</v>
      </c>
      <c r="E568">
        <v>5.8840000000000003E-2</v>
      </c>
      <c r="F568">
        <v>2.548</v>
      </c>
      <c r="G568">
        <v>2.6759999999999999E-2</v>
      </c>
      <c r="H568" t="s">
        <v>8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42CA-1746-0F4B-AE60-13B466D51005}">
  <dimension ref="A1:B9"/>
  <sheetViews>
    <sheetView workbookViewId="0">
      <selection activeCell="F8" sqref="F8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113</v>
      </c>
      <c r="B1" s="1">
        <f>COUNTA(data[Radius])</f>
        <v>567</v>
      </c>
    </row>
    <row r="2" spans="1:2" x14ac:dyDescent="0.2">
      <c r="A2" t="s">
        <v>114</v>
      </c>
      <c r="B2" s="2">
        <f>COUNTIF(data[Radius],"")</f>
        <v>0</v>
      </c>
    </row>
    <row r="3" spans="1:2" x14ac:dyDescent="0.2">
      <c r="A3" t="s">
        <v>115</v>
      </c>
      <c r="B3" s="1" cm="1">
        <f t="array" ref="B3">SUMPRODUCT(--ISNUMBER(data[Radius]))</f>
        <v>567</v>
      </c>
    </row>
    <row r="4" spans="1:2" x14ac:dyDescent="0.2">
      <c r="A4" t="s">
        <v>116</v>
      </c>
      <c r="B4" s="1" cm="1">
        <f t="array" ref="B4">SUMPRODUCT(--ISTEXT(data[Radius]))</f>
        <v>0</v>
      </c>
    </row>
    <row r="5" spans="1:2" x14ac:dyDescent="0.2">
      <c r="A5" t="s">
        <v>117</v>
      </c>
      <c r="B5" t="s">
        <v>118</v>
      </c>
    </row>
    <row r="6" spans="1:2" x14ac:dyDescent="0.2">
      <c r="A6" t="s">
        <v>119</v>
      </c>
      <c r="B6">
        <f>MIN(data[Radius])</f>
        <v>-20.309999999999999</v>
      </c>
    </row>
    <row r="7" spans="1:2" x14ac:dyDescent="0.2">
      <c r="A7" t="s">
        <v>120</v>
      </c>
      <c r="B7">
        <f>MAX(data[Radius])</f>
        <v>28.11</v>
      </c>
    </row>
    <row r="8" spans="1:2" x14ac:dyDescent="0.2">
      <c r="A8" t="s">
        <v>121</v>
      </c>
      <c r="B8">
        <f>AVERAGE(data[Radius])</f>
        <v>13.942273368606713</v>
      </c>
    </row>
    <row r="9" spans="1:2" x14ac:dyDescent="0.2">
      <c r="A9" t="s">
        <v>122</v>
      </c>
      <c r="B9">
        <f>STDEV(data[Radius])</f>
        <v>4.1076145778960056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338-7BCC-CB4C-8A9C-2AAA8E4D6B66}">
  <dimension ref="A1:B16"/>
  <sheetViews>
    <sheetView workbookViewId="0">
      <selection activeCell="F26" sqref="F25:F26"/>
    </sheetView>
  </sheetViews>
  <sheetFormatPr baseColWidth="10" defaultRowHeight="16" x14ac:dyDescent="0.2"/>
  <cols>
    <col min="1" max="1" width="13" bestFit="1" customWidth="1"/>
    <col min="2" max="2" width="16.5" bestFit="1" customWidth="1"/>
    <col min="3" max="3" width="16" bestFit="1" customWidth="1"/>
    <col min="4" max="4" width="10.5" bestFit="1" customWidth="1"/>
  </cols>
  <sheetData>
    <row r="1" spans="1:2" x14ac:dyDescent="0.2">
      <c r="A1" t="s">
        <v>113</v>
      </c>
      <c r="B1" s="1">
        <f>COUNTA(data[Diagnose])</f>
        <v>567</v>
      </c>
    </row>
    <row r="2" spans="1:2" x14ac:dyDescent="0.2">
      <c r="A2" t="s">
        <v>114</v>
      </c>
      <c r="B2" s="2">
        <f>COUNTIF(data[Diagnose],"")</f>
        <v>0</v>
      </c>
    </row>
    <row r="3" spans="1:2" x14ac:dyDescent="0.2">
      <c r="A3" t="s">
        <v>115</v>
      </c>
      <c r="B3" s="1" cm="1">
        <f t="array" ref="B3">SUMPRODUCT(--ISNUMBER(data[Diagnose]))</f>
        <v>0</v>
      </c>
    </row>
    <row r="4" spans="1:2" x14ac:dyDescent="0.2">
      <c r="A4" t="s">
        <v>116</v>
      </c>
      <c r="B4" s="1" cm="1">
        <f t="array" ref="B4">SUMPRODUCT(--ISTEXT(data[Diagnose]))</f>
        <v>567</v>
      </c>
    </row>
    <row r="5" spans="1:2" x14ac:dyDescent="0.2">
      <c r="A5" t="s">
        <v>117</v>
      </c>
      <c r="B5" s="1">
        <v>2</v>
      </c>
    </row>
    <row r="6" spans="1:2" x14ac:dyDescent="0.2">
      <c r="A6" t="s">
        <v>119</v>
      </c>
      <c r="B6">
        <f>MIN(data[Diagnose])</f>
        <v>0</v>
      </c>
    </row>
    <row r="7" spans="1:2" x14ac:dyDescent="0.2">
      <c r="A7" t="s">
        <v>120</v>
      </c>
      <c r="B7">
        <f>MAX(data[Diagnose])</f>
        <v>0</v>
      </c>
    </row>
    <row r="8" spans="1:2" x14ac:dyDescent="0.2">
      <c r="A8" t="s">
        <v>121</v>
      </c>
      <c r="B8" t="e">
        <f>AVERAGE(data[Diagnose])</f>
        <v>#DIV/0!</v>
      </c>
    </row>
    <row r="9" spans="1:2" x14ac:dyDescent="0.2">
      <c r="A9" t="s">
        <v>122</v>
      </c>
      <c r="B9" t="e">
        <f>STDEV(data[Diagnose])</f>
        <v>#DIV/0!</v>
      </c>
    </row>
    <row r="12" spans="1:2" x14ac:dyDescent="0.2">
      <c r="A12" s="3" t="s">
        <v>123</v>
      </c>
      <c r="B12" t="s">
        <v>126</v>
      </c>
    </row>
    <row r="13" spans="1:2" x14ac:dyDescent="0.2">
      <c r="A13" s="4" t="s">
        <v>23</v>
      </c>
      <c r="B13">
        <v>356</v>
      </c>
    </row>
    <row r="14" spans="1:2" x14ac:dyDescent="0.2">
      <c r="A14" s="4" t="s">
        <v>1</v>
      </c>
      <c r="B14">
        <v>211</v>
      </c>
    </row>
    <row r="15" spans="1:2" x14ac:dyDescent="0.2">
      <c r="A15" s="4" t="s">
        <v>125</v>
      </c>
    </row>
    <row r="16" spans="1:2" x14ac:dyDescent="0.2">
      <c r="A16" s="4" t="s">
        <v>124</v>
      </c>
      <c r="B16">
        <v>567</v>
      </c>
    </row>
  </sheetData>
  <pageMargins left="0.7" right="0.7" top="0.78740157499999996" bottom="0.78740157499999996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CDC1-D6DE-D64C-8157-2D6453119604}">
  <dimension ref="A1:B15"/>
  <sheetViews>
    <sheetView workbookViewId="0">
      <selection activeCell="F24" sqref="F24"/>
    </sheetView>
  </sheetViews>
  <sheetFormatPr baseColWidth="10" defaultRowHeight="16" x14ac:dyDescent="0.2"/>
  <cols>
    <col min="1" max="1" width="13" bestFit="1" customWidth="1"/>
    <col min="2" max="2" width="13.6640625" bestFit="1" customWidth="1"/>
  </cols>
  <sheetData>
    <row r="1" spans="1:2" x14ac:dyDescent="0.2">
      <c r="A1" t="s">
        <v>113</v>
      </c>
      <c r="B1" s="1">
        <f>COUNTA(data[Risiko])</f>
        <v>567</v>
      </c>
    </row>
    <row r="2" spans="1:2" x14ac:dyDescent="0.2">
      <c r="A2" t="s">
        <v>114</v>
      </c>
      <c r="B2" s="2">
        <f>COUNTIF(data[Risiko],"")</f>
        <v>0</v>
      </c>
    </row>
    <row r="3" spans="1:2" x14ac:dyDescent="0.2">
      <c r="A3" t="s">
        <v>115</v>
      </c>
      <c r="B3" s="1" cm="1">
        <f t="array" ref="B3">SUMPRODUCT(--ISNUMBER(data[Risiko]))</f>
        <v>0</v>
      </c>
    </row>
    <row r="4" spans="1:2" x14ac:dyDescent="0.2">
      <c r="A4" t="s">
        <v>116</v>
      </c>
      <c r="B4" s="1" cm="1">
        <f t="array" ref="B4">SUMPRODUCT(--ISTEXT(data[Risiko]))</f>
        <v>567</v>
      </c>
    </row>
    <row r="5" spans="1:2" x14ac:dyDescent="0.2">
      <c r="A5" t="s">
        <v>117</v>
      </c>
      <c r="B5" s="1">
        <v>3</v>
      </c>
    </row>
    <row r="6" spans="1:2" x14ac:dyDescent="0.2">
      <c r="A6" t="s">
        <v>119</v>
      </c>
      <c r="B6">
        <f>MIN(data[Risiko])</f>
        <v>0</v>
      </c>
    </row>
    <row r="7" spans="1:2" x14ac:dyDescent="0.2">
      <c r="A7" t="s">
        <v>120</v>
      </c>
      <c r="B7">
        <f>MAX(data[Risiko])</f>
        <v>0</v>
      </c>
    </row>
    <row r="8" spans="1:2" x14ac:dyDescent="0.2">
      <c r="A8" t="s">
        <v>121</v>
      </c>
      <c r="B8" t="e">
        <f>AVERAGE(data[Risiko])</f>
        <v>#DIV/0!</v>
      </c>
    </row>
    <row r="9" spans="1:2" x14ac:dyDescent="0.2">
      <c r="A9" t="s">
        <v>122</v>
      </c>
      <c r="B9" t="e">
        <f>STDEV(data[Risiko])</f>
        <v>#DIV/0!</v>
      </c>
    </row>
    <row r="11" spans="1:2" x14ac:dyDescent="0.2">
      <c r="A11" s="3" t="s">
        <v>123</v>
      </c>
      <c r="B11" t="s">
        <v>127</v>
      </c>
    </row>
    <row r="12" spans="1:2" x14ac:dyDescent="0.2">
      <c r="A12" s="4" t="s">
        <v>4</v>
      </c>
      <c r="B12">
        <v>186</v>
      </c>
    </row>
    <row r="13" spans="1:2" x14ac:dyDescent="0.2">
      <c r="A13" s="4" t="s">
        <v>2</v>
      </c>
      <c r="B13">
        <v>187</v>
      </c>
    </row>
    <row r="14" spans="1:2" x14ac:dyDescent="0.2">
      <c r="A14" s="4" t="s">
        <v>8</v>
      </c>
      <c r="B14">
        <v>196</v>
      </c>
    </row>
    <row r="15" spans="1:2" x14ac:dyDescent="0.2">
      <c r="A15" s="4" t="s">
        <v>124</v>
      </c>
      <c r="B15">
        <v>569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Daten</vt:lpstr>
      <vt:lpstr>Radius</vt:lpstr>
      <vt:lpstr>Diagnose</vt:lpstr>
      <vt:lpstr>Risiko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Dömer Manuel (doem)</dc:creator>
  <cp:lastModifiedBy>Jonas Bratschi</cp:lastModifiedBy>
  <dcterms:created xsi:type="dcterms:W3CDTF">2025-01-10T15:41:05Z</dcterms:created>
  <dcterms:modified xsi:type="dcterms:W3CDTF">2025-01-21T12:40:01Z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2025-01-10T15:44:22Z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e899225c-6870-44b9-884a-422cc331a8d3</vt:lpwstr>
  </property>
  <property fmtid="{D5CDD505-2E9C-101B-9397-08002B2CF9AE}" pid="8" name="MSIP_Label_10d9bad3-6dac-4e9a-89a3-89f3b8d247b2_ContentBits">
    <vt:lpwstr>0</vt:lpwstr>
  </property>
</Properties>
</file>