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ldhall\p4\C25\Students\acloudy\Projects\Thesis\AllStar\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B2" i="1"/>
  <c r="E2" i="1" s="1"/>
  <c r="H2" i="1" s="1"/>
  <c r="B3" i="1"/>
  <c r="E3" i="1" s="1"/>
  <c r="H3" i="1" s="1"/>
  <c r="B4" i="1"/>
  <c r="C4" i="1" s="1"/>
  <c r="F4" i="1" s="1"/>
  <c r="B5" i="1"/>
  <c r="C5" i="1" s="1"/>
  <c r="F5" i="1" s="1"/>
  <c r="B6" i="1"/>
  <c r="C6" i="1" s="1"/>
  <c r="F6" i="1" s="1"/>
  <c r="B7" i="1"/>
  <c r="D7" i="1" s="1"/>
  <c r="B8" i="1"/>
  <c r="C8" i="1" s="1"/>
  <c r="F8" i="1" s="1"/>
  <c r="B9" i="1"/>
  <c r="D9" i="1" s="1"/>
  <c r="B10" i="1"/>
  <c r="E10" i="1" s="1"/>
  <c r="H10" i="1" s="1"/>
  <c r="B11" i="1"/>
  <c r="E11" i="1" s="1"/>
  <c r="H11" i="1" s="1"/>
  <c r="B12" i="1"/>
  <c r="E12" i="1" s="1"/>
  <c r="H12" i="1" s="1"/>
  <c r="B13" i="1"/>
  <c r="E13" i="1" s="1"/>
  <c r="H13" i="1" s="1"/>
  <c r="B14" i="1"/>
  <c r="B15" i="1"/>
  <c r="D15" i="1" s="1"/>
  <c r="B16" i="1"/>
  <c r="C16" i="1" s="1"/>
  <c r="F16" i="1" s="1"/>
  <c r="B17" i="1"/>
  <c r="D17" i="1" s="1"/>
  <c r="B18" i="1"/>
  <c r="D18" i="1" s="1"/>
  <c r="B19" i="1"/>
  <c r="E19" i="1" s="1"/>
  <c r="H19" i="1" s="1"/>
  <c r="B20" i="1"/>
  <c r="C20" i="1" s="1"/>
  <c r="F20" i="1" s="1"/>
  <c r="B21" i="1"/>
  <c r="E21" i="1" s="1"/>
  <c r="H21" i="1" s="1"/>
  <c r="B22" i="1"/>
  <c r="B23" i="1"/>
  <c r="D23" i="1" s="1"/>
  <c r="B24" i="1"/>
  <c r="C24" i="1" s="1"/>
  <c r="F24" i="1" s="1"/>
  <c r="B25" i="1"/>
  <c r="D25" i="1" s="1"/>
  <c r="B26" i="1"/>
  <c r="C26" i="1" s="1"/>
  <c r="B27" i="1"/>
  <c r="E27" i="1" s="1"/>
  <c r="H27" i="1" s="1"/>
  <c r="B28" i="1"/>
  <c r="C28" i="1" s="1"/>
  <c r="F28" i="1" s="1"/>
  <c r="B29" i="1"/>
  <c r="E29" i="1" s="1"/>
  <c r="H29" i="1" s="1"/>
  <c r="B30" i="1"/>
  <c r="C30" i="1" s="1"/>
  <c r="F30" i="1" s="1"/>
  <c r="B31" i="1"/>
  <c r="B32" i="1"/>
  <c r="D32" i="1" s="1"/>
  <c r="B33" i="1"/>
  <c r="D33" i="1" s="1"/>
  <c r="B34" i="1"/>
  <c r="D34" i="1" s="1"/>
  <c r="B35" i="1"/>
  <c r="E35" i="1" s="1"/>
  <c r="H35" i="1" s="1"/>
  <c r="B36" i="1"/>
  <c r="E36" i="1" s="1"/>
  <c r="H36" i="1" s="1"/>
  <c r="B37" i="1"/>
  <c r="C37" i="1" s="1"/>
  <c r="F37" i="1" s="1"/>
  <c r="C14" i="1"/>
  <c r="F14" i="1" s="1"/>
  <c r="C22" i="1"/>
  <c r="F22" i="1" s="1"/>
  <c r="D31" i="1"/>
  <c r="I30" i="1" l="1"/>
  <c r="I24" i="1"/>
  <c r="I22" i="1"/>
  <c r="I16" i="1"/>
  <c r="I14" i="1"/>
  <c r="I8" i="1"/>
  <c r="I6" i="1"/>
  <c r="F26" i="1"/>
  <c r="O26" i="1" s="1"/>
  <c r="I26" i="1"/>
  <c r="P21" i="1"/>
  <c r="P35" i="1"/>
  <c r="P27" i="1"/>
  <c r="P19" i="1"/>
  <c r="P11" i="1"/>
  <c r="P3" i="1"/>
  <c r="P13" i="1"/>
  <c r="P36" i="1"/>
  <c r="P2" i="1"/>
  <c r="I37" i="1"/>
  <c r="Q29" i="1"/>
  <c r="Q13" i="1"/>
  <c r="P29" i="1"/>
  <c r="P10" i="1"/>
  <c r="I20" i="1"/>
  <c r="Q3" i="1"/>
  <c r="P12" i="1"/>
  <c r="I5" i="1"/>
  <c r="Q21" i="1"/>
  <c r="I28" i="1"/>
  <c r="I4" i="1"/>
  <c r="Q36" i="1"/>
  <c r="Q12" i="1"/>
  <c r="Q35" i="1"/>
  <c r="Q27" i="1"/>
  <c r="Q19" i="1"/>
  <c r="Q11" i="1"/>
  <c r="Q10" i="1"/>
  <c r="Q2" i="1"/>
  <c r="E5" i="1"/>
  <c r="D16" i="1"/>
  <c r="E37" i="1"/>
  <c r="C12" i="1"/>
  <c r="D4" i="1"/>
  <c r="C32" i="1"/>
  <c r="D8" i="1"/>
  <c r="C21" i="1"/>
  <c r="S20" i="1"/>
  <c r="O20" i="1"/>
  <c r="M20" i="1"/>
  <c r="K20" i="1"/>
  <c r="R20" i="1"/>
  <c r="N20" i="1"/>
  <c r="L20" i="1"/>
  <c r="J20" i="1"/>
  <c r="S28" i="1"/>
  <c r="O28" i="1"/>
  <c r="M28" i="1"/>
  <c r="K28" i="1"/>
  <c r="R28" i="1"/>
  <c r="N28" i="1"/>
  <c r="L28" i="1"/>
  <c r="J28" i="1"/>
  <c r="S4" i="1"/>
  <c r="O4" i="1"/>
  <c r="M4" i="1"/>
  <c r="K4" i="1"/>
  <c r="R4" i="1"/>
  <c r="N4" i="1"/>
  <c r="L4" i="1"/>
  <c r="J4" i="1"/>
  <c r="K6" i="1"/>
  <c r="K30" i="1"/>
  <c r="M6" i="1"/>
  <c r="S22" i="1"/>
  <c r="E28" i="1"/>
  <c r="E20" i="1"/>
  <c r="E4" i="1"/>
  <c r="K8" i="1"/>
  <c r="K16" i="1"/>
  <c r="K24" i="1"/>
  <c r="M8" i="1"/>
  <c r="M16" i="1"/>
  <c r="M24" i="1"/>
  <c r="O8" i="1"/>
  <c r="O16" i="1"/>
  <c r="O24" i="1"/>
  <c r="S8" i="1"/>
  <c r="S16" i="1"/>
  <c r="S24" i="1"/>
  <c r="M14" i="1"/>
  <c r="O30" i="1"/>
  <c r="S30" i="1"/>
  <c r="J5" i="1"/>
  <c r="J37" i="1"/>
  <c r="L5" i="1"/>
  <c r="L37" i="1"/>
  <c r="N5" i="1"/>
  <c r="N37" i="1"/>
  <c r="R5" i="1"/>
  <c r="R37" i="1"/>
  <c r="K14" i="1"/>
  <c r="O22" i="1"/>
  <c r="S6" i="1"/>
  <c r="D36" i="1"/>
  <c r="C36" i="1"/>
  <c r="D28" i="1"/>
  <c r="J6" i="1"/>
  <c r="J14" i="1"/>
  <c r="J22" i="1"/>
  <c r="J30" i="1"/>
  <c r="L6" i="1"/>
  <c r="L14" i="1"/>
  <c r="L22" i="1"/>
  <c r="L30" i="1"/>
  <c r="N6" i="1"/>
  <c r="N14" i="1"/>
  <c r="N22" i="1"/>
  <c r="N30" i="1"/>
  <c r="R6" i="1"/>
  <c r="R14" i="1"/>
  <c r="R22" i="1"/>
  <c r="R30" i="1"/>
  <c r="M22" i="1"/>
  <c r="O14" i="1"/>
  <c r="D20" i="1"/>
  <c r="K22" i="1"/>
  <c r="O6" i="1"/>
  <c r="S14" i="1"/>
  <c r="J8" i="1"/>
  <c r="J16" i="1"/>
  <c r="J24" i="1"/>
  <c r="L8" i="1"/>
  <c r="L16" i="1"/>
  <c r="L24" i="1"/>
  <c r="N8" i="1"/>
  <c r="N16" i="1"/>
  <c r="N24" i="1"/>
  <c r="R8" i="1"/>
  <c r="R16" i="1"/>
  <c r="R24" i="1"/>
  <c r="M30" i="1"/>
  <c r="K5" i="1"/>
  <c r="K37" i="1"/>
  <c r="M5" i="1"/>
  <c r="M37" i="1"/>
  <c r="O5" i="1"/>
  <c r="O37" i="1"/>
  <c r="S5" i="1"/>
  <c r="S37" i="1"/>
  <c r="D2" i="1"/>
  <c r="D26" i="1"/>
  <c r="E34" i="1"/>
  <c r="C34" i="1"/>
  <c r="C18" i="1"/>
  <c r="D37" i="1"/>
  <c r="D24" i="1"/>
  <c r="D12" i="1"/>
  <c r="C35" i="1"/>
  <c r="C19" i="1"/>
  <c r="D13" i="1"/>
  <c r="C29" i="1"/>
  <c r="C13" i="1"/>
  <c r="D22" i="1"/>
  <c r="D10" i="1"/>
  <c r="E26" i="1"/>
  <c r="D21" i="1"/>
  <c r="C11" i="1"/>
  <c r="E18" i="1"/>
  <c r="C27" i="1"/>
  <c r="D6" i="1"/>
  <c r="C10" i="1"/>
  <c r="D30" i="1"/>
  <c r="D5" i="1"/>
  <c r="D29" i="1"/>
  <c r="D14" i="1"/>
  <c r="E9" i="1"/>
  <c r="E8" i="1"/>
  <c r="E25" i="1"/>
  <c r="C33" i="1"/>
  <c r="C25" i="1"/>
  <c r="C17" i="1"/>
  <c r="C9" i="1"/>
  <c r="E32" i="1"/>
  <c r="E24" i="1"/>
  <c r="E16" i="1"/>
  <c r="D35" i="1"/>
  <c r="D27" i="1"/>
  <c r="D19" i="1"/>
  <c r="D11" i="1"/>
  <c r="D3" i="1"/>
  <c r="E31" i="1"/>
  <c r="E23" i="1"/>
  <c r="E15" i="1"/>
  <c r="E7" i="1"/>
  <c r="E33" i="1"/>
  <c r="E6" i="1"/>
  <c r="E17" i="1"/>
  <c r="C2" i="1"/>
  <c r="C31" i="1"/>
  <c r="C23" i="1"/>
  <c r="C15" i="1"/>
  <c r="C7" i="1"/>
  <c r="E30" i="1"/>
  <c r="E22" i="1"/>
  <c r="E14" i="1"/>
  <c r="C3" i="1"/>
  <c r="Y2" i="1" l="1"/>
  <c r="Y11" i="1"/>
  <c r="Y13" i="1"/>
  <c r="Y3" i="1"/>
  <c r="R26" i="1"/>
  <c r="S26" i="1"/>
  <c r="L26" i="1"/>
  <c r="N26" i="1"/>
  <c r="J26" i="1"/>
  <c r="K26" i="1"/>
  <c r="M26" i="1"/>
  <c r="F17" i="1"/>
  <c r="L17" i="1" s="1"/>
  <c r="I17" i="1"/>
  <c r="H22" i="1"/>
  <c r="P22" i="1"/>
  <c r="Q22" i="1"/>
  <c r="H6" i="1"/>
  <c r="P6" i="1"/>
  <c r="Q6" i="1"/>
  <c r="F25" i="1"/>
  <c r="L25" i="1" s="1"/>
  <c r="I25" i="1"/>
  <c r="F36" i="1"/>
  <c r="M36" i="1" s="1"/>
  <c r="I36" i="1"/>
  <c r="H4" i="1"/>
  <c r="Q4" i="1"/>
  <c r="P4" i="1"/>
  <c r="V4" i="1" s="1"/>
  <c r="H14" i="1"/>
  <c r="P14" i="1"/>
  <c r="Q14" i="1"/>
  <c r="H20" i="1"/>
  <c r="Q20" i="1"/>
  <c r="P20" i="1"/>
  <c r="V20" i="1" s="1"/>
  <c r="F32" i="1"/>
  <c r="I32" i="1"/>
  <c r="F9" i="1"/>
  <c r="R9" i="1" s="1"/>
  <c r="I9" i="1"/>
  <c r="F7" i="1"/>
  <c r="K7" i="1" s="1"/>
  <c r="F18" i="1"/>
  <c r="I18" i="1"/>
  <c r="H28" i="1"/>
  <c r="Q28" i="1"/>
  <c r="P28" i="1"/>
  <c r="V28" i="1" s="1"/>
  <c r="F2" i="1"/>
  <c r="M2" i="1" s="1"/>
  <c r="I2" i="1"/>
  <c r="H17" i="1"/>
  <c r="P17" i="1"/>
  <c r="Q17" i="1"/>
  <c r="H26" i="1"/>
  <c r="Q26" i="1"/>
  <c r="P26" i="1"/>
  <c r="V26" i="1" s="1"/>
  <c r="F21" i="1"/>
  <c r="L21" i="1" s="1"/>
  <c r="I21" i="1"/>
  <c r="H30" i="1"/>
  <c r="P30" i="1"/>
  <c r="Q30" i="1"/>
  <c r="F33" i="1"/>
  <c r="I33" i="1"/>
  <c r="F13" i="1"/>
  <c r="O13" i="1" s="1"/>
  <c r="I13" i="1"/>
  <c r="H15" i="1"/>
  <c r="P15" i="1"/>
  <c r="Q15" i="1"/>
  <c r="H16" i="1"/>
  <c r="P16" i="1"/>
  <c r="Q16" i="1"/>
  <c r="H8" i="1"/>
  <c r="P8" i="1"/>
  <c r="V8" i="1" s="1"/>
  <c r="Q8" i="1"/>
  <c r="F27" i="1"/>
  <c r="O27" i="1" s="1"/>
  <c r="I27" i="1"/>
  <c r="F29" i="1"/>
  <c r="N29" i="1" s="1"/>
  <c r="I29" i="1"/>
  <c r="F34" i="1"/>
  <c r="N34" i="1" s="1"/>
  <c r="I34" i="1"/>
  <c r="F12" i="1"/>
  <c r="R12" i="1" s="1"/>
  <c r="I12" i="1"/>
  <c r="H5" i="1"/>
  <c r="P5" i="1"/>
  <c r="Q5" i="1"/>
  <c r="H33" i="1"/>
  <c r="Q33" i="1"/>
  <c r="P33" i="1"/>
  <c r="F15" i="1"/>
  <c r="L15" i="1" s="1"/>
  <c r="I15" i="1"/>
  <c r="F23" i="1"/>
  <c r="R23" i="1" s="1"/>
  <c r="I23" i="1"/>
  <c r="H23" i="1"/>
  <c r="P23" i="1"/>
  <c r="Q23" i="1"/>
  <c r="H24" i="1"/>
  <c r="P24" i="1"/>
  <c r="V24" i="1" s="1"/>
  <c r="Q24" i="1"/>
  <c r="H9" i="1"/>
  <c r="P9" i="1"/>
  <c r="Q9" i="1"/>
  <c r="H18" i="1"/>
  <c r="Q18" i="1"/>
  <c r="P18" i="1"/>
  <c r="H34" i="1"/>
  <c r="Q34" i="1"/>
  <c r="P34" i="1"/>
  <c r="H37" i="1"/>
  <c r="Q37" i="1"/>
  <c r="P37" i="1"/>
  <c r="F3" i="1"/>
  <c r="L3" i="1" s="1"/>
  <c r="I3" i="1"/>
  <c r="F35" i="1"/>
  <c r="M35" i="1" s="1"/>
  <c r="I35" i="1"/>
  <c r="F10" i="1"/>
  <c r="O10" i="1" s="1"/>
  <c r="I10" i="1"/>
  <c r="H7" i="1"/>
  <c r="P7" i="1"/>
  <c r="Q7" i="1"/>
  <c r="H25" i="1"/>
  <c r="Q25" i="1"/>
  <c r="P25" i="1"/>
  <c r="F31" i="1"/>
  <c r="N31" i="1" s="1"/>
  <c r="I31" i="1"/>
  <c r="H31" i="1"/>
  <c r="P31" i="1"/>
  <c r="Q31" i="1"/>
  <c r="H32" i="1"/>
  <c r="P32" i="1"/>
  <c r="Q32" i="1"/>
  <c r="F11" i="1"/>
  <c r="M11" i="1" s="1"/>
  <c r="I11" i="1"/>
  <c r="F19" i="1"/>
  <c r="S19" i="1" s="1"/>
  <c r="I19" i="1"/>
  <c r="M21" i="1"/>
  <c r="K21" i="1"/>
  <c r="AA20" i="1"/>
  <c r="AB20" i="1" s="1"/>
  <c r="AA4" i="1"/>
  <c r="AB4" i="1" s="1"/>
  <c r="S12" i="1"/>
  <c r="N12" i="1"/>
  <c r="J12" i="1"/>
  <c r="O12" i="1"/>
  <c r="AA12" i="1"/>
  <c r="AB12" i="1" s="1"/>
  <c r="U20" i="1"/>
  <c r="V30" i="1"/>
  <c r="V37" i="1"/>
  <c r="V16" i="1"/>
  <c r="V14" i="1"/>
  <c r="V5" i="1"/>
  <c r="V22" i="1"/>
  <c r="V6" i="1"/>
  <c r="U4" i="1"/>
  <c r="J21" i="1"/>
  <c r="N21" i="1"/>
  <c r="R33" i="1"/>
  <c r="N33" i="1"/>
  <c r="L33" i="1"/>
  <c r="J33" i="1"/>
  <c r="S33" i="1"/>
  <c r="O33" i="1"/>
  <c r="M33" i="1"/>
  <c r="K33" i="1"/>
  <c r="R10" i="1"/>
  <c r="AA10" i="1" s="1"/>
  <c r="AB10" i="1" s="1"/>
  <c r="L10" i="1"/>
  <c r="S10" i="1"/>
  <c r="M10" i="1"/>
  <c r="N10" i="1"/>
  <c r="M7" i="1"/>
  <c r="R17" i="1"/>
  <c r="N17" i="1"/>
  <c r="J17" i="1"/>
  <c r="O17" i="1"/>
  <c r="K17" i="1"/>
  <c r="R25" i="1"/>
  <c r="N25" i="1"/>
  <c r="J25" i="1"/>
  <c r="O25" i="1"/>
  <c r="K25" i="1"/>
  <c r="N27" i="1"/>
  <c r="S27" i="1"/>
  <c r="M27" i="1"/>
  <c r="R27" i="1"/>
  <c r="L27" i="1"/>
  <c r="Y12" i="1" s="1"/>
  <c r="R29" i="1"/>
  <c r="L34" i="1"/>
  <c r="S36" i="1"/>
  <c r="O36" i="1"/>
  <c r="K36" i="1"/>
  <c r="N36" i="1"/>
  <c r="J36" i="1"/>
  <c r="L18" i="1"/>
  <c r="J18" i="1"/>
  <c r="S18" i="1"/>
  <c r="O18" i="1"/>
  <c r="M18" i="1"/>
  <c r="K18" i="1"/>
  <c r="N18" i="1"/>
  <c r="R18" i="1"/>
  <c r="R15" i="1"/>
  <c r="N15" i="1"/>
  <c r="J15" i="1"/>
  <c r="O15" i="1"/>
  <c r="K15" i="1"/>
  <c r="M23" i="1"/>
  <c r="K23" i="1"/>
  <c r="N23" i="1"/>
  <c r="J23" i="1"/>
  <c r="O23" i="1"/>
  <c r="O31" i="1"/>
  <c r="R31" i="1"/>
  <c r="L31" i="1"/>
  <c r="S31" i="1"/>
  <c r="K31" i="1"/>
  <c r="S11" i="1"/>
  <c r="O11" i="1"/>
  <c r="K11" i="1"/>
  <c r="N11" i="1"/>
  <c r="J11" i="1"/>
  <c r="N3" i="1"/>
  <c r="J2" i="1"/>
  <c r="S2" i="1"/>
  <c r="O2" i="1"/>
  <c r="K2" i="1"/>
  <c r="L2" i="1"/>
  <c r="U2" i="1" s="1"/>
  <c r="R35" i="1"/>
  <c r="S35" i="1"/>
  <c r="O35" i="1"/>
  <c r="K35" i="1"/>
  <c r="N35" i="1"/>
  <c r="Y31" i="1" l="1"/>
  <c r="Y7" i="1"/>
  <c r="Y18" i="1"/>
  <c r="Y23" i="1"/>
  <c r="Y33" i="1"/>
  <c r="AA16" i="1"/>
  <c r="AB16" i="1" s="1"/>
  <c r="Y16" i="1"/>
  <c r="U26" i="1"/>
  <c r="Y26" i="1"/>
  <c r="X26" i="1"/>
  <c r="U28" i="1"/>
  <c r="Y28" i="1"/>
  <c r="AA6" i="1"/>
  <c r="AB6" i="1" s="1"/>
  <c r="Y6" i="1"/>
  <c r="J29" i="1"/>
  <c r="Y4" i="1"/>
  <c r="Y35" i="1"/>
  <c r="Y10" i="1"/>
  <c r="AA30" i="1"/>
  <c r="AB30" i="1" s="1"/>
  <c r="Y30" i="1"/>
  <c r="M29" i="1"/>
  <c r="X15" i="1"/>
  <c r="Y15" i="1"/>
  <c r="Y20" i="1"/>
  <c r="Y27" i="1"/>
  <c r="Y29" i="1"/>
  <c r="R19" i="1"/>
  <c r="O29" i="1"/>
  <c r="U30" i="1"/>
  <c r="W30" i="1" s="1"/>
  <c r="Y36" i="1"/>
  <c r="Y9" i="1"/>
  <c r="K9" i="1"/>
  <c r="J19" i="1"/>
  <c r="Y32" i="1"/>
  <c r="Y34" i="1"/>
  <c r="AA24" i="1"/>
  <c r="AB24" i="1" s="1"/>
  <c r="Y24" i="1"/>
  <c r="U8" i="1"/>
  <c r="Y8" i="1"/>
  <c r="AA14" i="1"/>
  <c r="AB14" i="1" s="1"/>
  <c r="Y14" i="1"/>
  <c r="Y19" i="1"/>
  <c r="Y21" i="1"/>
  <c r="AA37" i="1"/>
  <c r="AB37" i="1" s="1"/>
  <c r="Y37" i="1"/>
  <c r="U5" i="1"/>
  <c r="W5" i="1" s="1"/>
  <c r="Y5" i="1"/>
  <c r="Y17" i="1"/>
  <c r="U22" i="1"/>
  <c r="Y22" i="1"/>
  <c r="N19" i="1"/>
  <c r="AA5" i="1"/>
  <c r="AB5" i="1" s="1"/>
  <c r="Y25" i="1"/>
  <c r="J35" i="1"/>
  <c r="N2" i="1"/>
  <c r="L11" i="1"/>
  <c r="M31" i="1"/>
  <c r="S23" i="1"/>
  <c r="M15" i="1"/>
  <c r="L36" i="1"/>
  <c r="R34" i="1"/>
  <c r="AA34" i="1" s="1"/>
  <c r="AB34" i="1" s="1"/>
  <c r="J27" i="1"/>
  <c r="M25" i="1"/>
  <c r="M17" i="1"/>
  <c r="J10" i="1"/>
  <c r="R21" i="1"/>
  <c r="AA21" i="1" s="1"/>
  <c r="AB21" i="1" s="1"/>
  <c r="M12" i="1"/>
  <c r="AA26" i="1"/>
  <c r="AB26" i="1" s="1"/>
  <c r="L35" i="1"/>
  <c r="V35" i="1" s="1"/>
  <c r="R2" i="1"/>
  <c r="R3" i="1"/>
  <c r="R11" i="1"/>
  <c r="AA11" i="1" s="1"/>
  <c r="AB11" i="1" s="1"/>
  <c r="J31" i="1"/>
  <c r="L23" i="1"/>
  <c r="V23" i="1" s="1"/>
  <c r="S15" i="1"/>
  <c r="R36" i="1"/>
  <c r="L29" i="1"/>
  <c r="K27" i="1"/>
  <c r="S25" i="1"/>
  <c r="S17" i="1"/>
  <c r="K10" i="1"/>
  <c r="S21" i="1"/>
  <c r="K12" i="1"/>
  <c r="M19" i="1"/>
  <c r="K29" i="1"/>
  <c r="O21" i="1"/>
  <c r="U21" i="1" s="1"/>
  <c r="L12" i="1"/>
  <c r="V12" i="1" s="1"/>
  <c r="AA22" i="1"/>
  <c r="AB22" i="1" s="1"/>
  <c r="L19" i="1"/>
  <c r="V19" i="1" s="1"/>
  <c r="K19" i="1"/>
  <c r="S29" i="1"/>
  <c r="S13" i="1"/>
  <c r="O19" i="1"/>
  <c r="U37" i="1"/>
  <c r="W37" i="1" s="1"/>
  <c r="O7" i="1"/>
  <c r="S7" i="1"/>
  <c r="AA8" i="1"/>
  <c r="AB8" i="1" s="1"/>
  <c r="J7" i="1"/>
  <c r="AA31" i="1"/>
  <c r="AB31" i="1" s="1"/>
  <c r="L7" i="1"/>
  <c r="X7" i="1" s="1"/>
  <c r="N7" i="1"/>
  <c r="R7" i="1"/>
  <c r="AA7" i="1" s="1"/>
  <c r="AB7" i="1" s="1"/>
  <c r="U24" i="1"/>
  <c r="U14" i="1"/>
  <c r="M9" i="1"/>
  <c r="O9" i="1"/>
  <c r="K3" i="1"/>
  <c r="K34" i="1"/>
  <c r="L13" i="1"/>
  <c r="V13" i="1" s="1"/>
  <c r="U6" i="1"/>
  <c r="W6" i="1" s="1"/>
  <c r="AA28" i="1"/>
  <c r="AB28" i="1" s="1"/>
  <c r="J32" i="1"/>
  <c r="N32" i="1"/>
  <c r="K32" i="1"/>
  <c r="O32" i="1"/>
  <c r="R32" i="1"/>
  <c r="AA32" i="1" s="1"/>
  <c r="AB32" i="1" s="1"/>
  <c r="L32" i="1"/>
  <c r="M32" i="1"/>
  <c r="S32" i="1"/>
  <c r="S9" i="1"/>
  <c r="M3" i="1"/>
  <c r="M34" i="1"/>
  <c r="N13" i="1"/>
  <c r="O34" i="1"/>
  <c r="R13" i="1"/>
  <c r="AA13" i="1" s="1"/>
  <c r="AB13" i="1" s="1"/>
  <c r="L9" i="1"/>
  <c r="S3" i="1"/>
  <c r="S34" i="1"/>
  <c r="K13" i="1"/>
  <c r="U16" i="1"/>
  <c r="W16" i="1" s="1"/>
  <c r="J9" i="1"/>
  <c r="N9" i="1"/>
  <c r="J3" i="1"/>
  <c r="J34" i="1"/>
  <c r="M13" i="1"/>
  <c r="J13" i="1"/>
  <c r="O3" i="1"/>
  <c r="V3" i="1" s="1"/>
  <c r="W26" i="1"/>
  <c r="AA33" i="1"/>
  <c r="AB33" i="1" s="1"/>
  <c r="AA27" i="1"/>
  <c r="AB27" i="1" s="1"/>
  <c r="AA2" i="1"/>
  <c r="AB2" i="1" s="1"/>
  <c r="AA17" i="1"/>
  <c r="AB17" i="1" s="1"/>
  <c r="AA15" i="1"/>
  <c r="AB15" i="1" s="1"/>
  <c r="AA29" i="1"/>
  <c r="AB29" i="1" s="1"/>
  <c r="AA36" i="1"/>
  <c r="AB36" i="1" s="1"/>
  <c r="AA23" i="1"/>
  <c r="AB23" i="1" s="1"/>
  <c r="AA35" i="1"/>
  <c r="AB35" i="1" s="1"/>
  <c r="AA3" i="1"/>
  <c r="AB3" i="1" s="1"/>
  <c r="AA18" i="1"/>
  <c r="AB18" i="1" s="1"/>
  <c r="AA25" i="1"/>
  <c r="AB25" i="1" s="1"/>
  <c r="AA19" i="1"/>
  <c r="AB19" i="1" s="1"/>
  <c r="AA9" i="1"/>
  <c r="AB9" i="1" s="1"/>
  <c r="V21" i="1"/>
  <c r="W21" i="1" s="1"/>
  <c r="W4" i="1"/>
  <c r="W8" i="1"/>
  <c r="W20" i="1"/>
  <c r="W14" i="1"/>
  <c r="V34" i="1"/>
  <c r="U34" i="1"/>
  <c r="W28" i="1"/>
  <c r="W22" i="1"/>
  <c r="U19" i="1"/>
  <c r="V18" i="1"/>
  <c r="U18" i="1"/>
  <c r="V25" i="1"/>
  <c r="U25" i="1"/>
  <c r="U31" i="1"/>
  <c r="V31" i="1"/>
  <c r="U29" i="1"/>
  <c r="V29" i="1"/>
  <c r="V10" i="1"/>
  <c r="U10" i="1"/>
  <c r="V33" i="1"/>
  <c r="U33" i="1"/>
  <c r="V2" i="1"/>
  <c r="U15" i="1"/>
  <c r="V15" i="1"/>
  <c r="U36" i="1"/>
  <c r="V36" i="1"/>
  <c r="V27" i="1"/>
  <c r="U27" i="1"/>
  <c r="V17" i="1"/>
  <c r="U17" i="1"/>
  <c r="U7" i="1"/>
  <c r="V7" i="1"/>
  <c r="W24" i="1"/>
  <c r="V11" i="1"/>
  <c r="U11" i="1"/>
  <c r="X37" i="1" l="1"/>
  <c r="X23" i="1"/>
  <c r="U23" i="1"/>
  <c r="X22" i="1"/>
  <c r="X8" i="1"/>
  <c r="X32" i="1"/>
  <c r="X18" i="1"/>
  <c r="X30" i="1"/>
  <c r="X6" i="1"/>
  <c r="U9" i="1"/>
  <c r="X16" i="1"/>
  <c r="X17" i="1"/>
  <c r="X24" i="1"/>
  <c r="X20" i="1"/>
  <c r="X28" i="1"/>
  <c r="X11" i="1"/>
  <c r="X13" i="1"/>
  <c r="X3" i="1"/>
  <c r="X27" i="1"/>
  <c r="X12" i="1"/>
  <c r="X29" i="1"/>
  <c r="X21" i="1"/>
  <c r="X19" i="1"/>
  <c r="X36" i="1"/>
  <c r="X2" i="1"/>
  <c r="X10" i="1"/>
  <c r="X35" i="1"/>
  <c r="X25" i="1"/>
  <c r="X5" i="1"/>
  <c r="X9" i="1"/>
  <c r="X14" i="1"/>
  <c r="X34" i="1"/>
  <c r="X4" i="1"/>
  <c r="X33" i="1"/>
  <c r="X31" i="1"/>
  <c r="U35" i="1"/>
  <c r="W35" i="1" s="1"/>
  <c r="U12" i="1"/>
  <c r="W12" i="1" s="1"/>
  <c r="U3" i="1"/>
  <c r="W3" i="1" s="1"/>
  <c r="V32" i="1"/>
  <c r="U32" i="1"/>
  <c r="U13" i="1"/>
  <c r="W13" i="1" s="1"/>
  <c r="V9" i="1"/>
  <c r="W9" i="1" s="1"/>
  <c r="W27" i="1"/>
  <c r="W29" i="1"/>
  <c r="W33" i="1"/>
  <c r="W2" i="1"/>
  <c r="W10" i="1"/>
  <c r="W25" i="1"/>
  <c r="W31" i="1"/>
  <c r="W19" i="1"/>
  <c r="W23" i="1"/>
  <c r="W36" i="1"/>
  <c r="W15" i="1"/>
  <c r="W7" i="1"/>
  <c r="W17" i="1"/>
  <c r="W11" i="1"/>
  <c r="W18" i="1"/>
  <c r="W34" i="1"/>
  <c r="W32" i="1" l="1"/>
</calcChain>
</file>

<file path=xl/sharedStrings.xml><?xml version="1.0" encoding="utf-8"?>
<sst xmlns="http://schemas.openxmlformats.org/spreadsheetml/2006/main" count="31" uniqueCount="31">
  <si>
    <t>Acceleration</t>
  </si>
  <si>
    <t>0-1 Value</t>
  </si>
  <si>
    <t>Stat Level</t>
  </si>
  <si>
    <t>Smooth Step</t>
  </si>
  <si>
    <t>Smooth Stop</t>
  </si>
  <si>
    <t>Smooth Start</t>
  </si>
  <si>
    <t>Top Speed</t>
  </si>
  <si>
    <t>MIN</t>
  </si>
  <si>
    <t>MAX</t>
  </si>
  <si>
    <t>Selected Blend</t>
  </si>
  <si>
    <t>Handling</t>
  </si>
  <si>
    <t>Braking</t>
  </si>
  <si>
    <t>Damage</t>
  </si>
  <si>
    <t>Shield Disruption</t>
  </si>
  <si>
    <t>Shot Homing</t>
  </si>
  <si>
    <t>Rate of Fire</t>
  </si>
  <si>
    <t>HP</t>
  </si>
  <si>
    <t>Shield Capacity</t>
  </si>
  <si>
    <t>Shield Regen</t>
  </si>
  <si>
    <t>Shot Deflection</t>
  </si>
  <si>
    <t>Time To Pop Shield</t>
  </si>
  <si>
    <t>Time To Deplete HP</t>
  </si>
  <si>
    <t>Time to Kill</t>
  </si>
  <si>
    <t>Time to Regen Shield</t>
  </si>
  <si>
    <t>Constants:</t>
  </si>
  <si>
    <t>Shield Regen Cooldown</t>
  </si>
  <si>
    <t>Time to Regen after Combat</t>
  </si>
  <si>
    <t>Time to Top Speed</t>
  </si>
  <si>
    <t>Time to Kill Vanilla</t>
  </si>
  <si>
    <t>Time to Kill StatMax</t>
  </si>
  <si>
    <t>Time to Kill AbsMax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</si>
</sst>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4" borderId="0" xfId="0" applyNumberFormat="1" applyFont="1" applyFill="1"/>
    <xf numFmtId="2" fontId="0" fillId="0" borderId="0" xfId="0" applyNumberFormat="1" applyFill="1"/>
    <xf numFmtId="2" fontId="1" fillId="3" borderId="0" xfId="0" applyNumberFormat="1" applyFont="1" applyFill="1"/>
    <xf numFmtId="1" fontId="0" fillId="0" borderId="0" xfId="0" applyNumberFormat="1"/>
    <xf numFmtId="1" fontId="1" fillId="4" borderId="0" xfId="0" applyNumberFormat="1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2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</a:t>
            </a:r>
            <a:r>
              <a:rPr lang="en-US" baseline="0"/>
              <a:t>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0-1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Sheet1!$B$2:$B$37</c:f>
              <c:numCache>
                <c:formatCode>0.00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0.22857142857142856</c:v>
                </c:pt>
                <c:pt idx="9">
                  <c:v>0.25714285714285712</c:v>
                </c:pt>
                <c:pt idx="10">
                  <c:v>0.2857142857142857</c:v>
                </c:pt>
                <c:pt idx="11">
                  <c:v>0.31428571428571428</c:v>
                </c:pt>
                <c:pt idx="12">
                  <c:v>0.34285714285714286</c:v>
                </c:pt>
                <c:pt idx="13">
                  <c:v>0.37142857142857144</c:v>
                </c:pt>
                <c:pt idx="14">
                  <c:v>0.4</c:v>
                </c:pt>
                <c:pt idx="15">
                  <c:v>0.42857142857142855</c:v>
                </c:pt>
                <c:pt idx="16">
                  <c:v>0.45714285714285713</c:v>
                </c:pt>
                <c:pt idx="17">
                  <c:v>0.48571428571428571</c:v>
                </c:pt>
                <c:pt idx="18">
                  <c:v>0.51428571428571423</c:v>
                </c:pt>
                <c:pt idx="19">
                  <c:v>0.54285714285714282</c:v>
                </c:pt>
                <c:pt idx="20">
                  <c:v>0.5714285714285714</c:v>
                </c:pt>
                <c:pt idx="21">
                  <c:v>0.6</c:v>
                </c:pt>
                <c:pt idx="22">
                  <c:v>0.62857142857142856</c:v>
                </c:pt>
                <c:pt idx="23">
                  <c:v>0.65714285714285714</c:v>
                </c:pt>
                <c:pt idx="24">
                  <c:v>0.68571428571428572</c:v>
                </c:pt>
                <c:pt idx="25">
                  <c:v>0.7142857142857143</c:v>
                </c:pt>
                <c:pt idx="26">
                  <c:v>0.74285714285714288</c:v>
                </c:pt>
                <c:pt idx="27">
                  <c:v>0.77142857142857146</c:v>
                </c:pt>
                <c:pt idx="28">
                  <c:v>0.8</c:v>
                </c:pt>
                <c:pt idx="29">
                  <c:v>0.82857142857142863</c:v>
                </c:pt>
                <c:pt idx="30">
                  <c:v>0.8571428571428571</c:v>
                </c:pt>
                <c:pt idx="31">
                  <c:v>0.88571428571428568</c:v>
                </c:pt>
                <c:pt idx="32">
                  <c:v>0.91428571428571426</c:v>
                </c:pt>
                <c:pt idx="33">
                  <c:v>0.94285714285714284</c:v>
                </c:pt>
                <c:pt idx="34">
                  <c:v>0.97142857142857142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DEE-A370-8BD2498A11F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Smooth 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DEE-A370-8BD2498A11F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Smooth 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Sheet1!$D$2:$D$37</c:f>
              <c:numCache>
                <c:formatCode>0.00</c:formatCode>
                <c:ptCount val="36"/>
                <c:pt idx="0">
                  <c:v>0</c:v>
                </c:pt>
                <c:pt idx="1">
                  <c:v>8.1632653061224482E-4</c:v>
                </c:pt>
                <c:pt idx="2">
                  <c:v>3.2653061224489793E-3</c:v>
                </c:pt>
                <c:pt idx="3">
                  <c:v>7.3469387755102046E-3</c:v>
                </c:pt>
                <c:pt idx="4">
                  <c:v>1.3061224489795917E-2</c:v>
                </c:pt>
                <c:pt idx="5">
                  <c:v>2.0408163265306121E-2</c:v>
                </c:pt>
                <c:pt idx="6">
                  <c:v>2.9387755102040818E-2</c:v>
                </c:pt>
                <c:pt idx="7">
                  <c:v>4.0000000000000008E-2</c:v>
                </c:pt>
                <c:pt idx="8">
                  <c:v>5.2244897959183668E-2</c:v>
                </c:pt>
                <c:pt idx="9">
                  <c:v>6.6122448979591825E-2</c:v>
                </c:pt>
                <c:pt idx="10">
                  <c:v>8.1632653061224483E-2</c:v>
                </c:pt>
                <c:pt idx="11">
                  <c:v>9.8775510204081624E-2</c:v>
                </c:pt>
                <c:pt idx="12">
                  <c:v>0.11755102040816327</c:v>
                </c:pt>
                <c:pt idx="13">
                  <c:v>0.1379591836734694</c:v>
                </c:pt>
                <c:pt idx="14">
                  <c:v>0.16000000000000003</c:v>
                </c:pt>
                <c:pt idx="15">
                  <c:v>0.18367346938775508</c:v>
                </c:pt>
                <c:pt idx="16">
                  <c:v>0.20897959183673467</c:v>
                </c:pt>
                <c:pt idx="17">
                  <c:v>0.23591836734693877</c:v>
                </c:pt>
                <c:pt idx="18">
                  <c:v>0.2644897959183673</c:v>
                </c:pt>
                <c:pt idx="19">
                  <c:v>0.29469387755102039</c:v>
                </c:pt>
                <c:pt idx="20">
                  <c:v>0.32653061224489793</c:v>
                </c:pt>
                <c:pt idx="21">
                  <c:v>0.36</c:v>
                </c:pt>
                <c:pt idx="22">
                  <c:v>0.39510204081632649</c:v>
                </c:pt>
                <c:pt idx="23">
                  <c:v>0.43183673469387757</c:v>
                </c:pt>
                <c:pt idx="24">
                  <c:v>0.47020408163265309</c:v>
                </c:pt>
                <c:pt idx="25">
                  <c:v>0.51020408163265307</c:v>
                </c:pt>
                <c:pt idx="26">
                  <c:v>0.55183673469387762</c:v>
                </c:pt>
                <c:pt idx="27">
                  <c:v>0.59510204081632656</c:v>
                </c:pt>
                <c:pt idx="28">
                  <c:v>0.64000000000000012</c:v>
                </c:pt>
                <c:pt idx="29">
                  <c:v>0.68653061224489809</c:v>
                </c:pt>
                <c:pt idx="30">
                  <c:v>0.73469387755102034</c:v>
                </c:pt>
                <c:pt idx="31">
                  <c:v>0.78448979591836732</c:v>
                </c:pt>
                <c:pt idx="32">
                  <c:v>0.8359183673469387</c:v>
                </c:pt>
                <c:pt idx="33">
                  <c:v>0.88897959183673469</c:v>
                </c:pt>
                <c:pt idx="34">
                  <c:v>0.94367346938775509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DEE-A370-8BD2498A11F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Smooth 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2.4023323615160351E-3</c:v>
                </c:pt>
                <c:pt idx="2">
                  <c:v>9.4227405247813405E-3</c:v>
                </c:pt>
                <c:pt idx="3">
                  <c:v>2.0781341107871724E-2</c:v>
                </c:pt>
                <c:pt idx="4">
                  <c:v>3.6198250728862971E-2</c:v>
                </c:pt>
                <c:pt idx="5">
                  <c:v>5.53935860058309E-2</c:v>
                </c:pt>
                <c:pt idx="6">
                  <c:v>7.8087463556851311E-2</c:v>
                </c:pt>
                <c:pt idx="7">
                  <c:v>0.10400000000000002</c:v>
                </c:pt>
                <c:pt idx="8">
                  <c:v>0.13285131195335276</c:v>
                </c:pt>
                <c:pt idx="9">
                  <c:v>0.16436151603498539</c:v>
                </c:pt>
                <c:pt idx="10">
                  <c:v>0.19825072886297376</c:v>
                </c:pt>
                <c:pt idx="11">
                  <c:v>0.23423906705539357</c:v>
                </c:pt>
                <c:pt idx="12">
                  <c:v>0.27204664723032068</c:v>
                </c:pt>
                <c:pt idx="13">
                  <c:v>0.31139358600583095</c:v>
                </c:pt>
                <c:pt idx="14">
                  <c:v>0.35200000000000009</c:v>
                </c:pt>
                <c:pt idx="15">
                  <c:v>0.39358600583090375</c:v>
                </c:pt>
                <c:pt idx="16">
                  <c:v>0.43587172011661807</c:v>
                </c:pt>
                <c:pt idx="17">
                  <c:v>0.47857725947521862</c:v>
                </c:pt>
                <c:pt idx="18">
                  <c:v>0.52142274052478133</c:v>
                </c:pt>
                <c:pt idx="19">
                  <c:v>0.56412827988338188</c:v>
                </c:pt>
                <c:pt idx="20">
                  <c:v>0.60641399416909614</c:v>
                </c:pt>
                <c:pt idx="21">
                  <c:v>0.64800000000000002</c:v>
                </c:pt>
                <c:pt idx="22">
                  <c:v>0.688606413994169</c:v>
                </c:pt>
                <c:pt idx="23">
                  <c:v>0.72795335276967932</c:v>
                </c:pt>
                <c:pt idx="24">
                  <c:v>0.76576093294460645</c:v>
                </c:pt>
                <c:pt idx="25">
                  <c:v>0.80174927113702621</c:v>
                </c:pt>
                <c:pt idx="26">
                  <c:v>0.83563848396501461</c:v>
                </c:pt>
                <c:pt idx="27">
                  <c:v>0.86714868804664724</c:v>
                </c:pt>
                <c:pt idx="28">
                  <c:v>0.89600000000000013</c:v>
                </c:pt>
                <c:pt idx="29">
                  <c:v>0.92191253644314874</c:v>
                </c:pt>
                <c:pt idx="30">
                  <c:v>0.94460641399416911</c:v>
                </c:pt>
                <c:pt idx="31">
                  <c:v>0.96380174927113704</c:v>
                </c:pt>
                <c:pt idx="32">
                  <c:v>0.97921865889212822</c:v>
                </c:pt>
                <c:pt idx="33">
                  <c:v>0.99057725947521869</c:v>
                </c:pt>
                <c:pt idx="34">
                  <c:v>0.99759766763848401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D-4DEE-A370-8BD2498A11F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Selected Blend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D-4DEE-A370-8BD2498A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567"/>
        <c:axId val="13381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Stat 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2D-4DEE-A370-8BD2498A11F3}"/>
                  </c:ext>
                </c:extLst>
              </c15:ser>
            </c15:filteredLineSeries>
          </c:ext>
        </c:extLst>
      </c:lineChart>
      <c:catAx>
        <c:axId val="13381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319"/>
        <c:crosses val="autoZero"/>
        <c:auto val="1"/>
        <c:lblAlgn val="ctr"/>
        <c:lblOffset val="100"/>
        <c:noMultiLvlLbl val="0"/>
      </c:catAx>
      <c:valAx>
        <c:axId val="13381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567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40</xdr:row>
      <xdr:rowOff>152400</xdr:rowOff>
    </xdr:from>
    <xdr:to>
      <xdr:col>11</xdr:col>
      <xdr:colOff>95249</xdr:colOff>
      <xdr:row>64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7" totalsRowShown="0" dataDxfId="26">
  <autoFilter ref="A1:F37"/>
  <tableColumns count="6">
    <tableColumn id="1" name="Stat Level" dataDxfId="25"/>
    <tableColumn id="2" name="0-1 Value" dataDxfId="24">
      <calculatedColumnFormula>0 + ((1 - 0) * ((Table1[[#This Row],[Stat Level]] - 1) / (36 - 1)))</calculatedColumnFormula>
    </tableColumn>
    <tableColumn id="3" name="Smooth Stop" dataDxfId="23">
      <calculatedColumnFormula>1-((1-B2)^2)</calculatedColumnFormula>
    </tableColumn>
    <tableColumn id="4" name="Smooth Start" dataDxfId="22">
      <calculatedColumnFormula>B2^2</calculatedColumnFormula>
    </tableColumn>
    <tableColumn id="5" name="Smooth Step" dataDxfId="21">
      <calculatedColumnFormula>B2*B2*(3 - 2*B2)</calculatedColumnFormula>
    </tableColumn>
    <tableColumn id="6" name="Selected Blend" dataDxfId="20">
      <calculatedColumnFormula>Table1[[#This Row],[Smooth Stop]]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S37" totalsRowShown="0" dataDxfId="19">
  <autoFilter ref="H1:S37"/>
  <tableColumns count="12">
    <tableColumn id="1" name="Top Speed" dataDxfId="18">
      <calculatedColumnFormula>H$39 + ((H$40 - H$39) * ((Table1[[#This Row],[Smooth Step]]) / (1)))</calculatedColumnFormula>
    </tableColumn>
    <tableColumn id="2" name="Acceleration" dataDxfId="17">
      <calculatedColumnFormula>I$39 + ((I$40 - I$39) * ((Table1[[#This Row],[Smooth Stop]]) / (1)))</calculatedColumnFormula>
    </tableColumn>
    <tableColumn id="3" name="Handling" dataDxfId="16">
      <calculatedColumnFormula>J$39 + ((J$40 - J$39) * ((Table1[[#This Row],[Selected Blend]]) / (1)))</calculatedColumnFormula>
    </tableColumn>
    <tableColumn id="4" name="Braking" dataDxfId="15">
      <calculatedColumnFormula>K$39 + ((K$40 - K$39) * ((Table1[[#This Row],[Selected Blend]]) / (1)))</calculatedColumnFormula>
    </tableColumn>
    <tableColumn id="5" name="Damage" dataDxfId="14">
      <calculatedColumnFormula>L$39 + ((L$40 - L$39) * ((Table1[[#This Row],[Selected Blend]]) / (1)))</calculatedColumnFormula>
    </tableColumn>
    <tableColumn id="6" name="Shield Disruption" dataDxfId="13">
      <calculatedColumnFormula>M$39 + ((M$40 - M$39) * ((Table1[[#This Row],[Selected Blend]]) / (1)))</calculatedColumnFormula>
    </tableColumn>
    <tableColumn id="7" name="Shot Homing" dataDxfId="12">
      <calculatedColumnFormula>N$39 + ((N$40 - N$39) * ((Table1[[#This Row],[Selected Blend]]) / (1)))</calculatedColumnFormula>
    </tableColumn>
    <tableColumn id="8" name="Rate of Fire" dataDxfId="11">
      <calculatedColumnFormula>O$39 + ((O$40 - O$39) * ((Table1[[#This Row],[Selected Blend]]) / (1)))</calculatedColumnFormula>
    </tableColumn>
    <tableColumn id="9" name="HP" dataDxfId="10">
      <calculatedColumnFormula>P$39 + ((P$40 - P$39) * ((Table1[[#This Row],[Smooth Step]]) / (1)))</calculatedColumnFormula>
    </tableColumn>
    <tableColumn id="10" name="Shield Capacity" dataDxfId="9">
      <calculatedColumnFormula>Q$39 + ((Q$40 - Q$39) * ((Table1[[#This Row],[Smooth Step]]) / (1)))</calculatedColumnFormula>
    </tableColumn>
    <tableColumn id="11" name="Shield Regen" dataDxfId="8">
      <calculatedColumnFormula>R$39 + ((R$40 - R$39) * ((Table1[[#This Row],[Selected Blend]]) / (1)))</calculatedColumnFormula>
    </tableColumn>
    <tableColumn id="12" name="Shot Deflection" dataDxfId="7">
      <calculatedColumnFormula>S$39 + ((S$40 - S$39) * ((Table1[[#This Row],[Selected Blend]]) / (1)))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U1:AC37" totalsRowShown="0">
  <autoFilter ref="U1:AC37"/>
  <tableColumns count="9">
    <tableColumn id="1" name="Time To Pop Shield" dataDxfId="6">
      <calculatedColumnFormula xml:space="preserve"> Table2[[#This Row],[Shield Capacity]] / (Table2[[#This Row],[Damage]] * Table2[[#This Row],[Rate of Fire]])</calculatedColumnFormula>
    </tableColumn>
    <tableColumn id="2" name="Time To Deplete HP" dataDxfId="5">
      <calculatedColumnFormula xml:space="preserve"> Table2[[#This Row],[HP]] / (Table2[[#This Row],[Damage]] * Table2[[#This Row],[Rate of Fire]])</calculatedColumnFormula>
    </tableColumn>
    <tableColumn id="3" name="Time to Kill" dataDxfId="4">
      <calculatedColumnFormula>U2 + V2</calculatedColumnFormula>
    </tableColumn>
    <tableColumn id="7" name="Time to Kill Vanilla" dataDxfId="3">
      <calculatedColumnFormula xml:space="preserve"> Table2[[#This Row],[Shield Capacity]] / ($L$7 * $O$7) + Table2[[#This Row],[HP]] / ($L$7 * $O$7)</calculatedColumnFormula>
    </tableColumn>
    <tableColumn id="9" name="Time to Kill StatMax" dataDxfId="2">
      <calculatedColumnFormula xml:space="preserve"> Table2[[#This Row],[Shield Capacity]] / ($L$27 * $O$27) + Table2[[#This Row],[HP]] / ($L$27 * $O$27)</calculatedColumnFormula>
    </tableColumn>
    <tableColumn id="10" name="Time to Kill AbsMax" dataDxfId="1">
      <calculatedColumnFormula xml:space="preserve"> Table2[[#This Row],[Shield Capacity]] / ($L$37 * $O$37) + Table2[[#This Row],[HP]] / ($L$37 * $O$37)</calculatedColumnFormula>
    </tableColumn>
    <tableColumn id="4" name="Time to Regen Shield">
      <calculatedColumnFormula xml:space="preserve"> Table2[[#This Row],[Shield Capacity]]/Table2[[#This Row],[Shield Regen]]</calculatedColumnFormula>
    </tableColumn>
    <tableColumn id="5" name="Time to Regen after Combat">
      <calculatedColumnFormula>AA2 + $U$43</calculatedColumnFormula>
    </tableColumn>
    <tableColumn id="6" name="Time to Top Spee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zoomScaleNormal="100" workbookViewId="0">
      <selection activeCell="I7" sqref="I7"/>
    </sheetView>
  </sheetViews>
  <sheetFormatPr defaultRowHeight="15" x14ac:dyDescent="0.25"/>
  <cols>
    <col min="1" max="1" width="12.7109375" customWidth="1"/>
    <col min="2" max="2" width="11.7109375" customWidth="1"/>
    <col min="3" max="3" width="11.42578125" customWidth="1"/>
    <col min="4" max="4" width="14.42578125" customWidth="1"/>
    <col min="5" max="5" width="14.5703125" customWidth="1"/>
    <col min="6" max="6" width="16.140625" customWidth="1"/>
    <col min="8" max="8" width="12.42578125" customWidth="1"/>
    <col min="9" max="9" width="14.28515625" customWidth="1"/>
    <col min="10" max="10" width="11" customWidth="1"/>
    <col min="11" max="11" width="9.7109375" customWidth="1"/>
    <col min="12" max="12" width="10.28515625" customWidth="1"/>
    <col min="13" max="13" width="18.42578125" customWidth="1"/>
    <col min="14" max="14" width="14.42578125" customWidth="1"/>
    <col min="15" max="15" width="13.28515625" customWidth="1"/>
    <col min="16" max="16" width="13.7109375" bestFit="1" customWidth="1"/>
    <col min="17" max="17" width="16.5703125" customWidth="1"/>
    <col min="18" max="18" width="14.7109375" customWidth="1"/>
    <col min="19" max="19" width="16.85546875" customWidth="1"/>
    <col min="20" max="20" width="22.42578125" customWidth="1"/>
    <col min="21" max="21" width="20" customWidth="1"/>
    <col min="22" max="22" width="20.5703125" customWidth="1"/>
    <col min="23" max="23" width="13.140625" customWidth="1"/>
    <col min="24" max="24" width="20.140625" customWidth="1"/>
    <col min="25" max="26" width="20.85546875" customWidth="1"/>
    <col min="27" max="27" width="21.85546875" customWidth="1"/>
    <col min="28" max="28" width="27.85546875" customWidth="1"/>
    <col min="29" max="29" width="21" customWidth="1"/>
  </cols>
  <sheetData>
    <row r="1" spans="1:29" x14ac:dyDescent="0.25">
      <c r="A1" t="s">
        <v>2</v>
      </c>
      <c r="B1" t="s">
        <v>1</v>
      </c>
      <c r="C1" t="s">
        <v>4</v>
      </c>
      <c r="D1" t="s">
        <v>5</v>
      </c>
      <c r="E1" t="s">
        <v>3</v>
      </c>
      <c r="F1" t="s">
        <v>9</v>
      </c>
      <c r="H1" t="s">
        <v>6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20</v>
      </c>
      <c r="V1" t="s">
        <v>21</v>
      </c>
      <c r="W1" t="s">
        <v>22</v>
      </c>
      <c r="X1" t="s">
        <v>28</v>
      </c>
      <c r="Y1" t="s">
        <v>29</v>
      </c>
      <c r="Z1" t="s">
        <v>30</v>
      </c>
      <c r="AA1" t="s">
        <v>23</v>
      </c>
      <c r="AB1" t="s">
        <v>26</v>
      </c>
      <c r="AC1" t="s">
        <v>27</v>
      </c>
    </row>
    <row r="2" spans="1:29" x14ac:dyDescent="0.25">
      <c r="A2" s="6">
        <v>1</v>
      </c>
      <c r="B2" s="2">
        <f>0 + ((1 - 0) * ((Table1[[#This Row],[Stat Level]] - 1) / (36 - 1)))</f>
        <v>0</v>
      </c>
      <c r="C2" s="2">
        <f>1-((1-B2)^2)</f>
        <v>0</v>
      </c>
      <c r="D2" s="2">
        <f>B2^2</f>
        <v>0</v>
      </c>
      <c r="E2" s="2">
        <f>B2*B2*(3 - 2*B2)</f>
        <v>0</v>
      </c>
      <c r="F2" s="2">
        <f>Table1[[#This Row],[Smooth Stop]]</f>
        <v>0</v>
      </c>
      <c r="G2" s="2"/>
      <c r="H2" s="2">
        <f>H$39 + ((H$40 - H$39) * ((Table1[[#This Row],[Smooth Step]]) / (1)))</f>
        <v>2</v>
      </c>
      <c r="I2" s="2">
        <f>I$39 + ((I$40 - I$39) * ((Table1[[#This Row],[Smooth Stop]]) / (1)))</f>
        <v>0.05</v>
      </c>
      <c r="J2" s="2">
        <f>J$39 + ((J$40 - J$39) * ((Table1[[#This Row],[Selected Blend]]) / (1)))</f>
        <v>0.05</v>
      </c>
      <c r="K2" s="2">
        <f>K$39 + ((K$40 - K$39) * ((Table1[[#This Row],[Selected Blend]]) / (1)))</f>
        <v>0.97</v>
      </c>
      <c r="L2" s="2">
        <f>L$39 + ((L$40 - L$39) * ((Table1[[#This Row],[Selected Blend]]) / (1)))</f>
        <v>2</v>
      </c>
      <c r="M2" s="2">
        <f>M$39 + ((M$40 - M$39) * ((Table1[[#This Row],[Selected Blend]]) / (1)))</f>
        <v>0</v>
      </c>
      <c r="N2" s="2">
        <f>N$39 + ((N$40 - N$39) * ((Table1[[#This Row],[Selected Blend]]) / (1)))</f>
        <v>0</v>
      </c>
      <c r="O2" s="2">
        <f>O$39 + ((O$40 - O$39) * ((Table1[[#This Row],[Selected Blend]]) / (1)))</f>
        <v>3</v>
      </c>
      <c r="P2" s="2">
        <f>P$39 + ((P$40 - P$39) * ((Table1[[#This Row],[Smooth Step]]) / (1)))</f>
        <v>20</v>
      </c>
      <c r="Q2" s="2">
        <f>Q$39 + ((Q$40 - Q$39) * ((Table1[[#This Row],[Smooth Step]]) / (1)))</f>
        <v>30</v>
      </c>
      <c r="R2" s="2">
        <f>R$39 + ((R$40 - R$39) * ((Table1[[#This Row],[Selected Blend]]) / (1)))</f>
        <v>10</v>
      </c>
      <c r="S2" s="2">
        <f>S$39 + ((S$40 - S$39) * ((Table1[[#This Row],[Selected Blend]]) / (1)))</f>
        <v>0</v>
      </c>
      <c r="U2" s="2">
        <f xml:space="preserve"> Table2[[#This Row],[Shield Capacity]] / (Table2[[#This Row],[Damage]] * Table2[[#This Row],[Rate of Fire]])</f>
        <v>5</v>
      </c>
      <c r="V2" s="2">
        <f xml:space="preserve"> Table2[[#This Row],[HP]] / (Table2[[#This Row],[Damage]] * Table2[[#This Row],[Rate of Fire]])</f>
        <v>3.3333333333333335</v>
      </c>
      <c r="W2" s="2">
        <f>U2 + V2</f>
        <v>8.3333333333333339</v>
      </c>
      <c r="X2" s="2">
        <f xml:space="preserve"> Table2[[#This Row],[Shield Capacity]] / ($L$7 * $O$7) + Table2[[#This Row],[HP]] / ($L$7 * $O$7)</f>
        <v>0.69863125305523921</v>
      </c>
      <c r="Y2" s="2">
        <f xml:space="preserve"> Table2[[#This Row],[Shield Capacity]] / ($L$27 * $O$27) + Table2[[#This Row],[HP]] / ($L$27 * $O$27)</f>
        <v>0.11507904554848752</v>
      </c>
      <c r="Z2" s="2">
        <f xml:space="preserve"> Table2[[#This Row],[Shield Capacity]] / ($L$37 * $O$37) + Table2[[#This Row],[HP]] / ($L$37 * $O$37)</f>
        <v>0.1</v>
      </c>
      <c r="AA2">
        <f xml:space="preserve"> Table2[[#This Row],[Shield Capacity]]/Table2[[#This Row],[Shield Regen]]</f>
        <v>3</v>
      </c>
      <c r="AB2">
        <f>AA2 + $U$43</f>
        <v>6</v>
      </c>
      <c r="AC2" s="2"/>
    </row>
    <row r="3" spans="1:29" x14ac:dyDescent="0.25">
      <c r="A3" s="6">
        <v>2</v>
      </c>
      <c r="B3" s="2">
        <f>0 + ((1 - 0) * ((Table1[[#This Row],[Stat Level]] - 1) / (36 - 1)))</f>
        <v>2.8571428571428571E-2</v>
      </c>
      <c r="C3" s="2">
        <f>1-((1-B3)^2)</f>
        <v>5.6326530612244907E-2</v>
      </c>
      <c r="D3" s="2">
        <f t="shared" ref="D3:D37" si="0">B3^2</f>
        <v>8.1632653061224482E-4</v>
      </c>
      <c r="E3" s="2">
        <f t="shared" ref="E3:E37" si="1">B3*B3*(3 - 2*B3)</f>
        <v>2.4023323615160351E-3</v>
      </c>
      <c r="F3" s="2">
        <f>Table1[[#This Row],[Smooth Stop]]</f>
        <v>5.6326530612244907E-2</v>
      </c>
      <c r="G3" s="2"/>
      <c r="H3" s="2">
        <f>H$39 + ((H$40 - H$39) * ((Table1[[#This Row],[Smooth Step]]) / (1)))</f>
        <v>2.0312303206997084</v>
      </c>
      <c r="I3" s="2">
        <f>I$39 + ((I$40 - I$39) * ((Table1[[#This Row],[Smooth Stop]]) / (1)))</f>
        <v>9.7877551020408182E-2</v>
      </c>
      <c r="J3" s="2">
        <f>J$39 + ((J$40 - J$39) * ((Table1[[#This Row],[Selected Blend]]) / (1)))</f>
        <v>9.7877551020408182E-2</v>
      </c>
      <c r="K3" s="2">
        <f>K$39 + ((K$40 - K$39) * ((Table1[[#This Row],[Selected Blend]]) / (1)))</f>
        <v>0.96887346938775509</v>
      </c>
      <c r="L3" s="2">
        <f>L$39 + ((L$40 - L$39) * ((Table1[[#This Row],[Selected Blend]]) / (1)))</f>
        <v>4.7036734693877555</v>
      </c>
      <c r="M3" s="2">
        <f>M$39 + ((M$40 - M$39) * ((Table1[[#This Row],[Selected Blend]]) / (1)))</f>
        <v>2.8163265306122454E-2</v>
      </c>
      <c r="N3" s="2">
        <f>N$39 + ((N$40 - N$39) * ((Table1[[#This Row],[Selected Blend]]) / (1)))</f>
        <v>1.6897959183673472</v>
      </c>
      <c r="O3" s="2">
        <f>O$39 + ((O$40 - O$39) * ((Table1[[#This Row],[Selected Blend]]) / (1)))</f>
        <v>3.3942857142857141</v>
      </c>
      <c r="P3" s="2">
        <f>P$39 + ((P$40 - P$39) * ((Table1[[#This Row],[Smooth Step]]) / (1)))</f>
        <v>22.354285714285716</v>
      </c>
      <c r="Q3" s="2">
        <f>Q$39 + ((Q$40 - Q$39) * ((Table1[[#This Row],[Smooth Step]]) / (1)))</f>
        <v>31.729679300291544</v>
      </c>
      <c r="R3" s="2">
        <f>R$39 + ((R$40 - R$39) * ((Table1[[#This Row],[Selected Blend]]) / (1)))</f>
        <v>12.253061224489796</v>
      </c>
      <c r="S3" s="2">
        <f>S$39 + ((S$40 - S$39) * ((Table1[[#This Row],[Selected Blend]]) / (1)))</f>
        <v>1.6897959183673472</v>
      </c>
      <c r="U3" s="2">
        <f xml:space="preserve"> Table2[[#This Row],[Shield Capacity]] / (Table2[[#This Row],[Damage]] * Table2[[#This Row],[Rate of Fire]])</f>
        <v>1.9873763669320765</v>
      </c>
      <c r="V3" s="2">
        <f xml:space="preserve"> Table2[[#This Row],[HP]] / (Table2[[#This Row],[Damage]] * Table2[[#This Row],[Rate of Fire]])</f>
        <v>1.4001521637759056</v>
      </c>
      <c r="W3" s="2">
        <f t="shared" ref="W3:W37" si="2">U3 + V3</f>
        <v>3.3875285307079821</v>
      </c>
      <c r="X3" s="2">
        <f xml:space="preserve"> Table2[[#This Row],[Shield Capacity]] / ($L$7 * $O$7) + Table2[[#This Row],[HP]] / ($L$7 * $O$7)</f>
        <v>0.75569496496659661</v>
      </c>
      <c r="Y3" s="2">
        <f xml:space="preserve"> Table2[[#This Row],[Shield Capacity]] / ($L$27 * $O$27) + Table2[[#This Row],[HP]] / ($L$27 * $O$27)</f>
        <v>0.12447862146710684</v>
      </c>
      <c r="Z3" s="2">
        <f xml:space="preserve"> Table2[[#This Row],[Shield Capacity]] / ($L$37 * $O$37) + Table2[[#This Row],[HP]] / ($L$37 * $O$37)</f>
        <v>0.10816793002915452</v>
      </c>
      <c r="AA3">
        <f xml:space="preserve"> Table2[[#This Row],[Shield Capacity]]/Table2[[#This Row],[Shield Regen]]</f>
        <v>2.589530788997811</v>
      </c>
      <c r="AB3">
        <f t="shared" ref="AB3:AB37" si="3">AA3 + $U$43</f>
        <v>5.589530788997811</v>
      </c>
      <c r="AC3" s="2"/>
    </row>
    <row r="4" spans="1:29" x14ac:dyDescent="0.25">
      <c r="A4" s="6">
        <v>3</v>
      </c>
      <c r="B4" s="2">
        <f>0 + ((1 - 0) * ((Table1[[#This Row],[Stat Level]] - 1) / (36 - 1)))</f>
        <v>5.7142857142857141E-2</v>
      </c>
      <c r="C4" s="2">
        <f t="shared" ref="C4:C37" si="4">1-((1-B4)^2)</f>
        <v>0.11102040816326531</v>
      </c>
      <c r="D4" s="2">
        <f t="shared" si="0"/>
        <v>3.2653061224489793E-3</v>
      </c>
      <c r="E4" s="2">
        <f t="shared" si="1"/>
        <v>9.4227405247813405E-3</v>
      </c>
      <c r="F4" s="2">
        <f>Table1[[#This Row],[Smooth Stop]]</f>
        <v>0.11102040816326531</v>
      </c>
      <c r="G4" s="2"/>
      <c r="H4" s="2">
        <f>H$39 + ((H$40 - H$39) * ((Table1[[#This Row],[Smooth Step]]) / (1)))</f>
        <v>2.1224956268221575</v>
      </c>
      <c r="I4" s="2">
        <f>I$39 + ((I$40 - I$39) * ((Table1[[#This Row],[Smooth Stop]]) / (1)))</f>
        <v>0.14436734693877551</v>
      </c>
      <c r="J4" s="2">
        <f>J$39 + ((J$40 - J$39) * ((Table1[[#This Row],[Selected Blend]]) / (1)))</f>
        <v>0.14436734693877551</v>
      </c>
      <c r="K4" s="2">
        <f>K$39 + ((K$40 - K$39) * ((Table1[[#This Row],[Selected Blend]]) / (1)))</f>
        <v>0.96777959183673468</v>
      </c>
      <c r="L4" s="2">
        <f>L$39 + ((L$40 - L$39) * ((Table1[[#This Row],[Selected Blend]]) / (1)))</f>
        <v>7.3289795918367346</v>
      </c>
      <c r="M4" s="2">
        <f>M$39 + ((M$40 - M$39) * ((Table1[[#This Row],[Selected Blend]]) / (1)))</f>
        <v>5.5510204081632653E-2</v>
      </c>
      <c r="N4" s="2">
        <f>N$39 + ((N$40 - N$39) * ((Table1[[#This Row],[Selected Blend]]) / (1)))</f>
        <v>3.3306122448979592</v>
      </c>
      <c r="O4" s="2">
        <f>O$39 + ((O$40 - O$39) * ((Table1[[#This Row],[Selected Blend]]) / (1)))</f>
        <v>3.7771428571428571</v>
      </c>
      <c r="P4" s="2">
        <f>P$39 + ((P$40 - P$39) * ((Table1[[#This Row],[Smooth Step]]) / (1)))</f>
        <v>29.234285714285711</v>
      </c>
      <c r="Q4" s="2">
        <f>Q$39 + ((Q$40 - Q$39) * ((Table1[[#This Row],[Smooth Step]]) / (1)))</f>
        <v>36.784373177842568</v>
      </c>
      <c r="R4" s="2">
        <f>R$39 + ((R$40 - R$39) * ((Table1[[#This Row],[Selected Blend]]) / (1)))</f>
        <v>14.440816326530612</v>
      </c>
      <c r="S4" s="2">
        <f>S$39 + ((S$40 - S$39) * ((Table1[[#This Row],[Selected Blend]]) / (1)))</f>
        <v>3.3306122448979592</v>
      </c>
      <c r="U4" s="2">
        <f xml:space="preserve"> Table2[[#This Row],[Shield Capacity]] / (Table2[[#This Row],[Damage]] * Table2[[#This Row],[Rate of Fire]])</f>
        <v>1.3287902618908081</v>
      </c>
      <c r="V4" s="2">
        <f xml:space="preserve"> Table2[[#This Row],[HP]] / (Table2[[#This Row],[Damage]] * Table2[[#This Row],[Rate of Fire]])</f>
        <v>1.0560526336187734</v>
      </c>
      <c r="W4" s="2">
        <f t="shared" si="2"/>
        <v>2.3848428955095815</v>
      </c>
      <c r="X4" s="2">
        <f xml:space="preserve"> Table2[[#This Row],[Shield Capacity]] / ($L$7 * $O$7) + Table2[[#This Row],[HP]] / ($L$7 * $O$7)</f>
        <v>0.92245396773667987</v>
      </c>
      <c r="Y4" s="2">
        <f xml:space="preserve"> Table2[[#This Row],[Shield Capacity]] / ($L$27 * $O$27) + Table2[[#This Row],[HP]] / ($L$27 * $O$27)</f>
        <v>0.15194728507394584</v>
      </c>
      <c r="Z4" s="2">
        <f xml:space="preserve"> Table2[[#This Row],[Shield Capacity]] / ($L$37 * $O$37) + Table2[[#This Row],[HP]] / ($L$37 * $O$37)</f>
        <v>0.13203731778425656</v>
      </c>
      <c r="AA4">
        <f xml:space="preserve"> Table2[[#This Row],[Shield Capacity]]/Table2[[#This Row],[Shield Regen]]</f>
        <v>2.5472502624565938</v>
      </c>
      <c r="AB4">
        <f t="shared" si="3"/>
        <v>5.5472502624565934</v>
      </c>
      <c r="AC4" s="2"/>
    </row>
    <row r="5" spans="1:29" x14ac:dyDescent="0.25">
      <c r="A5" s="6">
        <v>4</v>
      </c>
      <c r="B5" s="2">
        <f>0 + ((1 - 0) * ((Table1[[#This Row],[Stat Level]] - 1) / (36 - 1)))</f>
        <v>8.5714285714285715E-2</v>
      </c>
      <c r="C5" s="2">
        <f t="shared" si="4"/>
        <v>0.1640816326530613</v>
      </c>
      <c r="D5" s="2">
        <f t="shared" si="0"/>
        <v>7.3469387755102046E-3</v>
      </c>
      <c r="E5" s="2">
        <f t="shared" si="1"/>
        <v>2.0781341107871724E-2</v>
      </c>
      <c r="F5" s="2">
        <f>Table1[[#This Row],[Smooth Stop]]</f>
        <v>0.1640816326530613</v>
      </c>
      <c r="G5" s="2"/>
      <c r="H5" s="2">
        <f>H$39 + ((H$40 - H$39) * ((Table1[[#This Row],[Smooth Step]]) / (1)))</f>
        <v>2.2701574344023325</v>
      </c>
      <c r="I5" s="2">
        <f>I$39 + ((I$40 - I$39) * ((Table1[[#This Row],[Smooth Stop]]) / (1)))</f>
        <v>0.18946938775510208</v>
      </c>
      <c r="J5" s="2">
        <f>J$39 + ((J$40 - J$39) * ((Table1[[#This Row],[Selected Blend]]) / (1)))</f>
        <v>0.18946938775510208</v>
      </c>
      <c r="K5" s="2">
        <f>K$39 + ((K$40 - K$39) * ((Table1[[#This Row],[Selected Blend]]) / (1)))</f>
        <v>0.96671836734693872</v>
      </c>
      <c r="L5" s="2">
        <f>L$39 + ((L$40 - L$39) * ((Table1[[#This Row],[Selected Blend]]) / (1)))</f>
        <v>9.8759183673469426</v>
      </c>
      <c r="M5" s="2">
        <f>M$39 + ((M$40 - M$39) * ((Table1[[#This Row],[Selected Blend]]) / (1)))</f>
        <v>8.2040816326530652E-2</v>
      </c>
      <c r="N5" s="2">
        <f>N$39 + ((N$40 - N$39) * ((Table1[[#This Row],[Selected Blend]]) / (1)))</f>
        <v>4.9224489795918389</v>
      </c>
      <c r="O5" s="2">
        <f>O$39 + ((O$40 - O$39) * ((Table1[[#This Row],[Selected Blend]]) / (1)))</f>
        <v>4.1485714285714295</v>
      </c>
      <c r="P5" s="2">
        <f>P$39 + ((P$40 - P$39) * ((Table1[[#This Row],[Smooth Step]]) / (1)))</f>
        <v>40.36571428571429</v>
      </c>
      <c r="Q5" s="2">
        <f>Q$39 + ((Q$40 - Q$39) * ((Table1[[#This Row],[Smooth Step]]) / (1)))</f>
        <v>44.962565597667641</v>
      </c>
      <c r="R5" s="2">
        <f>R$39 + ((R$40 - R$39) * ((Table1[[#This Row],[Selected Blend]]) / (1)))</f>
        <v>16.563265306122453</v>
      </c>
      <c r="S5" s="2">
        <f>S$39 + ((S$40 - S$39) * ((Table1[[#This Row],[Selected Blend]]) / (1)))</f>
        <v>4.9224489795918389</v>
      </c>
      <c r="U5" s="2">
        <f xml:space="preserve"> Table2[[#This Row],[Shield Capacity]] / (Table2[[#This Row],[Damage]] * Table2[[#This Row],[Rate of Fire]])</f>
        <v>1.0974254333412115</v>
      </c>
      <c r="V5" s="2">
        <f xml:space="preserve"> Table2[[#This Row],[HP]] / (Table2[[#This Row],[Damage]] * Table2[[#This Row],[Rate of Fire]])</f>
        <v>0.98522761998317643</v>
      </c>
      <c r="W5" s="2">
        <f t="shared" si="2"/>
        <v>2.0826530533243881</v>
      </c>
      <c r="X5" s="2">
        <f xml:space="preserve"> Table2[[#This Row],[Shield Capacity]] / ($L$7 * $O$7) + Table2[[#This Row],[HP]] / ($L$7 * $O$7)</f>
        <v>1.1922600619195056</v>
      </c>
      <c r="Y5" s="2">
        <f xml:space="preserve"> Table2[[#This Row],[Shield Capacity]] / ($L$27 * $O$27) + Table2[[#This Row],[HP]] / ($L$27 * $O$27)</f>
        <v>0.19638994014547601</v>
      </c>
      <c r="Z5" s="2">
        <f xml:space="preserve"> Table2[[#This Row],[Shield Capacity]] / ($L$37 * $O$37) + Table2[[#This Row],[HP]] / ($L$37 * $O$37)</f>
        <v>0.17065655976676386</v>
      </c>
      <c r="AA5">
        <f xml:space="preserve"> Table2[[#This Row],[Shield Capacity]]/Table2[[#This Row],[Shield Regen]]</f>
        <v>2.7145955079912691</v>
      </c>
      <c r="AB5">
        <f t="shared" si="3"/>
        <v>5.7145955079912696</v>
      </c>
      <c r="AC5" s="2"/>
    </row>
    <row r="6" spans="1:29" x14ac:dyDescent="0.25">
      <c r="A6" s="6">
        <v>5</v>
      </c>
      <c r="B6" s="2">
        <f>0 + ((1 - 0) * ((Table1[[#This Row],[Stat Level]] - 1) / (36 - 1)))</f>
        <v>0.11428571428571428</v>
      </c>
      <c r="C6" s="2">
        <f t="shared" si="4"/>
        <v>0.21551020408163268</v>
      </c>
      <c r="D6" s="2">
        <f t="shared" si="0"/>
        <v>1.3061224489795917E-2</v>
      </c>
      <c r="E6" s="2">
        <f t="shared" si="1"/>
        <v>3.6198250728862971E-2</v>
      </c>
      <c r="F6" s="2">
        <f>Table1[[#This Row],[Smooth Stop]]</f>
        <v>0.21551020408163268</v>
      </c>
      <c r="G6" s="2"/>
      <c r="H6" s="2">
        <f>H$39 + ((H$40 - H$39) * ((Table1[[#This Row],[Smooth Step]]) / (1)))</f>
        <v>2.4705772594752187</v>
      </c>
      <c r="I6" s="2">
        <f>I$39 + ((I$40 - I$39) * ((Table1[[#This Row],[Smooth Stop]]) / (1)))</f>
        <v>0.23318367346938779</v>
      </c>
      <c r="J6" s="2">
        <f>J$39 + ((J$40 - J$39) * ((Table1[[#This Row],[Selected Blend]]) / (1)))</f>
        <v>0.23318367346938779</v>
      </c>
      <c r="K6" s="2">
        <f>K$39 + ((K$40 - K$39) * ((Table1[[#This Row],[Selected Blend]]) / (1)))</f>
        <v>0.96568979591836734</v>
      </c>
      <c r="L6" s="2">
        <f>L$39 + ((L$40 - L$39) * ((Table1[[#This Row],[Selected Blend]]) / (1)))</f>
        <v>12.344489795918369</v>
      </c>
      <c r="M6" s="2">
        <f>M$39 + ((M$40 - M$39) * ((Table1[[#This Row],[Selected Blend]]) / (1)))</f>
        <v>0.10775510204081634</v>
      </c>
      <c r="N6" s="2">
        <f>N$39 + ((N$40 - N$39) * ((Table1[[#This Row],[Selected Blend]]) / (1)))</f>
        <v>6.4653061224489807</v>
      </c>
      <c r="O6" s="2">
        <f>O$39 + ((O$40 - O$39) * ((Table1[[#This Row],[Selected Blend]]) / (1)))</f>
        <v>4.5085714285714289</v>
      </c>
      <c r="P6" s="2">
        <f>P$39 + ((P$40 - P$39) * ((Table1[[#This Row],[Smooth Step]]) / (1)))</f>
        <v>55.474285714285713</v>
      </c>
      <c r="Q6" s="2">
        <f>Q$39 + ((Q$40 - Q$39) * ((Table1[[#This Row],[Smooth Step]]) / (1)))</f>
        <v>56.06274052478134</v>
      </c>
      <c r="R6" s="2">
        <f>R$39 + ((R$40 - R$39) * ((Table1[[#This Row],[Selected Blend]]) / (1)))</f>
        <v>18.620408163265306</v>
      </c>
      <c r="S6" s="2">
        <f>S$39 + ((S$40 - S$39) * ((Table1[[#This Row],[Selected Blend]]) / (1)))</f>
        <v>6.4653061224489807</v>
      </c>
      <c r="U6" s="2">
        <f xml:space="preserve"> Table2[[#This Row],[Shield Capacity]] / (Table2[[#This Row],[Damage]] * Table2[[#This Row],[Rate of Fire]])</f>
        <v>1.0073078630937322</v>
      </c>
      <c r="V6" s="2">
        <f xml:space="preserve"> Table2[[#This Row],[HP]] / (Table2[[#This Row],[Damage]] * Table2[[#This Row],[Rate of Fire]])</f>
        <v>0.99673479527473108</v>
      </c>
      <c r="W6" s="2">
        <f t="shared" si="2"/>
        <v>2.0040426583684634</v>
      </c>
      <c r="X6" s="2">
        <f xml:space="preserve"> Table2[[#This Row],[Shield Capacity]] / ($L$7 * $O$7) + Table2[[#This Row],[HP]] / ($L$7 * $O$7)</f>
        <v>1.55846504806909</v>
      </c>
      <c r="Y6" s="2">
        <f xml:space="preserve"> Table2[[#This Row],[Shield Capacity]] / ($L$27 * $O$27) + Table2[[#This Row],[HP]] / ($L$27 * $O$27)</f>
        <v>0.25671149045816888</v>
      </c>
      <c r="Z6" s="2">
        <f xml:space="preserve"> Table2[[#This Row],[Shield Capacity]] / ($L$37 * $O$37) + Table2[[#This Row],[HP]] / ($L$37 * $O$37)</f>
        <v>0.22307405247813411</v>
      </c>
      <c r="AA6">
        <f xml:space="preserve"> Table2[[#This Row],[Shield Capacity]]/Table2[[#This Row],[Shield Regen]]</f>
        <v>3.0108223210371392</v>
      </c>
      <c r="AB6">
        <f t="shared" si="3"/>
        <v>6.0108223210371392</v>
      </c>
      <c r="AC6" s="2"/>
    </row>
    <row r="7" spans="1:29" x14ac:dyDescent="0.25">
      <c r="A7" s="7">
        <v>6</v>
      </c>
      <c r="B7" s="3">
        <f>0 + ((1 - 0) * ((Table1[[#This Row],[Stat Level]] - 1) / (36 - 1)))</f>
        <v>0.14285714285714285</v>
      </c>
      <c r="C7" s="3">
        <f t="shared" si="4"/>
        <v>0.26530612244897944</v>
      </c>
      <c r="D7" s="3">
        <f t="shared" si="0"/>
        <v>2.0408163265306121E-2</v>
      </c>
      <c r="E7" s="3">
        <f t="shared" si="1"/>
        <v>5.53935860058309E-2</v>
      </c>
      <c r="F7" s="3">
        <f>Table1[[#This Row],[Smooth Stop]]</f>
        <v>0.26530612244897944</v>
      </c>
      <c r="G7" s="4"/>
      <c r="H7" s="5">
        <f>H$39 + ((H$40 - H$39) * ((Table1[[#This Row],[Smooth Step]]) / (1)))</f>
        <v>2.7201166180758016</v>
      </c>
      <c r="I7" s="5">
        <f>I$39 + ((I$40 - I$39) * ((Table1[[#This Row],[Smooth Stop]]) / (1)))</f>
        <v>0.27551020408163251</v>
      </c>
      <c r="J7" s="5">
        <f>J$39 + ((J$40 - J$39) * ((Table1[[#This Row],[Selected Blend]]) / (1)))</f>
        <v>0.27551020408163251</v>
      </c>
      <c r="K7" s="5">
        <f>K$39 + ((K$40 - K$39) * ((Table1[[#This Row],[Selected Blend]]) / (1)))</f>
        <v>0.96469387755102043</v>
      </c>
      <c r="L7" s="5">
        <f>L$39 + ((L$40 - L$39) * ((Table1[[#This Row],[Selected Blend]]) / (1)))</f>
        <v>14.734693877551013</v>
      </c>
      <c r="M7" s="5">
        <f>M$39 + ((M$40 - M$39) * ((Table1[[#This Row],[Selected Blend]]) / (1)))</f>
        <v>0.13265306122448972</v>
      </c>
      <c r="N7" s="5">
        <f>N$39 + ((N$40 - N$39) * ((Table1[[#This Row],[Selected Blend]]) / (1)))</f>
        <v>7.9591836734693828</v>
      </c>
      <c r="O7" s="5">
        <f>O$39 + ((O$40 - O$39) * ((Table1[[#This Row],[Selected Blend]]) / (1)))</f>
        <v>4.8571428571428559</v>
      </c>
      <c r="P7" s="5">
        <f>P$39 + ((P$40 - P$39) * ((Table1[[#This Row],[Smooth Step]]) / (1)))</f>
        <v>74.285714285714278</v>
      </c>
      <c r="Q7" s="5">
        <f>Q$39 + ((Q$40 - Q$39) * ((Table1[[#This Row],[Smooth Step]]) / (1)))</f>
        <v>69.883381924198247</v>
      </c>
      <c r="R7" s="5">
        <f>R$39 + ((R$40 - R$39) * ((Table1[[#This Row],[Selected Blend]]) / (1)))</f>
        <v>20.612244897959179</v>
      </c>
      <c r="S7" s="5">
        <f>S$39 + ((S$40 - S$39) * ((Table1[[#This Row],[Selected Blend]]) / (1)))</f>
        <v>7.9591836734693828</v>
      </c>
      <c r="U7" s="12">
        <f xml:space="preserve"> Table2[[#This Row],[Shield Capacity]] / (Table2[[#This Row],[Damage]] * Table2[[#This Row],[Rate of Fire]])</f>
        <v>0.97645429362880953</v>
      </c>
      <c r="V7" s="12">
        <f xml:space="preserve"> Table2[[#This Row],[HP]] / (Table2[[#This Row],[Damage]] * Table2[[#This Row],[Rate of Fire]])</f>
        <v>1.0379664331106411</v>
      </c>
      <c r="W7" s="12">
        <f t="shared" si="2"/>
        <v>2.0144207267394507</v>
      </c>
      <c r="X7" s="12">
        <f xml:space="preserve"> Table2[[#This Row],[Shield Capacity]] / ($L$7 * $O$7) + Table2[[#This Row],[HP]] / ($L$7 * $O$7)</f>
        <v>2.0144207267394507</v>
      </c>
      <c r="Y7" s="12">
        <f xml:space="preserve"> Table2[[#This Row],[Shield Capacity]] / ($L$27 * $O$27) + Table2[[#This Row],[HP]] / ($L$27 * $O$27)</f>
        <v>0.33181683978849608</v>
      </c>
      <c r="Z7" s="12">
        <f xml:space="preserve"> Table2[[#This Row],[Shield Capacity]] / ($L$37 * $O$37) + Table2[[#This Row],[HP]] / ($L$37 * $O$37)</f>
        <v>0.28833819241982506</v>
      </c>
      <c r="AA7" s="13">
        <f xml:space="preserve"> Table2[[#This Row],[Shield Capacity]]/Table2[[#This Row],[Shield Regen]]</f>
        <v>3.390381895332391</v>
      </c>
      <c r="AB7" s="13">
        <f t="shared" si="3"/>
        <v>6.390381895332391</v>
      </c>
      <c r="AC7" s="12"/>
    </row>
    <row r="8" spans="1:29" x14ac:dyDescent="0.25">
      <c r="A8" s="6">
        <v>7</v>
      </c>
      <c r="B8" s="2">
        <f>0 + ((1 - 0) * ((Table1[[#This Row],[Stat Level]] - 1) / (36 - 1)))</f>
        <v>0.17142857142857143</v>
      </c>
      <c r="C8" s="2">
        <f t="shared" si="4"/>
        <v>0.31346938775510214</v>
      </c>
      <c r="D8" s="2">
        <f t="shared" si="0"/>
        <v>2.9387755102040818E-2</v>
      </c>
      <c r="E8" s="2">
        <f t="shared" si="1"/>
        <v>7.8087463556851311E-2</v>
      </c>
      <c r="F8" s="2">
        <f>Table1[[#This Row],[Smooth Stop]]</f>
        <v>0.31346938775510214</v>
      </c>
      <c r="G8" s="2"/>
      <c r="H8" s="2">
        <f>H$39 + ((H$40 - H$39) * ((Table1[[#This Row],[Smooth Step]]) / (1)))</f>
        <v>3.0151370262390671</v>
      </c>
      <c r="I8" s="2">
        <f>I$39 + ((I$40 - I$39) * ((Table1[[#This Row],[Smooth Stop]]) / (1)))</f>
        <v>0.31644897959183682</v>
      </c>
      <c r="J8" s="2">
        <f>J$39 + ((J$40 - J$39) * ((Table1[[#This Row],[Selected Blend]]) / (1)))</f>
        <v>0.31644897959183682</v>
      </c>
      <c r="K8" s="2">
        <f>K$39 + ((K$40 - K$39) * ((Table1[[#This Row],[Selected Blend]]) / (1)))</f>
        <v>0.96373061224489798</v>
      </c>
      <c r="L8" s="2">
        <f>L$39 + ((L$40 - L$39) * ((Table1[[#This Row],[Selected Blend]]) / (1)))</f>
        <v>17.046530612244901</v>
      </c>
      <c r="M8" s="2">
        <f>M$39 + ((M$40 - M$39) * ((Table1[[#This Row],[Selected Blend]]) / (1)))</f>
        <v>0.15673469387755107</v>
      </c>
      <c r="N8" s="2">
        <f>N$39 + ((N$40 - N$39) * ((Table1[[#This Row],[Selected Blend]]) / (1)))</f>
        <v>9.4040816326530638</v>
      </c>
      <c r="O8" s="2">
        <f>O$39 + ((O$40 - O$39) * ((Table1[[#This Row],[Selected Blend]]) / (1)))</f>
        <v>5.1942857142857148</v>
      </c>
      <c r="P8" s="2">
        <f>P$39 + ((P$40 - P$39) * ((Table1[[#This Row],[Smooth Step]]) / (1)))</f>
        <v>96.525714285714287</v>
      </c>
      <c r="Q8" s="2">
        <f>Q$39 + ((Q$40 - Q$39) * ((Table1[[#This Row],[Smooth Step]]) / (1)))</f>
        <v>86.222973760932945</v>
      </c>
      <c r="R8" s="2">
        <f>R$39 + ((R$40 - R$39) * ((Table1[[#This Row],[Selected Blend]]) / (1)))</f>
        <v>22.538775510204086</v>
      </c>
      <c r="S8" s="2">
        <f>S$39 + ((S$40 - S$39) * ((Table1[[#This Row],[Selected Blend]]) / (1)))</f>
        <v>9.4040816326530638</v>
      </c>
      <c r="U8" s="2">
        <f xml:space="preserve"> Table2[[#This Row],[Shield Capacity]] / (Table2[[#This Row],[Damage]] * Table2[[#This Row],[Rate of Fire]])</f>
        <v>0.97378069384373522</v>
      </c>
      <c r="V8" s="2">
        <f xml:space="preserve"> Table2[[#This Row],[HP]] / (Table2[[#This Row],[Damage]] * Table2[[#This Row],[Rate of Fire]])</f>
        <v>1.0901372677254313</v>
      </c>
      <c r="W8" s="2">
        <f t="shared" si="2"/>
        <v>2.0639179615691665</v>
      </c>
      <c r="X8" s="2">
        <f xml:space="preserve"> Table2[[#This Row],[Shield Capacity]] / ($L$7 * $O$7) + Table2[[#This Row],[HP]] / ($L$7 * $O$7)</f>
        <v>2.5534788984846033</v>
      </c>
      <c r="Y8" s="2">
        <f xml:space="preserve"> Table2[[#This Row],[Shield Capacity]] / ($L$27 * $O$27) + Table2[[#This Row],[HP]] / ($L$27 * $O$27)</f>
        <v>0.42061089191292911</v>
      </c>
      <c r="Z8" s="2">
        <f xml:space="preserve"> Table2[[#This Row],[Shield Capacity]] / ($L$37 * $O$37) + Table2[[#This Row],[HP]] / ($L$37 * $O$37)</f>
        <v>0.36549737609329447</v>
      </c>
      <c r="AA8">
        <f xml:space="preserve"> Table2[[#This Row],[Shield Capacity]]/Table2[[#This Row],[Shield Regen]]</f>
        <v>3.8255394008382049</v>
      </c>
      <c r="AB8">
        <f t="shared" si="3"/>
        <v>6.8255394008382044</v>
      </c>
      <c r="AC8" s="2"/>
    </row>
    <row r="9" spans="1:29" x14ac:dyDescent="0.25">
      <c r="A9" s="6">
        <v>8</v>
      </c>
      <c r="B9" s="2">
        <f>0 + ((1 - 0) * ((Table1[[#This Row],[Stat Level]] - 1) / (36 - 1)))</f>
        <v>0.2</v>
      </c>
      <c r="C9" s="2">
        <f t="shared" si="4"/>
        <v>0.35999999999999988</v>
      </c>
      <c r="D9" s="2">
        <f t="shared" si="0"/>
        <v>4.0000000000000008E-2</v>
      </c>
      <c r="E9" s="2">
        <f t="shared" si="1"/>
        <v>0.10400000000000002</v>
      </c>
      <c r="F9" s="2">
        <f>Table1[[#This Row],[Smooth Stop]]</f>
        <v>0.35999999999999988</v>
      </c>
      <c r="G9" s="2"/>
      <c r="H9" s="2">
        <f>H$39 + ((H$40 - H$39) * ((Table1[[#This Row],[Smooth Step]]) / (1)))</f>
        <v>3.3520000000000003</v>
      </c>
      <c r="I9" s="2">
        <f>I$39 + ((I$40 - I$39) * ((Table1[[#This Row],[Smooth Stop]]) / (1)))</f>
        <v>0.35599999999999987</v>
      </c>
      <c r="J9" s="2">
        <f>J$39 + ((J$40 - J$39) * ((Table1[[#This Row],[Selected Blend]]) / (1)))</f>
        <v>0.35599999999999987</v>
      </c>
      <c r="K9" s="2">
        <f>K$39 + ((K$40 - K$39) * ((Table1[[#This Row],[Selected Blend]]) / (1)))</f>
        <v>0.96279999999999999</v>
      </c>
      <c r="L9" s="2">
        <f>L$39 + ((L$40 - L$39) * ((Table1[[#This Row],[Selected Blend]]) / (1)))</f>
        <v>19.279999999999994</v>
      </c>
      <c r="M9" s="2">
        <f>M$39 + ((M$40 - M$39) * ((Table1[[#This Row],[Selected Blend]]) / (1)))</f>
        <v>0.17999999999999994</v>
      </c>
      <c r="N9" s="2">
        <f>N$39 + ((N$40 - N$39) * ((Table1[[#This Row],[Selected Blend]]) / (1)))</f>
        <v>10.799999999999997</v>
      </c>
      <c r="O9" s="2">
        <f>O$39 + ((O$40 - O$39) * ((Table1[[#This Row],[Selected Blend]]) / (1)))</f>
        <v>5.52</v>
      </c>
      <c r="P9" s="2">
        <f>P$39 + ((P$40 - P$39) * ((Table1[[#This Row],[Smooth Step]]) / (1)))</f>
        <v>121.92000000000002</v>
      </c>
      <c r="Q9" s="2">
        <f>Q$39 + ((Q$40 - Q$39) * ((Table1[[#This Row],[Smooth Step]]) / (1)))</f>
        <v>104.88000000000001</v>
      </c>
      <c r="R9" s="2">
        <f>R$39 + ((R$40 - R$39) * ((Table1[[#This Row],[Selected Blend]]) / (1)))</f>
        <v>24.399999999999995</v>
      </c>
      <c r="S9" s="2">
        <f>S$39 + ((S$40 - S$39) * ((Table1[[#This Row],[Selected Blend]]) / (1)))</f>
        <v>10.799999999999997</v>
      </c>
      <c r="U9" s="2">
        <f xml:space="preserve"> Table2[[#This Row],[Shield Capacity]] / (Table2[[#This Row],[Damage]] * Table2[[#This Row],[Rate of Fire]])</f>
        <v>0.98547717842323701</v>
      </c>
      <c r="V9" s="2">
        <f xml:space="preserve"> Table2[[#This Row],[HP]] / (Table2[[#This Row],[Damage]] * Table2[[#This Row],[Rate of Fire]])</f>
        <v>1.1455890312105363</v>
      </c>
      <c r="W9" s="2">
        <f t="shared" si="2"/>
        <v>2.1310662096337731</v>
      </c>
      <c r="X9" s="2">
        <f xml:space="preserve"> Table2[[#This Row],[Shield Capacity]] / ($L$7 * $O$7) + Table2[[#This Row],[HP]] / ($L$7 * $O$7)</f>
        <v>3.1689913638585656</v>
      </c>
      <c r="Y9" s="2">
        <f xml:space="preserve"> Table2[[#This Row],[Shield Capacity]] / ($L$27 * $O$27) + Table2[[#This Row],[HP]] / ($L$27 * $O$27)</f>
        <v>0.52199855060793943</v>
      </c>
      <c r="Z9" s="2">
        <f xml:space="preserve"> Table2[[#This Row],[Shield Capacity]] / ($L$37 * $O$37) + Table2[[#This Row],[HP]] / ($L$37 * $O$37)</f>
        <v>0.45360000000000006</v>
      </c>
      <c r="AA9">
        <f xml:space="preserve"> Table2[[#This Row],[Shield Capacity]]/Table2[[#This Row],[Shield Regen]]</f>
        <v>4.2983606557377065</v>
      </c>
      <c r="AB9">
        <f t="shared" si="3"/>
        <v>7.2983606557377065</v>
      </c>
      <c r="AC9" s="2"/>
    </row>
    <row r="10" spans="1:29" x14ac:dyDescent="0.25">
      <c r="A10" s="6">
        <v>9</v>
      </c>
      <c r="B10" s="2">
        <f>0 + ((1 - 0) * ((Table1[[#This Row],[Stat Level]] - 1) / (36 - 1)))</f>
        <v>0.22857142857142856</v>
      </c>
      <c r="C10" s="2">
        <f t="shared" si="4"/>
        <v>0.40489795918367344</v>
      </c>
      <c r="D10" s="2">
        <f t="shared" si="0"/>
        <v>5.2244897959183668E-2</v>
      </c>
      <c r="E10" s="2">
        <f t="shared" si="1"/>
        <v>0.13285131195335276</v>
      </c>
      <c r="F10" s="2">
        <f>Table1[[#This Row],[Smooth Stop]]</f>
        <v>0.40489795918367344</v>
      </c>
      <c r="G10" s="2"/>
      <c r="H10" s="2">
        <f>H$39 + ((H$40 - H$39) * ((Table1[[#This Row],[Smooth Step]]) / (1)))</f>
        <v>3.7270670553935856</v>
      </c>
      <c r="I10" s="2">
        <f>I$39 + ((I$40 - I$39) * ((Table1[[#This Row],[Smooth Stop]]) / (1)))</f>
        <v>0.39416326530612239</v>
      </c>
      <c r="J10" s="2">
        <f>J$39 + ((J$40 - J$39) * ((Table1[[#This Row],[Selected Blend]]) / (1)))</f>
        <v>0.39416326530612239</v>
      </c>
      <c r="K10" s="2">
        <f>K$39 + ((K$40 - K$39) * ((Table1[[#This Row],[Selected Blend]]) / (1)))</f>
        <v>0.96190204081632646</v>
      </c>
      <c r="L10" s="2">
        <f>L$39 + ((L$40 - L$39) * ((Table1[[#This Row],[Selected Blend]]) / (1)))</f>
        <v>21.435102040816325</v>
      </c>
      <c r="M10" s="2">
        <f>M$39 + ((M$40 - M$39) * ((Table1[[#This Row],[Selected Blend]]) / (1)))</f>
        <v>0.20244897959183672</v>
      </c>
      <c r="N10" s="2">
        <f>N$39 + ((N$40 - N$39) * ((Table1[[#This Row],[Selected Blend]]) / (1)))</f>
        <v>12.146938775510204</v>
      </c>
      <c r="O10" s="2">
        <f>O$39 + ((O$40 - O$39) * ((Table1[[#This Row],[Selected Blend]]) / (1)))</f>
        <v>5.8342857142857145</v>
      </c>
      <c r="P10" s="2">
        <f>P$39 + ((P$40 - P$39) * ((Table1[[#This Row],[Smooth Step]]) / (1)))</f>
        <v>150.19428571428571</v>
      </c>
      <c r="Q10" s="2">
        <f>Q$39 + ((Q$40 - Q$39) * ((Table1[[#This Row],[Smooth Step]]) / (1)))</f>
        <v>125.65294460641398</v>
      </c>
      <c r="R10" s="2">
        <f>R$39 + ((R$40 - R$39) * ((Table1[[#This Row],[Selected Blend]]) / (1)))</f>
        <v>26.195918367346938</v>
      </c>
      <c r="S10" s="2">
        <f>S$39 + ((S$40 - S$39) * ((Table1[[#This Row],[Selected Blend]]) / (1)))</f>
        <v>12.146938775510204</v>
      </c>
      <c r="U10" s="2">
        <f xml:space="preserve"> Table2[[#This Row],[Shield Capacity]] / (Table2[[#This Row],[Damage]] * Table2[[#This Row],[Rate of Fire]])</f>
        <v>1.0047532549941964</v>
      </c>
      <c r="V10" s="2">
        <f xml:space="preserve"> Table2[[#This Row],[HP]] / (Table2[[#This Row],[Damage]] * Table2[[#This Row],[Rate of Fire]])</f>
        <v>1.2009921289600543</v>
      </c>
      <c r="W10" s="2">
        <f t="shared" si="2"/>
        <v>2.2057453839542509</v>
      </c>
      <c r="X10" s="2">
        <f xml:space="preserve"> Table2[[#This Row],[Shield Capacity]] / ($L$7 * $O$7) + Table2[[#This Row],[HP]] / ($L$7 * $O$7)</f>
        <v>3.8543099234153519</v>
      </c>
      <c r="Y10" s="2">
        <f xml:space="preserve"> Table2[[#This Row],[Shield Capacity]] / ($L$27 * $O$27) + Table2[[#This Row],[HP]] / ($L$27 * $O$27)</f>
        <v>0.6348847196499986</v>
      </c>
      <c r="Z10" s="2">
        <f xml:space="preserve"> Table2[[#This Row],[Shield Capacity]] / ($L$37 * $O$37) + Table2[[#This Row],[HP]] / ($L$37 * $O$37)</f>
        <v>0.55169446064139938</v>
      </c>
      <c r="AA10">
        <f xml:space="preserve"> Table2[[#This Row],[Shield Capacity]]/Table2[[#This Row],[Shield Regen]]</f>
        <v>4.7966611761563458</v>
      </c>
      <c r="AB10">
        <f t="shared" si="3"/>
        <v>7.7966611761563458</v>
      </c>
      <c r="AC10" s="2"/>
    </row>
    <row r="11" spans="1:29" x14ac:dyDescent="0.25">
      <c r="A11" s="6">
        <v>10</v>
      </c>
      <c r="B11" s="2">
        <f>0 + ((1 - 0) * ((Table1[[#This Row],[Stat Level]] - 1) / (36 - 1)))</f>
        <v>0.25714285714285712</v>
      </c>
      <c r="C11" s="2">
        <f t="shared" si="4"/>
        <v>0.44816326530612238</v>
      </c>
      <c r="D11" s="2">
        <f t="shared" si="0"/>
        <v>6.6122448979591825E-2</v>
      </c>
      <c r="E11" s="2">
        <f t="shared" si="1"/>
        <v>0.16436151603498539</v>
      </c>
      <c r="F11" s="2">
        <f>Table1[[#This Row],[Smooth Stop]]</f>
        <v>0.44816326530612238</v>
      </c>
      <c r="G11" s="2"/>
      <c r="H11" s="2">
        <f>H$39 + ((H$40 - H$39) * ((Table1[[#This Row],[Smooth Step]]) / (1)))</f>
        <v>4.1366997084548096</v>
      </c>
      <c r="I11" s="2">
        <f>I$39 + ((I$40 - I$39) * ((Table1[[#This Row],[Smooth Stop]]) / (1)))</f>
        <v>0.43093877551020399</v>
      </c>
      <c r="J11" s="2">
        <f>J$39 + ((J$40 - J$39) * ((Table1[[#This Row],[Selected Blend]]) / (1)))</f>
        <v>0.43093877551020399</v>
      </c>
      <c r="K11" s="2">
        <f>K$39 + ((K$40 - K$39) * ((Table1[[#This Row],[Selected Blend]]) / (1)))</f>
        <v>0.96103673469387751</v>
      </c>
      <c r="L11" s="2">
        <f>L$39 + ((L$40 - L$39) * ((Table1[[#This Row],[Selected Blend]]) / (1)))</f>
        <v>23.511836734693873</v>
      </c>
      <c r="M11" s="2">
        <f>M$39 + ((M$40 - M$39) * ((Table1[[#This Row],[Selected Blend]]) / (1)))</f>
        <v>0.22408163265306119</v>
      </c>
      <c r="N11" s="2">
        <f>N$39 + ((N$40 - N$39) * ((Table1[[#This Row],[Selected Blend]]) / (1)))</f>
        <v>13.444897959183672</v>
      </c>
      <c r="O11" s="2">
        <f>O$39 + ((O$40 - O$39) * ((Table1[[#This Row],[Selected Blend]]) / (1)))</f>
        <v>6.137142857142857</v>
      </c>
      <c r="P11" s="2">
        <f>P$39 + ((P$40 - P$39) * ((Table1[[#This Row],[Smooth Step]]) / (1)))</f>
        <v>181.07428571428568</v>
      </c>
      <c r="Q11" s="2">
        <f>Q$39 + ((Q$40 - Q$39) * ((Table1[[#This Row],[Smooth Step]]) / (1)))</f>
        <v>148.34029154518947</v>
      </c>
      <c r="R11" s="2">
        <f>R$39 + ((R$40 - R$39) * ((Table1[[#This Row],[Selected Blend]]) / (1)))</f>
        <v>27.926530612244896</v>
      </c>
      <c r="S11" s="2">
        <f>S$39 + ((S$40 - S$39) * ((Table1[[#This Row],[Selected Blend]]) / (1)))</f>
        <v>13.444897959183672</v>
      </c>
      <c r="U11" s="2">
        <f xml:space="preserve"> Table2[[#This Row],[Shield Capacity]] / (Table2[[#This Row],[Damage]] * Table2[[#This Row],[Rate of Fire]])</f>
        <v>1.0280313013644693</v>
      </c>
      <c r="V11" s="2">
        <f xml:space="preserve"> Table2[[#This Row],[HP]] / (Table2[[#This Row],[Damage]] * Table2[[#This Row],[Rate of Fire]])</f>
        <v>1.2548851808734056</v>
      </c>
      <c r="W11" s="2">
        <f t="shared" si="2"/>
        <v>2.2829164822378747</v>
      </c>
      <c r="X11" s="2">
        <f xml:space="preserve"> Table2[[#This Row],[Shield Capacity]] / ($L$7 * $O$7) + Table2[[#This Row],[HP]] / ($L$7 * $O$7)</f>
        <v>4.6027863777089806</v>
      </c>
      <c r="Y11" s="2">
        <f xml:space="preserve"> Table2[[#This Row],[Shield Capacity]] / ($L$27 * $O$27) + Table2[[#This Row],[HP]] / ($L$27 * $O$27)</f>
        <v>0.75817430281557807</v>
      </c>
      <c r="Z11" s="2">
        <f xml:space="preserve"> Table2[[#This Row],[Shield Capacity]] / ($L$37 * $O$37) + Table2[[#This Row],[HP]] / ($L$37 * $O$37)</f>
        <v>0.6588291545189503</v>
      </c>
      <c r="AA11">
        <f xml:space="preserve"> Table2[[#This Row],[Shield Capacity]]/Table2[[#This Row],[Shield Regen]]</f>
        <v>5.3118052365640782</v>
      </c>
      <c r="AB11">
        <f t="shared" si="3"/>
        <v>8.3118052365640782</v>
      </c>
      <c r="AC11" s="2"/>
    </row>
    <row r="12" spans="1:29" x14ac:dyDescent="0.25">
      <c r="A12" s="6">
        <v>11</v>
      </c>
      <c r="B12" s="2">
        <f>0 + ((1 - 0) * ((Table1[[#This Row],[Stat Level]] - 1) / (36 - 1)))</f>
        <v>0.2857142857142857</v>
      </c>
      <c r="C12" s="2">
        <f t="shared" si="4"/>
        <v>0.48979591836734693</v>
      </c>
      <c r="D12" s="2">
        <f t="shared" si="0"/>
        <v>8.1632653061224483E-2</v>
      </c>
      <c r="E12" s="2">
        <f t="shared" si="1"/>
        <v>0.19825072886297376</v>
      </c>
      <c r="F12" s="2">
        <f>Table1[[#This Row],[Smooth Stop]]</f>
        <v>0.48979591836734693</v>
      </c>
      <c r="G12" s="2"/>
      <c r="H12" s="2">
        <f>H$39 + ((H$40 - H$39) * ((Table1[[#This Row],[Smooth Step]]) / (1)))</f>
        <v>4.5772594752186588</v>
      </c>
      <c r="I12" s="2">
        <f>I$39 + ((I$40 - I$39) * ((Table1[[#This Row],[Smooth Stop]]) / (1)))</f>
        <v>0.46632653061224488</v>
      </c>
      <c r="J12" s="2">
        <f>J$39 + ((J$40 - J$39) * ((Table1[[#This Row],[Selected Blend]]) / (1)))</f>
        <v>0.46632653061224488</v>
      </c>
      <c r="K12" s="2">
        <f>K$39 + ((K$40 - K$39) * ((Table1[[#This Row],[Selected Blend]]) / (1)))</f>
        <v>0.96020408163265303</v>
      </c>
      <c r="L12" s="2">
        <f>L$39 + ((L$40 - L$39) * ((Table1[[#This Row],[Selected Blend]]) / (1)))</f>
        <v>25.510204081632651</v>
      </c>
      <c r="M12" s="2">
        <f>M$39 + ((M$40 - M$39) * ((Table1[[#This Row],[Selected Blend]]) / (1)))</f>
        <v>0.24489795918367346</v>
      </c>
      <c r="N12" s="2">
        <f>N$39 + ((N$40 - N$39) * ((Table1[[#This Row],[Selected Blend]]) / (1)))</f>
        <v>14.693877551020408</v>
      </c>
      <c r="O12" s="2">
        <f>O$39 + ((O$40 - O$39) * ((Table1[[#This Row],[Selected Blend]]) / (1)))</f>
        <v>6.4285714285714288</v>
      </c>
      <c r="P12" s="2">
        <f>P$39 + ((P$40 - P$39) * ((Table1[[#This Row],[Smooth Step]]) / (1)))</f>
        <v>214.28571428571428</v>
      </c>
      <c r="Q12" s="2">
        <f>Q$39 + ((Q$40 - Q$39) * ((Table1[[#This Row],[Smooth Step]]) / (1)))</f>
        <v>172.74052478134112</v>
      </c>
      <c r="R12" s="2">
        <f>R$39 + ((R$40 - R$39) * ((Table1[[#This Row],[Selected Blend]]) / (1)))</f>
        <v>29.591836734693878</v>
      </c>
      <c r="S12" s="2">
        <f>S$39 + ((S$40 - S$39) * ((Table1[[#This Row],[Selected Blend]]) / (1)))</f>
        <v>14.693877551020408</v>
      </c>
      <c r="U12" s="2">
        <f xml:space="preserve"> Table2[[#This Row],[Shield Capacity]] / (Table2[[#This Row],[Damage]] * Table2[[#This Row],[Rate of Fire]])</f>
        <v>1.0533333333333335</v>
      </c>
      <c r="V12" s="2">
        <f xml:space="preserve"> Table2[[#This Row],[HP]] / (Table2[[#This Row],[Damage]] * Table2[[#This Row],[Rate of Fire]])</f>
        <v>1.3066666666666666</v>
      </c>
      <c r="W12" s="2">
        <f t="shared" si="2"/>
        <v>2.3600000000000003</v>
      </c>
      <c r="X12" s="2">
        <f xml:space="preserve"> Table2[[#This Row],[Shield Capacity]] / ($L$7 * $O$7) + Table2[[#This Row],[HP]] / ($L$7 * $O$7)</f>
        <v>5.4077725272934698</v>
      </c>
      <c r="Y12" s="2">
        <f xml:space="preserve"> Table2[[#This Row],[Shield Capacity]] / ($L$27 * $O$27) + Table2[[#This Row],[HP]] / ($L$27 * $O$27)</f>
        <v>0.89077220388114986</v>
      </c>
      <c r="Z12" s="2">
        <f xml:space="preserve"> Table2[[#This Row],[Shield Capacity]] / ($L$37 * $O$37) + Table2[[#This Row],[HP]] / ($L$37 * $O$37)</f>
        <v>0.77405247813411071</v>
      </c>
      <c r="AA12">
        <f xml:space="preserve"> Table2[[#This Row],[Shield Capacity]]/Table2[[#This Row],[Shield Regen]]</f>
        <v>5.8374384236453203</v>
      </c>
      <c r="AB12">
        <f t="shared" si="3"/>
        <v>8.8374384236453203</v>
      </c>
      <c r="AC12" s="2"/>
    </row>
    <row r="13" spans="1:29" x14ac:dyDescent="0.25">
      <c r="A13" s="6">
        <v>12</v>
      </c>
      <c r="B13" s="2">
        <f>0 + ((1 - 0) * ((Table1[[#This Row],[Stat Level]] - 1) / (36 - 1)))</f>
        <v>0.31428571428571428</v>
      </c>
      <c r="C13" s="2">
        <f t="shared" si="4"/>
        <v>0.52979591836734685</v>
      </c>
      <c r="D13" s="2">
        <f t="shared" si="0"/>
        <v>9.8775510204081624E-2</v>
      </c>
      <c r="E13" s="2">
        <f t="shared" si="1"/>
        <v>0.23423906705539357</v>
      </c>
      <c r="F13" s="2">
        <f>Table1[[#This Row],[Smooth Stop]]</f>
        <v>0.52979591836734685</v>
      </c>
      <c r="G13" s="2"/>
      <c r="H13" s="2">
        <f>H$39 + ((H$40 - H$39) * ((Table1[[#This Row],[Smooth Step]]) / (1)))</f>
        <v>5.0451078717201163</v>
      </c>
      <c r="I13" s="2">
        <f>I$39 + ((I$40 - I$39) * ((Table1[[#This Row],[Smooth Stop]]) / (1)))</f>
        <v>0.50032653061224486</v>
      </c>
      <c r="J13" s="2">
        <f>J$39 + ((J$40 - J$39) * ((Table1[[#This Row],[Selected Blend]]) / (1)))</f>
        <v>0.50032653061224486</v>
      </c>
      <c r="K13" s="2">
        <f>K$39 + ((K$40 - K$39) * ((Table1[[#This Row],[Selected Blend]]) / (1)))</f>
        <v>0.95940408163265301</v>
      </c>
      <c r="L13" s="2">
        <f>L$39 + ((L$40 - L$39) * ((Table1[[#This Row],[Selected Blend]]) / (1)))</f>
        <v>27.430204081632649</v>
      </c>
      <c r="M13" s="2">
        <f>M$39 + ((M$40 - M$39) * ((Table1[[#This Row],[Selected Blend]]) / (1)))</f>
        <v>0.26489795918367343</v>
      </c>
      <c r="N13" s="2">
        <f>N$39 + ((N$40 - N$39) * ((Table1[[#This Row],[Selected Blend]]) / (1)))</f>
        <v>15.893877551020406</v>
      </c>
      <c r="O13" s="2">
        <f>O$39 + ((O$40 - O$39) * ((Table1[[#This Row],[Selected Blend]]) / (1)))</f>
        <v>6.7085714285714282</v>
      </c>
      <c r="P13" s="2">
        <f>P$39 + ((P$40 - P$39) * ((Table1[[#This Row],[Smooth Step]]) / (1)))</f>
        <v>249.5542857142857</v>
      </c>
      <c r="Q13" s="2">
        <f>Q$39 + ((Q$40 - Q$39) * ((Table1[[#This Row],[Smooth Step]]) / (1)))</f>
        <v>198.65212827988339</v>
      </c>
      <c r="R13" s="2">
        <f>R$39 + ((R$40 - R$39) * ((Table1[[#This Row],[Selected Blend]]) / (1)))</f>
        <v>31.191836734693872</v>
      </c>
      <c r="S13" s="2">
        <f>S$39 + ((S$40 - S$39) * ((Table1[[#This Row],[Selected Blend]]) / (1)))</f>
        <v>15.893877551020406</v>
      </c>
      <c r="U13" s="2">
        <f xml:space="preserve"> Table2[[#This Row],[Shield Capacity]] / (Table2[[#This Row],[Damage]] * Table2[[#This Row],[Rate of Fire]])</f>
        <v>1.079528556901223</v>
      </c>
      <c r="V13" s="2">
        <f xml:space="preserve"> Table2[[#This Row],[HP]] / (Table2[[#This Row],[Damage]] * Table2[[#This Row],[Rate of Fire]])</f>
        <v>1.356144433278339</v>
      </c>
      <c r="W13" s="2">
        <f t="shared" si="2"/>
        <v>2.4356729901795617</v>
      </c>
      <c r="X13" s="2">
        <f xml:space="preserve"> Table2[[#This Row],[Shield Capacity]] / ($L$7 * $O$7) + Table2[[#This Row],[HP]] / ($L$7 * $O$7)</f>
        <v>6.2626201727228334</v>
      </c>
      <c r="Y13" s="2">
        <f xml:space="preserve"> Table2[[#This Row],[Shield Capacity]] / ($L$27 * $O$27) + Table2[[#This Row],[HP]] / ($L$27 * $O$27)</f>
        <v>1.0315833266231849</v>
      </c>
      <c r="Z13" s="2">
        <f xml:space="preserve"> Table2[[#This Row],[Shield Capacity]] / ($L$37 * $O$37) + Table2[[#This Row],[HP]] / ($L$37 * $O$37)</f>
        <v>0.8964128279883381</v>
      </c>
      <c r="AA13">
        <f xml:space="preserve"> Table2[[#This Row],[Shield Capacity]]/Table2[[#This Row],[Shield Regen]]</f>
        <v>6.3687217258010254</v>
      </c>
      <c r="AB13">
        <f t="shared" si="3"/>
        <v>9.3687217258010254</v>
      </c>
      <c r="AC13" s="2"/>
    </row>
    <row r="14" spans="1:29" x14ac:dyDescent="0.25">
      <c r="A14" s="6">
        <v>13</v>
      </c>
      <c r="B14" s="2">
        <f>0 + ((1 - 0) * ((Table1[[#This Row],[Stat Level]] - 1) / (36 - 1)))</f>
        <v>0.34285714285714286</v>
      </c>
      <c r="C14" s="2">
        <f t="shared" si="4"/>
        <v>0.56816326530612238</v>
      </c>
      <c r="D14" s="2">
        <f t="shared" si="0"/>
        <v>0.11755102040816327</v>
      </c>
      <c r="E14" s="2">
        <f t="shared" si="1"/>
        <v>0.27204664723032068</v>
      </c>
      <c r="F14" s="2">
        <f>Table1[[#This Row],[Smooth Stop]]</f>
        <v>0.56816326530612238</v>
      </c>
      <c r="G14" s="2"/>
      <c r="H14" s="2">
        <f>H$39 + ((H$40 - H$39) * ((Table1[[#This Row],[Smooth Step]]) / (1)))</f>
        <v>5.5366064139941686</v>
      </c>
      <c r="I14" s="2">
        <f>I$39 + ((I$40 - I$39) * ((Table1[[#This Row],[Smooth Stop]]) / (1)))</f>
        <v>0.53293877551020408</v>
      </c>
      <c r="J14" s="2">
        <f>J$39 + ((J$40 - J$39) * ((Table1[[#This Row],[Selected Blend]]) / (1)))</f>
        <v>0.53293877551020408</v>
      </c>
      <c r="K14" s="2">
        <f>K$39 + ((K$40 - K$39) * ((Table1[[#This Row],[Selected Blend]]) / (1)))</f>
        <v>0.95863673469387756</v>
      </c>
      <c r="L14" s="2">
        <f>L$39 + ((L$40 - L$39) * ((Table1[[#This Row],[Selected Blend]]) / (1)))</f>
        <v>29.271836734693874</v>
      </c>
      <c r="M14" s="2">
        <f>M$39 + ((M$40 - M$39) * ((Table1[[#This Row],[Selected Blend]]) / (1)))</f>
        <v>0.28408163265306119</v>
      </c>
      <c r="N14" s="2">
        <f>N$39 + ((N$40 - N$39) * ((Table1[[#This Row],[Selected Blend]]) / (1)))</f>
        <v>17.044897959183672</v>
      </c>
      <c r="O14" s="2">
        <f>O$39 + ((O$40 - O$39) * ((Table1[[#This Row],[Selected Blend]]) / (1)))</f>
        <v>6.9771428571428569</v>
      </c>
      <c r="P14" s="2">
        <f>P$39 + ((P$40 - P$39) * ((Table1[[#This Row],[Smooth Step]]) / (1)))</f>
        <v>286.60571428571427</v>
      </c>
      <c r="Q14" s="2">
        <f>Q$39 + ((Q$40 - Q$39) * ((Table1[[#This Row],[Smooth Step]]) / (1)))</f>
        <v>225.8735860058309</v>
      </c>
      <c r="R14" s="2">
        <f>R$39 + ((R$40 - R$39) * ((Table1[[#This Row],[Selected Blend]]) / (1)))</f>
        <v>32.726530612244893</v>
      </c>
      <c r="S14" s="2">
        <f>S$39 + ((S$40 - S$39) * ((Table1[[#This Row],[Selected Blend]]) / (1)))</f>
        <v>17.044897959183672</v>
      </c>
      <c r="U14" s="2">
        <f xml:space="preserve"> Table2[[#This Row],[Shield Capacity]] / (Table2[[#This Row],[Damage]] * Table2[[#This Row],[Rate of Fire]])</f>
        <v>1.1059560211771715</v>
      </c>
      <c r="V14" s="2">
        <f xml:space="preserve"> Table2[[#This Row],[HP]] / (Table2[[#This Row],[Damage]] * Table2[[#This Row],[Rate of Fire]])</f>
        <v>1.4033217474569475</v>
      </c>
      <c r="W14" s="2">
        <f t="shared" si="2"/>
        <v>2.509277768634119</v>
      </c>
      <c r="X14" s="2">
        <f xml:space="preserve"> Table2[[#This Row],[Shield Capacity]] / ($L$7 * $O$7) + Table2[[#This Row],[HP]] / ($L$7 * $O$7)</f>
        <v>7.1606811145510889</v>
      </c>
      <c r="Y14" s="2">
        <f xml:space="preserve"> Table2[[#This Row],[Shield Capacity]] / ($L$27 * $O$27) + Table2[[#This Row],[HP]] / ($L$27 * $O$27)</f>
        <v>1.1795125748181547</v>
      </c>
      <c r="Z14" s="2">
        <f xml:space="preserve"> Table2[[#This Row],[Shield Capacity]] / ($L$37 * $O$37) + Table2[[#This Row],[HP]] / ($L$37 * $O$37)</f>
        <v>1.0249586005830904</v>
      </c>
      <c r="AA14">
        <f xml:space="preserve"> Table2[[#This Row],[Shield Capacity]]/Table2[[#This Row],[Shield Regen]]</f>
        <v>6.9018494102554975</v>
      </c>
      <c r="AB14">
        <f t="shared" si="3"/>
        <v>9.9018494102554975</v>
      </c>
      <c r="AC14" s="2"/>
    </row>
    <row r="15" spans="1:29" x14ac:dyDescent="0.25">
      <c r="A15" s="6">
        <v>14</v>
      </c>
      <c r="B15" s="2">
        <f>0 + ((1 - 0) * ((Table1[[#This Row],[Stat Level]] - 1) / (36 - 1)))</f>
        <v>0.37142857142857144</v>
      </c>
      <c r="C15" s="2">
        <f t="shared" si="4"/>
        <v>0.60489795918367351</v>
      </c>
      <c r="D15" s="2">
        <f t="shared" si="0"/>
        <v>0.1379591836734694</v>
      </c>
      <c r="E15" s="2">
        <f t="shared" si="1"/>
        <v>0.31139358600583095</v>
      </c>
      <c r="F15" s="2">
        <f>Table1[[#This Row],[Smooth Stop]]</f>
        <v>0.60489795918367351</v>
      </c>
      <c r="G15" s="2"/>
      <c r="H15" s="2">
        <f>H$39 + ((H$40 - H$39) * ((Table1[[#This Row],[Smooth Step]]) / (1)))</f>
        <v>6.0481166180758024</v>
      </c>
      <c r="I15" s="2">
        <f>I$39 + ((I$40 - I$39) * ((Table1[[#This Row],[Smooth Stop]]) / (1)))</f>
        <v>0.56416326530612249</v>
      </c>
      <c r="J15" s="2">
        <f>J$39 + ((J$40 - J$39) * ((Table1[[#This Row],[Selected Blend]]) / (1)))</f>
        <v>0.56416326530612249</v>
      </c>
      <c r="K15" s="2">
        <f>K$39 + ((K$40 - K$39) * ((Table1[[#This Row],[Selected Blend]]) / (1)))</f>
        <v>0.95790204081632646</v>
      </c>
      <c r="L15" s="2">
        <f>L$39 + ((L$40 - L$39) * ((Table1[[#This Row],[Selected Blend]]) / (1)))</f>
        <v>31.035102040816327</v>
      </c>
      <c r="M15" s="2">
        <f>M$39 + ((M$40 - M$39) * ((Table1[[#This Row],[Selected Blend]]) / (1)))</f>
        <v>0.30244897959183675</v>
      </c>
      <c r="N15" s="2">
        <f>N$39 + ((N$40 - N$39) * ((Table1[[#This Row],[Selected Blend]]) / (1)))</f>
        <v>18.146938775510204</v>
      </c>
      <c r="O15" s="2">
        <f>O$39 + ((O$40 - O$39) * ((Table1[[#This Row],[Selected Blend]]) / (1)))</f>
        <v>7.2342857142857149</v>
      </c>
      <c r="P15" s="2">
        <f>P$39 + ((P$40 - P$39) * ((Table1[[#This Row],[Smooth Step]]) / (1)))</f>
        <v>325.16571428571433</v>
      </c>
      <c r="Q15" s="2">
        <f>Q$39 + ((Q$40 - Q$39) * ((Table1[[#This Row],[Smooth Step]]) / (1)))</f>
        <v>254.20338192419828</v>
      </c>
      <c r="R15" s="2">
        <f>R$39 + ((R$40 - R$39) * ((Table1[[#This Row],[Selected Blend]]) / (1)))</f>
        <v>34.195918367346941</v>
      </c>
      <c r="S15" s="2">
        <f>S$39 + ((S$40 - S$39) * ((Table1[[#This Row],[Selected Blend]]) / (1)))</f>
        <v>18.146938775510204</v>
      </c>
      <c r="U15" s="2">
        <f xml:space="preserve"> Table2[[#This Row],[Shield Capacity]] / (Table2[[#This Row],[Damage]] * Table2[[#This Row],[Rate of Fire]])</f>
        <v>1.1322243467112985</v>
      </c>
      <c r="V15" s="2">
        <f xml:space="preserve"> Table2[[#This Row],[HP]] / (Table2[[#This Row],[Damage]] * Table2[[#This Row],[Rate of Fire]])</f>
        <v>1.4482912683665183</v>
      </c>
      <c r="W15" s="2">
        <f t="shared" si="2"/>
        <v>2.5805156150778168</v>
      </c>
      <c r="X15" s="2">
        <f xml:space="preserve"> Table2[[#This Row],[Shield Capacity]] / ($L$7 * $O$7) + Table2[[#This Row],[HP]] / ($L$7 * $O$7)</f>
        <v>8.0953071533322536</v>
      </c>
      <c r="Y15" s="2">
        <f xml:space="preserve"> Table2[[#This Row],[Shield Capacity]] / ($L$27 * $O$27) + Table2[[#This Row],[HP]] / ($L$27 * $O$27)</f>
        <v>1.3334648522425316</v>
      </c>
      <c r="Z15" s="2">
        <f xml:space="preserve"> Table2[[#This Row],[Shield Capacity]] / ($L$37 * $O$37) + Table2[[#This Row],[HP]] / ($L$37 * $O$37)</f>
        <v>1.1587381924198252</v>
      </c>
      <c r="AA15">
        <f xml:space="preserve"> Table2[[#This Row],[Shield Capacity]]/Table2[[#This Row],[Shield Regen]]</f>
        <v>7.4337346110561677</v>
      </c>
      <c r="AB15">
        <f t="shared" si="3"/>
        <v>10.433734611056167</v>
      </c>
      <c r="AC15" s="2"/>
    </row>
    <row r="16" spans="1:29" x14ac:dyDescent="0.25">
      <c r="A16" s="6">
        <v>15</v>
      </c>
      <c r="B16" s="2">
        <f>0 + ((1 - 0) * ((Table1[[#This Row],[Stat Level]] - 1) / (36 - 1)))</f>
        <v>0.4</v>
      </c>
      <c r="C16" s="2">
        <f t="shared" si="4"/>
        <v>0.64</v>
      </c>
      <c r="D16" s="2">
        <f t="shared" si="0"/>
        <v>0.16000000000000003</v>
      </c>
      <c r="E16" s="2">
        <f t="shared" si="1"/>
        <v>0.35200000000000009</v>
      </c>
      <c r="F16" s="2">
        <f>Table1[[#This Row],[Smooth Stop]]</f>
        <v>0.64</v>
      </c>
      <c r="G16" s="2"/>
      <c r="H16" s="2">
        <f>H$39 + ((H$40 - H$39) * ((Table1[[#This Row],[Smooth Step]]) / (1)))</f>
        <v>6.5760000000000014</v>
      </c>
      <c r="I16" s="2">
        <f>I$39 + ((I$40 - I$39) * ((Table1[[#This Row],[Smooth Stop]]) / (1)))</f>
        <v>0.59400000000000008</v>
      </c>
      <c r="J16" s="2">
        <f>J$39 + ((J$40 - J$39) * ((Table1[[#This Row],[Selected Blend]]) / (1)))</f>
        <v>0.59400000000000008</v>
      </c>
      <c r="K16" s="2">
        <f>K$39 + ((K$40 - K$39) * ((Table1[[#This Row],[Selected Blend]]) / (1)))</f>
        <v>0.95719999999999994</v>
      </c>
      <c r="L16" s="2">
        <f>L$39 + ((L$40 - L$39) * ((Table1[[#This Row],[Selected Blend]]) / (1)))</f>
        <v>32.72</v>
      </c>
      <c r="M16" s="2">
        <f>M$39 + ((M$40 - M$39) * ((Table1[[#This Row],[Selected Blend]]) / (1)))</f>
        <v>0.32</v>
      </c>
      <c r="N16" s="2">
        <f>N$39 + ((N$40 - N$39) * ((Table1[[#This Row],[Selected Blend]]) / (1)))</f>
        <v>19.2</v>
      </c>
      <c r="O16" s="2">
        <f>O$39 + ((O$40 - O$39) * ((Table1[[#This Row],[Selected Blend]]) / (1)))</f>
        <v>7.48</v>
      </c>
      <c r="P16" s="2">
        <f>P$39 + ((P$40 - P$39) * ((Table1[[#This Row],[Smooth Step]]) / (1)))</f>
        <v>364.96000000000009</v>
      </c>
      <c r="Q16" s="2">
        <f>Q$39 + ((Q$40 - Q$39) * ((Table1[[#This Row],[Smooth Step]]) / (1)))</f>
        <v>283.44000000000005</v>
      </c>
      <c r="R16" s="2">
        <f>R$39 + ((R$40 - R$39) * ((Table1[[#This Row],[Selected Blend]]) / (1)))</f>
        <v>35.6</v>
      </c>
      <c r="S16" s="2">
        <f>S$39 + ((S$40 - S$39) * ((Table1[[#This Row],[Selected Blend]]) / (1)))</f>
        <v>19.2</v>
      </c>
      <c r="U16" s="2">
        <f xml:space="preserve"> Table2[[#This Row],[Shield Capacity]] / (Table2[[#This Row],[Damage]] * Table2[[#This Row],[Rate of Fire]])</f>
        <v>1.1581004929199956</v>
      </c>
      <c r="V16" s="2">
        <f xml:space="preserve"> Table2[[#This Row],[HP]] / (Table2[[#This Row],[Damage]] * Table2[[#This Row],[Rate of Fire]])</f>
        <v>1.4911810467685633</v>
      </c>
      <c r="W16" s="2">
        <f t="shared" si="2"/>
        <v>2.649281539688559</v>
      </c>
      <c r="X16" s="2">
        <f xml:space="preserve"> Table2[[#This Row],[Shield Capacity]] / ($L$7 * $O$7) + Table2[[#This Row],[HP]] / ($L$7 * $O$7)</f>
        <v>9.059850089620344</v>
      </c>
      <c r="Y16" s="2">
        <f xml:space="preserve"> Table2[[#This Row],[Shield Capacity]] / ($L$27 * $O$27) + Table2[[#This Row],[HP]] / ($L$27 * $O$27)</f>
        <v>1.4923450626727868</v>
      </c>
      <c r="Z16" s="2">
        <f xml:space="preserve"> Table2[[#This Row],[Shield Capacity]] / ($L$37 * $O$37) + Table2[[#This Row],[HP]] / ($L$37 * $O$37)</f>
        <v>1.2968000000000004</v>
      </c>
      <c r="AA16">
        <f xml:space="preserve"> Table2[[#This Row],[Shield Capacity]]/Table2[[#This Row],[Shield Regen]]</f>
        <v>7.96179775280899</v>
      </c>
      <c r="AB16">
        <f t="shared" si="3"/>
        <v>10.961797752808991</v>
      </c>
      <c r="AC16" s="2"/>
    </row>
    <row r="17" spans="1:29" x14ac:dyDescent="0.25">
      <c r="A17" s="6">
        <v>16</v>
      </c>
      <c r="B17" s="2">
        <f>0 + ((1 - 0) * ((Table1[[#This Row],[Stat Level]] - 1) / (36 - 1)))</f>
        <v>0.42857142857142855</v>
      </c>
      <c r="C17" s="2">
        <f t="shared" si="4"/>
        <v>0.67346938775510212</v>
      </c>
      <c r="D17" s="2">
        <f t="shared" si="0"/>
        <v>0.18367346938775508</v>
      </c>
      <c r="E17" s="2">
        <f t="shared" si="1"/>
        <v>0.39358600583090375</v>
      </c>
      <c r="F17" s="2">
        <f>Table1[[#This Row],[Smooth Stop]]</f>
        <v>0.67346938775510212</v>
      </c>
      <c r="G17" s="2"/>
      <c r="H17" s="2">
        <f>H$39 + ((H$40 - H$39) * ((Table1[[#This Row],[Smooth Step]]) / (1)))</f>
        <v>7.1166180758017488</v>
      </c>
      <c r="I17" s="2">
        <f>I$39 + ((I$40 - I$39) * ((Table1[[#This Row],[Smooth Stop]]) / (1)))</f>
        <v>0.62244897959183687</v>
      </c>
      <c r="J17" s="2">
        <f>J$39 + ((J$40 - J$39) * ((Table1[[#This Row],[Selected Blend]]) / (1)))</f>
        <v>0.62244897959183687</v>
      </c>
      <c r="K17" s="2">
        <f>K$39 + ((K$40 - K$39) * ((Table1[[#This Row],[Selected Blend]]) / (1)))</f>
        <v>0.95653061224489788</v>
      </c>
      <c r="L17" s="2">
        <f>L$39 + ((L$40 - L$39) * ((Table1[[#This Row],[Selected Blend]]) / (1)))</f>
        <v>34.326530612244902</v>
      </c>
      <c r="M17" s="2">
        <f>M$39 + ((M$40 - M$39) * ((Table1[[#This Row],[Selected Blend]]) / (1)))</f>
        <v>0.33673469387755106</v>
      </c>
      <c r="N17" s="2">
        <f>N$39 + ((N$40 - N$39) * ((Table1[[#This Row],[Selected Blend]]) / (1)))</f>
        <v>20.204081632653065</v>
      </c>
      <c r="O17" s="2">
        <f>O$39 + ((O$40 - O$39) * ((Table1[[#This Row],[Selected Blend]]) / (1)))</f>
        <v>7.7142857142857153</v>
      </c>
      <c r="P17" s="2">
        <f>P$39 + ((P$40 - P$39) * ((Table1[[#This Row],[Smooth Step]]) / (1)))</f>
        <v>405.71428571428567</v>
      </c>
      <c r="Q17" s="2">
        <f>Q$39 + ((Q$40 - Q$39) * ((Table1[[#This Row],[Smooth Step]]) / (1)))</f>
        <v>313.38192419825072</v>
      </c>
      <c r="R17" s="2">
        <f>R$39 + ((R$40 - R$39) * ((Table1[[#This Row],[Selected Blend]]) / (1)))</f>
        <v>36.938775510204081</v>
      </c>
      <c r="S17" s="2">
        <f>S$39 + ((S$40 - S$39) * ((Table1[[#This Row],[Selected Blend]]) / (1)))</f>
        <v>20.204081632653065</v>
      </c>
      <c r="U17" s="2">
        <f xml:space="preserve"> Table2[[#This Row],[Shield Capacity]] / (Table2[[#This Row],[Damage]] * Table2[[#This Row],[Rate of Fire]])</f>
        <v>1.1834456335050862</v>
      </c>
      <c r="V17" s="2">
        <f xml:space="preserve"> Table2[[#This Row],[HP]] / (Table2[[#This Row],[Damage]] * Table2[[#This Row],[Rate of Fire]])</f>
        <v>1.5321266569780239</v>
      </c>
      <c r="W17" s="2">
        <f t="shared" si="2"/>
        <v>2.7155722904831103</v>
      </c>
      <c r="X17" s="2">
        <f xml:space="preserve"> Table2[[#This Row],[Shield Capacity]] / ($L$7 * $O$7) + Table2[[#This Row],[HP]] / ($L$7 * $O$7)</f>
        <v>10.047661723969373</v>
      </c>
      <c r="Y17" s="2">
        <f xml:space="preserve"> Table2[[#This Row],[Shield Capacity]] / ($L$27 * $O$27) + Table2[[#This Row],[HP]] / ($L$27 * $O$27)</f>
        <v>1.6550581098853905</v>
      </c>
      <c r="Z17" s="2">
        <f xml:space="preserve"> Table2[[#This Row],[Shield Capacity]] / ($L$37 * $O$37) + Table2[[#This Row],[HP]] / ($L$37 * $O$37)</f>
        <v>1.4381924198250728</v>
      </c>
      <c r="AA17">
        <f xml:space="preserve"> Table2[[#This Row],[Shield Capacity]]/Table2[[#This Row],[Shield Regen]]</f>
        <v>8.4838200473559588</v>
      </c>
      <c r="AB17">
        <f t="shared" si="3"/>
        <v>11.483820047355959</v>
      </c>
      <c r="AC17" s="2"/>
    </row>
    <row r="18" spans="1:29" x14ac:dyDescent="0.25">
      <c r="A18" s="6">
        <v>17</v>
      </c>
      <c r="B18" s="2">
        <f>0 + ((1 - 0) * ((Table1[[#This Row],[Stat Level]] - 1) / (36 - 1)))</f>
        <v>0.45714285714285713</v>
      </c>
      <c r="C18" s="2">
        <f t="shared" si="4"/>
        <v>0.7053061224489795</v>
      </c>
      <c r="D18" s="2">
        <f t="shared" si="0"/>
        <v>0.20897959183673467</v>
      </c>
      <c r="E18" s="2">
        <f t="shared" si="1"/>
        <v>0.43587172011661807</v>
      </c>
      <c r="F18" s="2">
        <f>Table1[[#This Row],[Smooth Stop]]</f>
        <v>0.7053061224489795</v>
      </c>
      <c r="G18" s="2"/>
      <c r="H18" s="2">
        <f>H$39 + ((H$40 - H$39) * ((Table1[[#This Row],[Smooth Step]]) / (1)))</f>
        <v>7.6663323615160346</v>
      </c>
      <c r="I18" s="2">
        <f>I$39 + ((I$40 - I$39) * ((Table1[[#This Row],[Smooth Stop]]) / (1)))</f>
        <v>0.64951020408163262</v>
      </c>
      <c r="J18" s="2">
        <f>J$39 + ((J$40 - J$39) * ((Table1[[#This Row],[Selected Blend]]) / (1)))</f>
        <v>0.64951020408163262</v>
      </c>
      <c r="K18" s="2">
        <f>K$39 + ((K$40 - K$39) * ((Table1[[#This Row],[Selected Blend]]) / (1)))</f>
        <v>0.9558938775510204</v>
      </c>
      <c r="L18" s="2">
        <f>L$39 + ((L$40 - L$39) * ((Table1[[#This Row],[Selected Blend]]) / (1)))</f>
        <v>35.854693877551014</v>
      </c>
      <c r="M18" s="2">
        <f>M$39 + ((M$40 - M$39) * ((Table1[[#This Row],[Selected Blend]]) / (1)))</f>
        <v>0.35265306122448975</v>
      </c>
      <c r="N18" s="2">
        <f>N$39 + ((N$40 - N$39) * ((Table1[[#This Row],[Selected Blend]]) / (1)))</f>
        <v>21.159183673469386</v>
      </c>
      <c r="O18" s="2">
        <f>O$39 + ((O$40 - O$39) * ((Table1[[#This Row],[Selected Blend]]) / (1)))</f>
        <v>7.9371428571428568</v>
      </c>
      <c r="P18" s="2">
        <f>P$39 + ((P$40 - P$39) * ((Table1[[#This Row],[Smooth Step]]) / (1)))</f>
        <v>447.15428571428572</v>
      </c>
      <c r="Q18" s="2">
        <f>Q$39 + ((Q$40 - Q$39) * ((Table1[[#This Row],[Smooth Step]]) / (1)))</f>
        <v>343.82763848396502</v>
      </c>
      <c r="R18" s="2">
        <f>R$39 + ((R$40 - R$39) * ((Table1[[#This Row],[Selected Blend]]) / (1)))</f>
        <v>38.212244897959181</v>
      </c>
      <c r="S18" s="2">
        <f>S$39 + ((S$40 - S$39) * ((Table1[[#This Row],[Selected Blend]]) / (1)))</f>
        <v>21.159183673469386</v>
      </c>
      <c r="U18" s="2">
        <f xml:space="preserve"> Table2[[#This Row],[Shield Capacity]] / (Table2[[#This Row],[Damage]] * Table2[[#This Row],[Rate of Fire]])</f>
        <v>1.2081770127940334</v>
      </c>
      <c r="V18" s="2">
        <f xml:space="preserve"> Table2[[#This Row],[HP]] / (Table2[[#This Row],[Damage]] * Table2[[#This Row],[Rate of Fire]])</f>
        <v>1.5712568412313095</v>
      </c>
      <c r="W18" s="2">
        <f t="shared" si="2"/>
        <v>2.7794338540253429</v>
      </c>
      <c r="X18" s="2">
        <f xml:space="preserve"> Table2[[#This Row],[Shield Capacity]] / ($L$7 * $O$7) + Table2[[#This Row],[HP]] / ($L$7 * $O$7)</f>
        <v>11.052093856933363</v>
      </c>
      <c r="Y18" s="2">
        <f xml:space="preserve"> Table2[[#This Row],[Shield Capacity]] / ($L$27 * $O$27) + Table2[[#This Row],[HP]] / ($L$27 * $O$27)</f>
        <v>1.8205088976568162</v>
      </c>
      <c r="Z18" s="2">
        <f xml:space="preserve"> Table2[[#This Row],[Shield Capacity]] / ($L$37 * $O$37) + Table2[[#This Row],[HP]] / ($L$37 * $O$37)</f>
        <v>1.5819638483965015</v>
      </c>
      <c r="AA18">
        <f xml:space="preserve"> Table2[[#This Row],[Shield Capacity]]/Table2[[#This Row],[Shield Regen]]</f>
        <v>8.9978392895291002</v>
      </c>
      <c r="AB18">
        <f t="shared" si="3"/>
        <v>11.9978392895291</v>
      </c>
      <c r="AC18" s="2"/>
    </row>
    <row r="19" spans="1:29" x14ac:dyDescent="0.25">
      <c r="A19" s="6">
        <v>18</v>
      </c>
      <c r="B19" s="2">
        <f>0 + ((1 - 0) * ((Table1[[#This Row],[Stat Level]] - 1) / (36 - 1)))</f>
        <v>0.48571428571428571</v>
      </c>
      <c r="C19" s="2">
        <f t="shared" si="4"/>
        <v>0.7355102040816327</v>
      </c>
      <c r="D19" s="2">
        <f t="shared" si="0"/>
        <v>0.23591836734693877</v>
      </c>
      <c r="E19" s="2">
        <f t="shared" si="1"/>
        <v>0.47857725947521862</v>
      </c>
      <c r="F19" s="2">
        <f>Table1[[#This Row],[Smooth Stop]]</f>
        <v>0.7355102040816327</v>
      </c>
      <c r="G19" s="2"/>
      <c r="H19" s="2">
        <f>H$39 + ((H$40 - H$39) * ((Table1[[#This Row],[Smooth Step]]) / (1)))</f>
        <v>8.2215043731778419</v>
      </c>
      <c r="I19" s="2">
        <f>I$39 + ((I$40 - I$39) * ((Table1[[#This Row],[Smooth Stop]]) / (1)))</f>
        <v>0.67518367346938779</v>
      </c>
      <c r="J19" s="2">
        <f>J$39 + ((J$40 - J$39) * ((Table1[[#This Row],[Selected Blend]]) / (1)))</f>
        <v>0.67518367346938779</v>
      </c>
      <c r="K19" s="2">
        <f>K$39 + ((K$40 - K$39) * ((Table1[[#This Row],[Selected Blend]]) / (1)))</f>
        <v>0.95528979591836727</v>
      </c>
      <c r="L19" s="2">
        <f>L$39 + ((L$40 - L$39) * ((Table1[[#This Row],[Selected Blend]]) / (1)))</f>
        <v>37.304489795918371</v>
      </c>
      <c r="M19" s="2">
        <f>M$39 + ((M$40 - M$39) * ((Table1[[#This Row],[Selected Blend]]) / (1)))</f>
        <v>0.36775510204081635</v>
      </c>
      <c r="N19" s="2">
        <f>N$39 + ((N$40 - N$39) * ((Table1[[#This Row],[Selected Blend]]) / (1)))</f>
        <v>22.06530612244898</v>
      </c>
      <c r="O19" s="2">
        <f>O$39 + ((O$40 - O$39) * ((Table1[[#This Row],[Selected Blend]]) / (1)))</f>
        <v>8.1485714285714295</v>
      </c>
      <c r="P19" s="2">
        <f>P$39 + ((P$40 - P$39) * ((Table1[[#This Row],[Smooth Step]]) / (1)))</f>
        <v>489.00571428571425</v>
      </c>
      <c r="Q19" s="2">
        <f>Q$39 + ((Q$40 - Q$39) * ((Table1[[#This Row],[Smooth Step]]) / (1)))</f>
        <v>374.5756268221574</v>
      </c>
      <c r="R19" s="2">
        <f>R$39 + ((R$40 - R$39) * ((Table1[[#This Row],[Selected Blend]]) / (1)))</f>
        <v>39.420408163265307</v>
      </c>
      <c r="S19" s="2">
        <f>S$39 + ((S$40 - S$39) * ((Table1[[#This Row],[Selected Blend]]) / (1)))</f>
        <v>22.06530612244898</v>
      </c>
      <c r="U19" s="2">
        <f xml:space="preserve"> Table2[[#This Row],[Shield Capacity]] / (Table2[[#This Row],[Damage]] * Table2[[#This Row],[Rate of Fire]])</f>
        <v>1.2322446279270998</v>
      </c>
      <c r="V19" s="2">
        <f xml:space="preserve"> Table2[[#This Row],[HP]] / (Table2[[#This Row],[Damage]] * Table2[[#This Row],[Rate of Fire]])</f>
        <v>1.6086862606795251</v>
      </c>
      <c r="W19" s="2">
        <f t="shared" si="2"/>
        <v>2.8409308886066249</v>
      </c>
      <c r="X19" s="2">
        <f xml:space="preserve"> Table2[[#This Row],[Shield Capacity]] / ($L$7 * $O$7) + Table2[[#This Row],[HP]] / ($L$7 * $O$7)</f>
        <v>12.066498289066327</v>
      </c>
      <c r="Y19" s="2">
        <f xml:space="preserve"> Table2[[#This Row],[Shield Capacity]] / ($L$27 * $O$27) + Table2[[#This Row],[HP]] / ($L$27 * $O$27)</f>
        <v>1.9876023297635341</v>
      </c>
      <c r="Z19" s="2">
        <f xml:space="preserve"> Table2[[#This Row],[Shield Capacity]] / ($L$37 * $O$37) + Table2[[#This Row],[HP]] / ($L$37 * $O$37)</f>
        <v>1.7271626822157433</v>
      </c>
      <c r="AA19">
        <f xml:space="preserve"> Table2[[#This Row],[Shield Capacity]]/Table2[[#This Row],[Shield Regen]]</f>
        <v>9.5020737804336886</v>
      </c>
      <c r="AB19">
        <f t="shared" si="3"/>
        <v>12.502073780433689</v>
      </c>
      <c r="AC19" s="2"/>
    </row>
    <row r="20" spans="1:29" x14ac:dyDescent="0.25">
      <c r="A20" s="6">
        <v>19</v>
      </c>
      <c r="B20" s="2">
        <f>0 + ((1 - 0) * ((Table1[[#This Row],[Stat Level]] - 1) / (36 - 1)))</f>
        <v>0.51428571428571423</v>
      </c>
      <c r="C20" s="2">
        <f t="shared" si="4"/>
        <v>0.76408163265306117</v>
      </c>
      <c r="D20" s="2">
        <f t="shared" si="0"/>
        <v>0.2644897959183673</v>
      </c>
      <c r="E20" s="2">
        <f t="shared" si="1"/>
        <v>0.52142274052478133</v>
      </c>
      <c r="F20" s="2">
        <f>Table1[[#This Row],[Smooth Stop]]</f>
        <v>0.76408163265306117</v>
      </c>
      <c r="G20" s="2"/>
      <c r="H20" s="2">
        <f>H$39 + ((H$40 - H$39) * ((Table1[[#This Row],[Smooth Step]]) / (1)))</f>
        <v>8.7784956268221563</v>
      </c>
      <c r="I20" s="2">
        <f>I$39 + ((I$40 - I$39) * ((Table1[[#This Row],[Smooth Stop]]) / (1)))</f>
        <v>0.69946938775510203</v>
      </c>
      <c r="J20" s="2">
        <f>J$39 + ((J$40 - J$39) * ((Table1[[#This Row],[Selected Blend]]) / (1)))</f>
        <v>0.69946938775510203</v>
      </c>
      <c r="K20" s="2">
        <f>K$39 + ((K$40 - K$39) * ((Table1[[#This Row],[Selected Blend]]) / (1)))</f>
        <v>0.95471836734693871</v>
      </c>
      <c r="L20" s="2">
        <f>L$39 + ((L$40 - L$39) * ((Table1[[#This Row],[Selected Blend]]) / (1)))</f>
        <v>38.675918367346938</v>
      </c>
      <c r="M20" s="2">
        <f>M$39 + ((M$40 - M$39) * ((Table1[[#This Row],[Selected Blend]]) / (1)))</f>
        <v>0.38204081632653059</v>
      </c>
      <c r="N20" s="2">
        <f>N$39 + ((N$40 - N$39) * ((Table1[[#This Row],[Selected Blend]]) / (1)))</f>
        <v>22.922448979591834</v>
      </c>
      <c r="O20" s="2">
        <f>O$39 + ((O$40 - O$39) * ((Table1[[#This Row],[Selected Blend]]) / (1)))</f>
        <v>8.3485714285714288</v>
      </c>
      <c r="P20" s="2">
        <f>P$39 + ((P$40 - P$39) * ((Table1[[#This Row],[Smooth Step]]) / (1)))</f>
        <v>530.99428571428575</v>
      </c>
      <c r="Q20" s="2">
        <f>Q$39 + ((Q$40 - Q$39) * ((Table1[[#This Row],[Smooth Step]]) / (1)))</f>
        <v>405.42437317784254</v>
      </c>
      <c r="R20" s="2">
        <f>R$39 + ((R$40 - R$39) * ((Table1[[#This Row],[Selected Blend]]) / (1)))</f>
        <v>40.563265306122446</v>
      </c>
      <c r="S20" s="2">
        <f>S$39 + ((S$40 - S$39) * ((Table1[[#This Row],[Selected Blend]]) / (1)))</f>
        <v>22.922448979591834</v>
      </c>
      <c r="U20" s="2">
        <f xml:space="preserve"> Table2[[#This Row],[Shield Capacity]] / (Table2[[#This Row],[Damage]] * Table2[[#This Row],[Rate of Fire]])</f>
        <v>1.2556166088922824</v>
      </c>
      <c r="V20" s="2">
        <f xml:space="preserve"> Table2[[#This Row],[HP]] / (Table2[[#This Row],[Damage]] * Table2[[#This Row],[Rate of Fire]])</f>
        <v>1.6445119940465125</v>
      </c>
      <c r="W20" s="2">
        <f t="shared" si="2"/>
        <v>2.9001286029387949</v>
      </c>
      <c r="X20" s="2">
        <f xml:space="preserve"> Table2[[#This Row],[Shield Capacity]] / ($L$7 * $O$7) + Table2[[#This Row],[HP]] / ($L$7 * $O$7)</f>
        <v>13.084226820922284</v>
      </c>
      <c r="Y20" s="2">
        <f xml:space="preserve"> Table2[[#This Row],[Shield Capacity]] / ($L$27 * $O$27) + Table2[[#This Row],[HP]] / ($L$27 * $O$27)</f>
        <v>2.1552433099820165</v>
      </c>
      <c r="Z20" s="2">
        <f xml:space="preserve"> Table2[[#This Row],[Shield Capacity]] / ($L$37 * $O$37) + Table2[[#This Row],[HP]] / ($L$37 * $O$37)</f>
        <v>1.8728373177842566</v>
      </c>
      <c r="AA20">
        <f xml:space="preserve"> Table2[[#This Row],[Shield Capacity]]/Table2[[#This Row],[Shield Regen]]</f>
        <v>9.9948653077652878</v>
      </c>
      <c r="AB20">
        <f t="shared" si="3"/>
        <v>12.994865307765288</v>
      </c>
      <c r="AC20" s="2"/>
    </row>
    <row r="21" spans="1:29" x14ac:dyDescent="0.25">
      <c r="A21" s="6">
        <v>20</v>
      </c>
      <c r="B21" s="2">
        <f>0 + ((1 - 0) * ((Table1[[#This Row],[Stat Level]] - 1) / (36 - 1)))</f>
        <v>0.54285714285714282</v>
      </c>
      <c r="C21" s="2">
        <f t="shared" si="4"/>
        <v>0.79102040816326524</v>
      </c>
      <c r="D21" s="2">
        <f t="shared" si="0"/>
        <v>0.29469387755102039</v>
      </c>
      <c r="E21" s="2">
        <f t="shared" si="1"/>
        <v>0.56412827988338188</v>
      </c>
      <c r="F21" s="2">
        <f>Table1[[#This Row],[Smooth Stop]]</f>
        <v>0.79102040816326524</v>
      </c>
      <c r="G21" s="2"/>
      <c r="H21" s="2">
        <f>H$39 + ((H$40 - H$39) * ((Table1[[#This Row],[Smooth Step]]) / (1)))</f>
        <v>9.3336676384839645</v>
      </c>
      <c r="I21" s="2">
        <f>I$39 + ((I$40 - I$39) * ((Table1[[#This Row],[Smooth Stop]]) / (1)))</f>
        <v>0.72236734693877547</v>
      </c>
      <c r="J21" s="2">
        <f>J$39 + ((J$40 - J$39) * ((Table1[[#This Row],[Selected Blend]]) / (1)))</f>
        <v>0.72236734693877547</v>
      </c>
      <c r="K21" s="2">
        <f>K$39 + ((K$40 - K$39) * ((Table1[[#This Row],[Selected Blend]]) / (1)))</f>
        <v>0.95417959183673462</v>
      </c>
      <c r="L21" s="2">
        <f>L$39 + ((L$40 - L$39) * ((Table1[[#This Row],[Selected Blend]]) / (1)))</f>
        <v>39.968979591836728</v>
      </c>
      <c r="M21" s="2">
        <f>M$39 + ((M$40 - M$39) * ((Table1[[#This Row],[Selected Blend]]) / (1)))</f>
        <v>0.39551020408163262</v>
      </c>
      <c r="N21" s="2">
        <f>N$39 + ((N$40 - N$39) * ((Table1[[#This Row],[Selected Blend]]) / (1)))</f>
        <v>23.730612244897959</v>
      </c>
      <c r="O21" s="2">
        <f>O$39 + ((O$40 - O$39) * ((Table1[[#This Row],[Selected Blend]]) / (1)))</f>
        <v>8.5371428571428574</v>
      </c>
      <c r="P21" s="2">
        <f>P$39 + ((P$40 - P$39) * ((Table1[[#This Row],[Smooth Step]]) / (1)))</f>
        <v>572.84571428571428</v>
      </c>
      <c r="Q21" s="2">
        <f>Q$39 + ((Q$40 - Q$39) * ((Table1[[#This Row],[Smooth Step]]) / (1)))</f>
        <v>436.17236151603493</v>
      </c>
      <c r="R21" s="2">
        <f>R$39 + ((R$40 - R$39) * ((Table1[[#This Row],[Selected Blend]]) / (1)))</f>
        <v>41.640816326530611</v>
      </c>
      <c r="S21" s="2">
        <f>S$39 + ((S$40 - S$39) * ((Table1[[#This Row],[Selected Blend]]) / (1)))</f>
        <v>23.730612244897959</v>
      </c>
      <c r="U21" s="2">
        <f xml:space="preserve"> Table2[[#This Row],[Shield Capacity]] / (Table2[[#This Row],[Damage]] * Table2[[#This Row],[Rate of Fire]])</f>
        <v>1.2782698130457373</v>
      </c>
      <c r="V21" s="2">
        <f xml:space="preserve"> Table2[[#This Row],[HP]] / (Table2[[#This Row],[Damage]] * Table2[[#This Row],[Rate of Fire]])</f>
        <v>1.6788119759787488</v>
      </c>
      <c r="W21" s="2">
        <f t="shared" si="2"/>
        <v>2.9570817890244863</v>
      </c>
      <c r="X21" s="2">
        <f xml:space="preserve"> Table2[[#This Row],[Shield Capacity]] / ($L$7 * $O$7) + Table2[[#This Row],[HP]] / ($L$7 * $O$7)</f>
        <v>14.098631253055249</v>
      </c>
      <c r="Y21" s="2">
        <f xml:space="preserve"> Table2[[#This Row],[Shield Capacity]] / ($L$27 * $O$27) + Table2[[#This Row],[HP]] / ($L$27 * $O$27)</f>
        <v>2.3223367420887349</v>
      </c>
      <c r="Z21" s="2">
        <f xml:space="preserve"> Table2[[#This Row],[Shield Capacity]] / ($L$37 * $O$37) + Table2[[#This Row],[HP]] / ($L$37 * $O$37)</f>
        <v>2.0180361516034986</v>
      </c>
      <c r="AA21">
        <f xml:space="preserve"> Table2[[#This Row],[Shield Capacity]]/Table2[[#This Row],[Shield Regen]]</f>
        <v>10.474635225586018</v>
      </c>
      <c r="AB21">
        <f t="shared" si="3"/>
        <v>13.474635225586018</v>
      </c>
      <c r="AC21" s="2"/>
    </row>
    <row r="22" spans="1:29" x14ac:dyDescent="0.25">
      <c r="A22" s="6">
        <v>21</v>
      </c>
      <c r="B22" s="2">
        <f>0 + ((1 - 0) * ((Table1[[#This Row],[Stat Level]] - 1) / (36 - 1)))</f>
        <v>0.5714285714285714</v>
      </c>
      <c r="C22" s="2">
        <f t="shared" si="4"/>
        <v>0.81632653061224492</v>
      </c>
      <c r="D22" s="2">
        <f t="shared" si="0"/>
        <v>0.32653061224489793</v>
      </c>
      <c r="E22" s="2">
        <f t="shared" si="1"/>
        <v>0.60641399416909614</v>
      </c>
      <c r="F22" s="2">
        <f>Table1[[#This Row],[Smooth Stop]]</f>
        <v>0.81632653061224492</v>
      </c>
      <c r="G22" s="2"/>
      <c r="H22" s="2">
        <f>H$39 + ((H$40 - H$39) * ((Table1[[#This Row],[Smooth Step]]) / (1)))</f>
        <v>9.8833819241982503</v>
      </c>
      <c r="I22" s="2">
        <f>I$39 + ((I$40 - I$39) * ((Table1[[#This Row],[Smooth Stop]]) / (1)))</f>
        <v>0.7438775510204082</v>
      </c>
      <c r="J22" s="2">
        <f>J$39 + ((J$40 - J$39) * ((Table1[[#This Row],[Selected Blend]]) / (1)))</f>
        <v>0.7438775510204082</v>
      </c>
      <c r="K22" s="2">
        <f>K$39 + ((K$40 - K$39) * ((Table1[[#This Row],[Selected Blend]]) / (1)))</f>
        <v>0.9536734693877551</v>
      </c>
      <c r="L22" s="2">
        <f>L$39 + ((L$40 - L$39) * ((Table1[[#This Row],[Selected Blend]]) / (1)))</f>
        <v>41.183673469387756</v>
      </c>
      <c r="M22" s="2">
        <f>M$39 + ((M$40 - M$39) * ((Table1[[#This Row],[Selected Blend]]) / (1)))</f>
        <v>0.40816326530612246</v>
      </c>
      <c r="N22" s="2">
        <f>N$39 + ((N$40 - N$39) * ((Table1[[#This Row],[Selected Blend]]) / (1)))</f>
        <v>24.489795918367349</v>
      </c>
      <c r="O22" s="2">
        <f>O$39 + ((O$40 - O$39) * ((Table1[[#This Row],[Selected Blend]]) / (1)))</f>
        <v>8.7142857142857153</v>
      </c>
      <c r="P22" s="2">
        <f>P$39 + ((P$40 - P$39) * ((Table1[[#This Row],[Smooth Step]]) / (1)))</f>
        <v>614.28571428571422</v>
      </c>
      <c r="Q22" s="2">
        <f>Q$39 + ((Q$40 - Q$39) * ((Table1[[#This Row],[Smooth Step]]) / (1)))</f>
        <v>466.61807580174923</v>
      </c>
      <c r="R22" s="2">
        <f>R$39 + ((R$40 - R$39) * ((Table1[[#This Row],[Selected Blend]]) / (1)))</f>
        <v>42.653061224489797</v>
      </c>
      <c r="S22" s="2">
        <f>S$39 + ((S$40 - S$39) * ((Table1[[#This Row],[Selected Blend]]) / (1)))</f>
        <v>24.489795918367349</v>
      </c>
      <c r="U22" s="2">
        <f xml:space="preserve"> Table2[[#This Row],[Shield Capacity]] / (Table2[[#This Row],[Damage]] * Table2[[#This Row],[Rate of Fire]])</f>
        <v>1.3001835935596027</v>
      </c>
      <c r="V22" s="2">
        <f xml:space="preserve"> Table2[[#This Row],[HP]] / (Table2[[#This Row],[Damage]] * Table2[[#This Row],[Rate of Fire]])</f>
        <v>1.7116443808997706</v>
      </c>
      <c r="W22" s="2">
        <f t="shared" si="2"/>
        <v>3.011827974459373</v>
      </c>
      <c r="X22" s="2">
        <f xml:space="preserve"> Table2[[#This Row],[Shield Capacity]] / ($L$7 * $O$7) + Table2[[#This Row],[HP]] / ($L$7 * $O$7)</f>
        <v>15.103063386019237</v>
      </c>
      <c r="Y22" s="2">
        <f xml:space="preserve"> Table2[[#This Row],[Shield Capacity]] / ($L$27 * $O$27) + Table2[[#This Row],[HP]] / ($L$27 * $O$27)</f>
        <v>2.4877875298601602</v>
      </c>
      <c r="Z22" s="2">
        <f xml:space="preserve"> Table2[[#This Row],[Shield Capacity]] / ($L$37 * $O$37) + Table2[[#This Row],[HP]] / ($L$37 * $O$37)</f>
        <v>2.1618075801749268</v>
      </c>
      <c r="AA22">
        <f xml:space="preserve"> Table2[[#This Row],[Shield Capacity]]/Table2[[#This Row],[Shield Regen]]</f>
        <v>10.93984962406015</v>
      </c>
      <c r="AB22">
        <f t="shared" si="3"/>
        <v>13.93984962406015</v>
      </c>
      <c r="AC22" s="2"/>
    </row>
    <row r="23" spans="1:29" x14ac:dyDescent="0.25">
      <c r="A23" s="6">
        <v>22</v>
      </c>
      <c r="B23" s="2">
        <f>0 + ((1 - 0) * ((Table1[[#This Row],[Stat Level]] - 1) / (36 - 1)))</f>
        <v>0.6</v>
      </c>
      <c r="C23" s="2">
        <f t="shared" si="4"/>
        <v>0.84</v>
      </c>
      <c r="D23" s="2">
        <f t="shared" si="0"/>
        <v>0.36</v>
      </c>
      <c r="E23" s="2">
        <f t="shared" si="1"/>
        <v>0.64800000000000002</v>
      </c>
      <c r="F23" s="2">
        <f>Table1[[#This Row],[Smooth Stop]]</f>
        <v>0.84</v>
      </c>
      <c r="G23" s="2"/>
      <c r="H23" s="2">
        <f>H$39 + ((H$40 - H$39) * ((Table1[[#This Row],[Smooth Step]]) / (1)))</f>
        <v>10.423999999999999</v>
      </c>
      <c r="I23" s="2">
        <f>I$39 + ((I$40 - I$39) * ((Table1[[#This Row],[Smooth Stop]]) / (1)))</f>
        <v>0.76400000000000001</v>
      </c>
      <c r="J23" s="2">
        <f>J$39 + ((J$40 - J$39) * ((Table1[[#This Row],[Selected Blend]]) / (1)))</f>
        <v>0.76400000000000001</v>
      </c>
      <c r="K23" s="2">
        <f>K$39 + ((K$40 - K$39) * ((Table1[[#This Row],[Selected Blend]]) / (1)))</f>
        <v>0.95319999999999994</v>
      </c>
      <c r="L23" s="2">
        <f>L$39 + ((L$40 - L$39) * ((Table1[[#This Row],[Selected Blend]]) / (1)))</f>
        <v>42.32</v>
      </c>
      <c r="M23" s="2">
        <f>M$39 + ((M$40 - M$39) * ((Table1[[#This Row],[Selected Blend]]) / (1)))</f>
        <v>0.42</v>
      </c>
      <c r="N23" s="2">
        <f>N$39 + ((N$40 - N$39) * ((Table1[[#This Row],[Selected Blend]]) / (1)))</f>
        <v>25.2</v>
      </c>
      <c r="O23" s="2">
        <f>O$39 + ((O$40 - O$39) * ((Table1[[#This Row],[Selected Blend]]) / (1)))</f>
        <v>8.879999999999999</v>
      </c>
      <c r="P23" s="2">
        <f>P$39 + ((P$40 - P$39) * ((Table1[[#This Row],[Smooth Step]]) / (1)))</f>
        <v>655.04</v>
      </c>
      <c r="Q23" s="2">
        <f>Q$39 + ((Q$40 - Q$39) * ((Table1[[#This Row],[Smooth Step]]) / (1)))</f>
        <v>496.56</v>
      </c>
      <c r="R23" s="2">
        <f>R$39 + ((R$40 - R$39) * ((Table1[[#This Row],[Selected Blend]]) / (1)))</f>
        <v>43.6</v>
      </c>
      <c r="S23" s="2">
        <f>S$39 + ((S$40 - S$39) * ((Table1[[#This Row],[Selected Blend]]) / (1)))</f>
        <v>25.2</v>
      </c>
      <c r="U23" s="2">
        <f xml:space="preserve"> Table2[[#This Row],[Shield Capacity]] / (Table2[[#This Row],[Damage]] * Table2[[#This Row],[Rate of Fire]])</f>
        <v>1.3213355132069691</v>
      </c>
      <c r="V23" s="2">
        <f xml:space="preserve"> Table2[[#This Row],[HP]] / (Table2[[#This Row],[Damage]] * Table2[[#This Row],[Rate of Fire]])</f>
        <v>1.7430473952213084</v>
      </c>
      <c r="W23" s="2">
        <f t="shared" si="2"/>
        <v>3.0643829084282777</v>
      </c>
      <c r="X23" s="2">
        <f xml:space="preserve"> Table2[[#This Row],[Shield Capacity]] / ($L$7 * $O$7) + Table2[[#This Row],[HP]] / ($L$7 * $O$7)</f>
        <v>16.090875020368269</v>
      </c>
      <c r="Y23" s="2">
        <f xml:space="preserve"> Table2[[#This Row],[Shield Capacity]] / ($L$27 * $O$27) + Table2[[#This Row],[HP]] / ($L$27 * $O$27)</f>
        <v>2.6505005770727648</v>
      </c>
      <c r="Z23" s="2">
        <f xml:space="preserve"> Table2[[#This Row],[Shield Capacity]] / ($L$37 * $O$37) + Table2[[#This Row],[HP]] / ($L$37 * $O$37)</f>
        <v>2.3031999999999999</v>
      </c>
      <c r="AA23">
        <f xml:space="preserve"> Table2[[#This Row],[Shield Capacity]]/Table2[[#This Row],[Shield Regen]]</f>
        <v>11.388990825688072</v>
      </c>
      <c r="AB23">
        <f t="shared" si="3"/>
        <v>14.388990825688072</v>
      </c>
      <c r="AC23" s="2"/>
    </row>
    <row r="24" spans="1:29" x14ac:dyDescent="0.25">
      <c r="A24" s="6">
        <v>23</v>
      </c>
      <c r="B24" s="2">
        <f>0 + ((1 - 0) * ((Table1[[#This Row],[Stat Level]] - 1) / (36 - 1)))</f>
        <v>0.62857142857142856</v>
      </c>
      <c r="C24" s="2">
        <f t="shared" si="4"/>
        <v>0.86204081632653062</v>
      </c>
      <c r="D24" s="2">
        <f t="shared" si="0"/>
        <v>0.39510204081632649</v>
      </c>
      <c r="E24" s="2">
        <f t="shared" si="1"/>
        <v>0.688606413994169</v>
      </c>
      <c r="F24" s="2">
        <f>Table1[[#This Row],[Smooth Stop]]</f>
        <v>0.86204081632653062</v>
      </c>
      <c r="G24" s="2"/>
      <c r="H24" s="2">
        <f>H$39 + ((H$40 - H$39) * ((Table1[[#This Row],[Smooth Step]]) / (1)))</f>
        <v>10.951883381924198</v>
      </c>
      <c r="I24" s="2">
        <f>I$39 + ((I$40 - I$39) * ((Table1[[#This Row],[Smooth Stop]]) / (1)))</f>
        <v>0.78273469387755101</v>
      </c>
      <c r="J24" s="2">
        <f>J$39 + ((J$40 - J$39) * ((Table1[[#This Row],[Selected Blend]]) / (1)))</f>
        <v>0.78273469387755101</v>
      </c>
      <c r="K24" s="2">
        <f>K$39 + ((K$40 - K$39) * ((Table1[[#This Row],[Selected Blend]]) / (1)))</f>
        <v>0.95275918367346935</v>
      </c>
      <c r="L24" s="2">
        <f>L$39 + ((L$40 - L$39) * ((Table1[[#This Row],[Selected Blend]]) / (1)))</f>
        <v>43.377959183673468</v>
      </c>
      <c r="M24" s="2">
        <f>M$39 + ((M$40 - M$39) * ((Table1[[#This Row],[Selected Blend]]) / (1)))</f>
        <v>0.43102040816326531</v>
      </c>
      <c r="N24" s="2">
        <f>N$39 + ((N$40 - N$39) * ((Table1[[#This Row],[Selected Blend]]) / (1)))</f>
        <v>25.861224489795919</v>
      </c>
      <c r="O24" s="2">
        <f>O$39 + ((O$40 - O$39) * ((Table1[[#This Row],[Selected Blend]]) / (1)))</f>
        <v>9.0342857142857156</v>
      </c>
      <c r="P24" s="2">
        <f>P$39 + ((P$40 - P$39) * ((Table1[[#This Row],[Smooth Step]]) / (1)))</f>
        <v>694.83428571428567</v>
      </c>
      <c r="Q24" s="2">
        <f>Q$39 + ((Q$40 - Q$39) * ((Table1[[#This Row],[Smooth Step]]) / (1)))</f>
        <v>525.79661807580169</v>
      </c>
      <c r="R24" s="2">
        <f>R$39 + ((R$40 - R$39) * ((Table1[[#This Row],[Selected Blend]]) / (1)))</f>
        <v>44.481632653061226</v>
      </c>
      <c r="S24" s="2">
        <f>S$39 + ((S$40 - S$39) * ((Table1[[#This Row],[Selected Blend]]) / (1)))</f>
        <v>25.861224489795919</v>
      </c>
      <c r="U24" s="2">
        <f xml:space="preserve"> Table2[[#This Row],[Shield Capacity]] / (Table2[[#This Row],[Damage]] * Table2[[#This Row],[Rate of Fire]])</f>
        <v>1.3416982440122429</v>
      </c>
      <c r="V24" s="2">
        <f xml:space="preserve"> Table2[[#This Row],[HP]] / (Table2[[#This Row],[Damage]] * Table2[[#This Row],[Rate of Fire]])</f>
        <v>1.7730390591594845</v>
      </c>
      <c r="W24" s="2">
        <f t="shared" si="2"/>
        <v>3.1147373031717276</v>
      </c>
      <c r="X24" s="2">
        <f xml:space="preserve"> Table2[[#This Row],[Shield Capacity]] / ($L$7 * $O$7) + Table2[[#This Row],[HP]] / ($L$7 * $O$7)</f>
        <v>17.055417956656356</v>
      </c>
      <c r="Y24" s="2">
        <f xml:space="preserve"> Table2[[#This Row],[Shield Capacity]] / ($L$27 * $O$27) + Table2[[#This Row],[HP]] / ($L$27 * $O$27)</f>
        <v>2.8093807875030192</v>
      </c>
      <c r="Z24" s="2">
        <f xml:space="preserve"> Table2[[#This Row],[Shield Capacity]] / ($L$37 * $O$37) + Table2[[#This Row],[HP]] / ($L$37 * $O$37)</f>
        <v>2.4412618075801746</v>
      </c>
      <c r="AA24">
        <f xml:space="preserve"> Table2[[#This Row],[Shield Capacity]]/Table2[[#This Row],[Shield Regen]]</f>
        <v>11.82053325642975</v>
      </c>
      <c r="AB24">
        <f t="shared" si="3"/>
        <v>14.82053325642975</v>
      </c>
      <c r="AC24" s="2"/>
    </row>
    <row r="25" spans="1:29" x14ac:dyDescent="0.25">
      <c r="A25" s="6">
        <v>24</v>
      </c>
      <c r="B25" s="2">
        <f>0 + ((1 - 0) * ((Table1[[#This Row],[Stat Level]] - 1) / (36 - 1)))</f>
        <v>0.65714285714285714</v>
      </c>
      <c r="C25" s="2">
        <f t="shared" si="4"/>
        <v>0.88244897959183677</v>
      </c>
      <c r="D25" s="2">
        <f t="shared" si="0"/>
        <v>0.43183673469387757</v>
      </c>
      <c r="E25" s="2">
        <f t="shared" si="1"/>
        <v>0.72795335276967932</v>
      </c>
      <c r="F25" s="2">
        <f>Table1[[#This Row],[Smooth Stop]]</f>
        <v>0.88244897959183677</v>
      </c>
      <c r="G25" s="2"/>
      <c r="H25" s="2">
        <f>H$39 + ((H$40 - H$39) * ((Table1[[#This Row],[Smooth Step]]) / (1)))</f>
        <v>11.46339358600583</v>
      </c>
      <c r="I25" s="2">
        <f>I$39 + ((I$40 - I$39) * ((Table1[[#This Row],[Smooth Stop]]) / (1)))</f>
        <v>0.80008163265306131</v>
      </c>
      <c r="J25" s="2">
        <f>J$39 + ((J$40 - J$39) * ((Table1[[#This Row],[Selected Blend]]) / (1)))</f>
        <v>0.80008163265306131</v>
      </c>
      <c r="K25" s="2">
        <f>K$39 + ((K$40 - K$39) * ((Table1[[#This Row],[Selected Blend]]) / (1)))</f>
        <v>0.95235102040816322</v>
      </c>
      <c r="L25" s="2">
        <f>L$39 + ((L$40 - L$39) * ((Table1[[#This Row],[Selected Blend]]) / (1)))</f>
        <v>44.357551020408167</v>
      </c>
      <c r="M25" s="2">
        <f>M$39 + ((M$40 - M$39) * ((Table1[[#This Row],[Selected Blend]]) / (1)))</f>
        <v>0.44122448979591838</v>
      </c>
      <c r="N25" s="2">
        <f>N$39 + ((N$40 - N$39) * ((Table1[[#This Row],[Selected Blend]]) / (1)))</f>
        <v>26.473469387755102</v>
      </c>
      <c r="O25" s="2">
        <f>O$39 + ((O$40 - O$39) * ((Table1[[#This Row],[Selected Blend]]) / (1)))</f>
        <v>9.1771428571428579</v>
      </c>
      <c r="P25" s="2">
        <f>P$39 + ((P$40 - P$39) * ((Table1[[#This Row],[Smooth Step]]) / (1)))</f>
        <v>733.39428571428573</v>
      </c>
      <c r="Q25" s="2">
        <f>Q$39 + ((Q$40 - Q$39) * ((Table1[[#This Row],[Smooth Step]]) / (1)))</f>
        <v>554.12641399416907</v>
      </c>
      <c r="R25" s="2">
        <f>R$39 + ((R$40 - R$39) * ((Table1[[#This Row],[Selected Blend]]) / (1)))</f>
        <v>45.29795918367347</v>
      </c>
      <c r="S25" s="2">
        <f>S$39 + ((S$40 - S$39) * ((Table1[[#This Row],[Selected Blend]]) / (1)))</f>
        <v>26.473469387755102</v>
      </c>
      <c r="U25" s="2">
        <f xml:space="preserve"> Table2[[#This Row],[Shield Capacity]] / (Table2[[#This Row],[Damage]] * Table2[[#This Row],[Rate of Fire]])</f>
        <v>1.3612371702108845</v>
      </c>
      <c r="V25" s="2">
        <f xml:space="preserve"> Table2[[#This Row],[HP]] / (Table2[[#This Row],[Damage]] * Table2[[#This Row],[Rate of Fire]])</f>
        <v>1.8016169901351289</v>
      </c>
      <c r="W25" s="2">
        <f t="shared" si="2"/>
        <v>3.1628541603460132</v>
      </c>
      <c r="X25" s="2">
        <f xml:space="preserve"> Table2[[#This Row],[Shield Capacity]] / ($L$7 * $O$7) + Table2[[#This Row],[HP]] / ($L$7 * $O$7)</f>
        <v>17.990043995437521</v>
      </c>
      <c r="Y25" s="2">
        <f xml:space="preserve"> Table2[[#This Row],[Shield Capacity]] / ($L$27 * $O$27) + Table2[[#This Row],[HP]] / ($L$27 * $O$27)</f>
        <v>2.9633330649273959</v>
      </c>
      <c r="Z25" s="2">
        <f xml:space="preserve"> Table2[[#This Row],[Shield Capacity]] / ($L$37 * $O$37) + Table2[[#This Row],[HP]] / ($L$37 * $O$37)</f>
        <v>2.5750413994169099</v>
      </c>
      <c r="AA25">
        <f xml:space="preserve"> Table2[[#This Row],[Shield Capacity]]/Table2[[#This Row],[Shield Regen]]</f>
        <v>12.232922276858121</v>
      </c>
      <c r="AB25">
        <f t="shared" si="3"/>
        <v>15.232922276858121</v>
      </c>
      <c r="AC25" s="2"/>
    </row>
    <row r="26" spans="1:29" x14ac:dyDescent="0.25">
      <c r="A26" s="6">
        <v>25</v>
      </c>
      <c r="B26" s="2">
        <f>0 + ((1 - 0) * ((Table1[[#This Row],[Stat Level]] - 1) / (36 - 1)))</f>
        <v>0.68571428571428572</v>
      </c>
      <c r="C26" s="2">
        <f t="shared" si="4"/>
        <v>0.9012244897959184</v>
      </c>
      <c r="D26" s="2">
        <f t="shared" si="0"/>
        <v>0.47020408163265309</v>
      </c>
      <c r="E26" s="2">
        <f t="shared" si="1"/>
        <v>0.76576093294460645</v>
      </c>
      <c r="F26" s="2">
        <f>Table1[[#This Row],[Smooth Stop]]</f>
        <v>0.9012244897959184</v>
      </c>
      <c r="G26" s="2"/>
      <c r="H26" s="2">
        <f>H$39 + ((H$40 - H$39) * ((Table1[[#This Row],[Smooth Step]]) / (1)))</f>
        <v>11.954892128279884</v>
      </c>
      <c r="I26" s="2">
        <f>I$39 + ((I$40 - I$39) * ((Table1[[#This Row],[Smooth Stop]]) / (1)))</f>
        <v>0.81604081632653069</v>
      </c>
      <c r="J26" s="2">
        <f>J$39 + ((J$40 - J$39) * ((Table1[[#This Row],[Selected Blend]]) / (1)))</f>
        <v>0.81604081632653069</v>
      </c>
      <c r="K26" s="2">
        <f>K$39 + ((K$40 - K$39) * ((Table1[[#This Row],[Selected Blend]]) / (1)))</f>
        <v>0.95197551020408155</v>
      </c>
      <c r="L26" s="2">
        <f>L$39 + ((L$40 - L$39) * ((Table1[[#This Row],[Selected Blend]]) / (1)))</f>
        <v>45.258775510204082</v>
      </c>
      <c r="M26" s="2">
        <f>M$39 + ((M$40 - M$39) * ((Table1[[#This Row],[Selected Blend]]) / (1)))</f>
        <v>0.4506122448979592</v>
      </c>
      <c r="N26" s="2">
        <f>N$39 + ((N$40 - N$39) * ((Table1[[#This Row],[Selected Blend]]) / (1)))</f>
        <v>27.036734693877552</v>
      </c>
      <c r="O26" s="2">
        <f>O$39 + ((O$40 - O$39) * ((Table1[[#This Row],[Selected Blend]]) / (1)))</f>
        <v>9.3085714285714296</v>
      </c>
      <c r="P26" s="2">
        <f>P$39 + ((P$40 - P$39) * ((Table1[[#This Row],[Smooth Step]]) / (1)))</f>
        <v>770.4457142857143</v>
      </c>
      <c r="Q26" s="2">
        <f>Q$39 + ((Q$40 - Q$39) * ((Table1[[#This Row],[Smooth Step]]) / (1)))</f>
        <v>581.3478717201167</v>
      </c>
      <c r="R26" s="2">
        <f>R$39 + ((R$40 - R$39) * ((Table1[[#This Row],[Selected Blend]]) / (1)))</f>
        <v>46.048979591836734</v>
      </c>
      <c r="S26" s="2">
        <f>S$39 + ((S$40 - S$39) * ((Table1[[#This Row],[Selected Blend]]) / (1)))</f>
        <v>27.036734693877552</v>
      </c>
      <c r="U26" s="2">
        <f xml:space="preserve"> Table2[[#This Row],[Shield Capacity]] / (Table2[[#This Row],[Damage]] * Table2[[#This Row],[Rate of Fire]])</f>
        <v>1.3799083780285579</v>
      </c>
      <c r="V26" s="2">
        <f xml:space="preserve"> Table2[[#This Row],[HP]] / (Table2[[#This Row],[Damage]] * Table2[[#This Row],[Rate of Fire]])</f>
        <v>1.8287578705902487</v>
      </c>
      <c r="W26" s="2">
        <f t="shared" si="2"/>
        <v>3.2086662486188064</v>
      </c>
      <c r="X26" s="2">
        <f xml:space="preserve"> Table2[[#This Row],[Shield Capacity]] / ($L$7 * $O$7) + Table2[[#This Row],[HP]] / ($L$7 * $O$7)</f>
        <v>18.88810493726578</v>
      </c>
      <c r="Y26" s="2">
        <f xml:space="preserve"> Table2[[#This Row],[Shield Capacity]] / ($L$27 * $O$27) + Table2[[#This Row],[HP]] / ($L$27 * $O$27)</f>
        <v>3.1112623131223662</v>
      </c>
      <c r="Z26" s="2">
        <f xml:space="preserve"> Table2[[#This Row],[Shield Capacity]] / ($L$37 * $O$37) + Table2[[#This Row],[HP]] / ($L$37 * $O$37)</f>
        <v>2.703587172011662</v>
      </c>
      <c r="AA26">
        <f xml:space="preserve"> Table2[[#This Row],[Shield Capacity]]/Table2[[#This Row],[Shield Regen]]</f>
        <v>12.624554916808066</v>
      </c>
      <c r="AB26">
        <f t="shared" si="3"/>
        <v>15.624554916808066</v>
      </c>
      <c r="AC26" s="2"/>
    </row>
    <row r="27" spans="1:29" x14ac:dyDescent="0.25">
      <c r="A27" s="7">
        <v>26</v>
      </c>
      <c r="B27" s="3">
        <f>0 + ((1 - 0) * ((Table1[[#This Row],[Stat Level]] - 1) / (36 - 1)))</f>
        <v>0.7142857142857143</v>
      </c>
      <c r="C27" s="3">
        <f t="shared" si="4"/>
        <v>0.91836734693877553</v>
      </c>
      <c r="D27" s="3">
        <f t="shared" si="0"/>
        <v>0.51020408163265307</v>
      </c>
      <c r="E27" s="3">
        <f t="shared" si="1"/>
        <v>0.80174927113702621</v>
      </c>
      <c r="F27" s="3">
        <f>Table1[[#This Row],[Smooth Stop]]</f>
        <v>0.91836734693877553</v>
      </c>
      <c r="G27" s="4"/>
      <c r="H27" s="5">
        <f>H$39 + ((H$40 - H$39) * ((Table1[[#This Row],[Smooth Step]]) / (1)))</f>
        <v>12.422740524781341</v>
      </c>
      <c r="I27" s="5">
        <f>I$39 + ((I$40 - I$39) * ((Table1[[#This Row],[Smooth Stop]]) / (1)))</f>
        <v>0.83061224489795926</v>
      </c>
      <c r="J27" s="5">
        <f>J$39 + ((J$40 - J$39) * ((Table1[[#This Row],[Selected Blend]]) / (1)))</f>
        <v>0.83061224489795926</v>
      </c>
      <c r="K27" s="5">
        <f>K$39 + ((K$40 - K$39) * ((Table1[[#This Row],[Selected Blend]]) / (1)))</f>
        <v>0.95163265306122446</v>
      </c>
      <c r="L27" s="5">
        <f>L$39 + ((L$40 - L$39) * ((Table1[[#This Row],[Selected Blend]]) / (1)))</f>
        <v>46.081632653061227</v>
      </c>
      <c r="M27" s="5">
        <f>M$39 + ((M$40 - M$39) * ((Table1[[#This Row],[Selected Blend]]) / (1)))</f>
        <v>0.45918367346938777</v>
      </c>
      <c r="N27" s="5">
        <f>N$39 + ((N$40 - N$39) * ((Table1[[#This Row],[Selected Blend]]) / (1)))</f>
        <v>27.551020408163264</v>
      </c>
      <c r="O27" s="5">
        <f>O$39 + ((O$40 - O$39) * ((Table1[[#This Row],[Selected Blend]]) / (1)))</f>
        <v>9.4285714285714288</v>
      </c>
      <c r="P27" s="5">
        <f>P$39 + ((P$40 - P$39) * ((Table1[[#This Row],[Smooth Step]]) / (1)))</f>
        <v>805.71428571428567</v>
      </c>
      <c r="Q27" s="5">
        <f>Q$39 + ((Q$40 - Q$39) * ((Table1[[#This Row],[Smooth Step]]) / (1)))</f>
        <v>607.25947521865885</v>
      </c>
      <c r="R27" s="5">
        <f>R$39 + ((R$40 - R$39) * ((Table1[[#This Row],[Selected Blend]]) / (1)))</f>
        <v>46.734693877551024</v>
      </c>
      <c r="S27" s="5">
        <f>S$39 + ((S$40 - S$39) * ((Table1[[#This Row],[Selected Blend]]) / (1)))</f>
        <v>27.551020408163264</v>
      </c>
      <c r="U27" s="12">
        <f xml:space="preserve"> Table2[[#This Row],[Shield Capacity]] / (Table2[[#This Row],[Damage]] * Table2[[#This Row],[Rate of Fire]])</f>
        <v>1.3976568161687735</v>
      </c>
      <c r="V27" s="12">
        <f xml:space="preserve"> Table2[[#This Row],[HP]] / (Table2[[#This Row],[Damage]] * Table2[[#This Row],[Rate of Fire]])</f>
        <v>1.8544166196956275</v>
      </c>
      <c r="W27" s="12">
        <f t="shared" si="2"/>
        <v>3.2520734358644008</v>
      </c>
      <c r="X27" s="12">
        <f xml:space="preserve"> Table2[[#This Row],[Shield Capacity]] / ($L$7 * $O$7) + Table2[[#This Row],[HP]] / ($L$7 * $O$7)</f>
        <v>19.742952582695139</v>
      </c>
      <c r="Y27" s="12">
        <f xml:space="preserve"> Table2[[#This Row],[Shield Capacity]] / ($L$27 * $O$27) + Table2[[#This Row],[HP]] / ($L$27 * $O$27)</f>
        <v>3.2520734358644008</v>
      </c>
      <c r="Z27" s="12">
        <f xml:space="preserve"> Table2[[#This Row],[Shield Capacity]] / ($L$37 * $O$37) + Table2[[#This Row],[HP]] / ($L$37 * $O$37)</f>
        <v>2.8259475218658894</v>
      </c>
      <c r="AA27" s="13">
        <f xml:space="preserve"> Table2[[#This Row],[Shield Capacity]]/Table2[[#This Row],[Shield Regen]]</f>
        <v>12.993761696818463</v>
      </c>
      <c r="AB27" s="13">
        <f t="shared" si="3"/>
        <v>15.993761696818463</v>
      </c>
      <c r="AC27" s="12"/>
    </row>
    <row r="28" spans="1:29" x14ac:dyDescent="0.25">
      <c r="A28" s="6">
        <v>27</v>
      </c>
      <c r="B28" s="2">
        <f>0 + ((1 - 0) * ((Table1[[#This Row],[Stat Level]] - 1) / (36 - 1)))</f>
        <v>0.74285714285714288</v>
      </c>
      <c r="C28" s="2">
        <f t="shared" si="4"/>
        <v>0.93387755102040815</v>
      </c>
      <c r="D28" s="2">
        <f t="shared" si="0"/>
        <v>0.55183673469387762</v>
      </c>
      <c r="E28" s="2">
        <f t="shared" si="1"/>
        <v>0.83563848396501461</v>
      </c>
      <c r="F28" s="2">
        <f>Table1[[#This Row],[Smooth Stop]]</f>
        <v>0.93387755102040815</v>
      </c>
      <c r="G28" s="2"/>
      <c r="H28" s="2">
        <f>H$39 + ((H$40 - H$39) * ((Table1[[#This Row],[Smooth Step]]) / (1)))</f>
        <v>12.86330029154519</v>
      </c>
      <c r="I28" s="2">
        <f>I$39 + ((I$40 - I$39) * ((Table1[[#This Row],[Smooth Stop]]) / (1)))</f>
        <v>0.84379591836734691</v>
      </c>
      <c r="J28" s="2">
        <f>J$39 + ((J$40 - J$39) * ((Table1[[#This Row],[Selected Blend]]) / (1)))</f>
        <v>0.84379591836734691</v>
      </c>
      <c r="K28" s="2">
        <f>K$39 + ((K$40 - K$39) * ((Table1[[#This Row],[Selected Blend]]) / (1)))</f>
        <v>0.95132244897959184</v>
      </c>
      <c r="L28" s="2">
        <f>L$39 + ((L$40 - L$39) * ((Table1[[#This Row],[Selected Blend]]) / (1)))</f>
        <v>46.826122448979589</v>
      </c>
      <c r="M28" s="2">
        <f>M$39 + ((M$40 - M$39) * ((Table1[[#This Row],[Selected Blend]]) / (1)))</f>
        <v>0.46693877551020407</v>
      </c>
      <c r="N28" s="2">
        <f>N$39 + ((N$40 - N$39) * ((Table1[[#This Row],[Selected Blend]]) / (1)))</f>
        <v>28.016326530612243</v>
      </c>
      <c r="O28" s="2">
        <f>O$39 + ((O$40 - O$39) * ((Table1[[#This Row],[Selected Blend]]) / (1)))</f>
        <v>9.5371428571428574</v>
      </c>
      <c r="P28" s="2">
        <f>P$39 + ((P$40 - P$39) * ((Table1[[#This Row],[Smooth Step]]) / (1)))</f>
        <v>838.92571428571432</v>
      </c>
      <c r="Q28" s="2">
        <f>Q$39 + ((Q$40 - Q$39) * ((Table1[[#This Row],[Smooth Step]]) / (1)))</f>
        <v>631.65970845481047</v>
      </c>
      <c r="R28" s="2">
        <f>R$39 + ((R$40 - R$39) * ((Table1[[#This Row],[Selected Blend]]) / (1)))</f>
        <v>47.355102040816327</v>
      </c>
      <c r="S28" s="2">
        <f>S$39 + ((S$40 - S$39) * ((Table1[[#This Row],[Selected Blend]]) / (1)))</f>
        <v>28.016326530612243</v>
      </c>
      <c r="U28" s="2">
        <f xml:space="preserve"> Table2[[#This Row],[Shield Capacity]] / (Table2[[#This Row],[Damage]] * Table2[[#This Row],[Rate of Fire]])</f>
        <v>1.4144144712517011</v>
      </c>
      <c r="V28" s="2">
        <f xml:space="preserve"> Table2[[#This Row],[HP]] / (Table2[[#This Row],[Damage]] * Table2[[#This Row],[Rate of Fire]])</f>
        <v>1.8785251848555637</v>
      </c>
      <c r="W28" s="2">
        <f t="shared" si="2"/>
        <v>3.292939656107265</v>
      </c>
      <c r="X28" s="2">
        <f xml:space="preserve"> Table2[[#This Row],[Shield Capacity]] / ($L$7 * $O$7) + Table2[[#This Row],[HP]] / ($L$7 * $O$7)</f>
        <v>20.547938732279629</v>
      </c>
      <c r="Y28" s="2">
        <f xml:space="preserve"> Table2[[#This Row],[Shield Capacity]] / ($L$27 * $O$27) + Table2[[#This Row],[HP]] / ($L$27 * $O$27)</f>
        <v>3.3846713369299728</v>
      </c>
      <c r="Z28" s="2">
        <f xml:space="preserve"> Table2[[#This Row],[Shield Capacity]] / ($L$37 * $O$37) + Table2[[#This Row],[HP]] / ($L$37 * $O$37)</f>
        <v>2.9411708454810492</v>
      </c>
      <c r="AA28">
        <f xml:space="preserve"> Table2[[#This Row],[Shield Capacity]]/Table2[[#This Row],[Shield Regen]]</f>
        <v>13.338788878764744</v>
      </c>
      <c r="AB28">
        <f t="shared" si="3"/>
        <v>16.338788878764746</v>
      </c>
      <c r="AC28" s="2"/>
    </row>
    <row r="29" spans="1:29" x14ac:dyDescent="0.25">
      <c r="A29" s="6">
        <v>28</v>
      </c>
      <c r="B29" s="2">
        <f>0 + ((1 - 0) * ((Table1[[#This Row],[Stat Level]] - 1) / (36 - 1)))</f>
        <v>0.77142857142857146</v>
      </c>
      <c r="C29" s="2">
        <f t="shared" si="4"/>
        <v>0.94775510204081637</v>
      </c>
      <c r="D29" s="2">
        <f t="shared" si="0"/>
        <v>0.59510204081632656</v>
      </c>
      <c r="E29" s="2">
        <f t="shared" si="1"/>
        <v>0.86714868804664724</v>
      </c>
      <c r="F29" s="2">
        <f>Table1[[#This Row],[Smooth Stop]]</f>
        <v>0.94775510204081637</v>
      </c>
      <c r="G29" s="2"/>
      <c r="H29" s="2">
        <f>H$39 + ((H$40 - H$39) * ((Table1[[#This Row],[Smooth Step]]) / (1)))</f>
        <v>13.272932944606413</v>
      </c>
      <c r="I29" s="2">
        <f>I$39 + ((I$40 - I$39) * ((Table1[[#This Row],[Smooth Stop]]) / (1)))</f>
        <v>0.85559183673469397</v>
      </c>
      <c r="J29" s="2">
        <f>J$39 + ((J$40 - J$39) * ((Table1[[#This Row],[Selected Blend]]) / (1)))</f>
        <v>0.85559183673469397</v>
      </c>
      <c r="K29" s="2">
        <f>K$39 + ((K$40 - K$39) * ((Table1[[#This Row],[Selected Blend]]) / (1)))</f>
        <v>0.95104489795918368</v>
      </c>
      <c r="L29" s="2">
        <f>L$39 + ((L$40 - L$39) * ((Table1[[#This Row],[Selected Blend]]) / (1)))</f>
        <v>47.492244897959182</v>
      </c>
      <c r="M29" s="2">
        <f>M$39 + ((M$40 - M$39) * ((Table1[[#This Row],[Selected Blend]]) / (1)))</f>
        <v>0.47387755102040818</v>
      </c>
      <c r="N29" s="2">
        <f>N$39 + ((N$40 - N$39) * ((Table1[[#This Row],[Selected Blend]]) / (1)))</f>
        <v>28.432653061224492</v>
      </c>
      <c r="O29" s="2">
        <f>O$39 + ((O$40 - O$39) * ((Table1[[#This Row],[Selected Blend]]) / (1)))</f>
        <v>9.6342857142857135</v>
      </c>
      <c r="P29" s="2">
        <f>P$39 + ((P$40 - P$39) * ((Table1[[#This Row],[Smooth Step]]) / (1)))</f>
        <v>869.80571428571432</v>
      </c>
      <c r="Q29" s="2">
        <f>Q$39 + ((Q$40 - Q$39) * ((Table1[[#This Row],[Smooth Step]]) / (1)))</f>
        <v>654.34705539358606</v>
      </c>
      <c r="R29" s="2">
        <f>R$39 + ((R$40 - R$39) * ((Table1[[#This Row],[Selected Blend]]) / (1)))</f>
        <v>47.910204081632656</v>
      </c>
      <c r="S29" s="2">
        <f>S$39 + ((S$40 - S$39) * ((Table1[[#This Row],[Selected Blend]]) / (1)))</f>
        <v>28.432653061224492</v>
      </c>
      <c r="U29" s="2">
        <f xml:space="preserve"> Table2[[#This Row],[Shield Capacity]] / (Table2[[#This Row],[Damage]] * Table2[[#This Row],[Rate of Fire]])</f>
        <v>1.4300984376210013</v>
      </c>
      <c r="V29" s="2">
        <f xml:space="preserve"> Table2[[#This Row],[HP]] / (Table2[[#This Row],[Damage]] * Table2[[#This Row],[Rate of Fire]])</f>
        <v>1.9009908928001755</v>
      </c>
      <c r="W29" s="2">
        <f t="shared" si="2"/>
        <v>3.3310893304211771</v>
      </c>
      <c r="X29" s="2">
        <f xml:space="preserve"> Table2[[#This Row],[Shield Capacity]] / ($L$7 * $O$7) + Table2[[#This Row],[HP]] / ($L$7 * $O$7)</f>
        <v>21.296415186573263</v>
      </c>
      <c r="Y29" s="2">
        <f xml:space="preserve"> Table2[[#This Row],[Shield Capacity]] / ($L$27 * $O$27) + Table2[[#This Row],[HP]] / ($L$27 * $O$27)</f>
        <v>3.5079609200955524</v>
      </c>
      <c r="Z29" s="2">
        <f xml:space="preserve"> Table2[[#This Row],[Shield Capacity]] / ($L$37 * $O$37) + Table2[[#This Row],[HP]] / ($L$37 * $O$37)</f>
        <v>3.0483055393586005</v>
      </c>
      <c r="AA29">
        <f xml:space="preserve"> Table2[[#This Row],[Shield Capacity]]/Table2[[#This Row],[Shield Regen]]</f>
        <v>13.657780590511891</v>
      </c>
      <c r="AB29">
        <f t="shared" si="3"/>
        <v>16.657780590511891</v>
      </c>
      <c r="AC29" s="2"/>
    </row>
    <row r="30" spans="1:29" x14ac:dyDescent="0.25">
      <c r="A30" s="6">
        <v>29</v>
      </c>
      <c r="B30" s="2">
        <f>0 + ((1 - 0) * ((Table1[[#This Row],[Stat Level]] - 1) / (36 - 1)))</f>
        <v>0.8</v>
      </c>
      <c r="C30" s="2">
        <f t="shared" si="4"/>
        <v>0.96</v>
      </c>
      <c r="D30" s="2">
        <f t="shared" si="0"/>
        <v>0.64000000000000012</v>
      </c>
      <c r="E30" s="2">
        <f t="shared" si="1"/>
        <v>0.89600000000000013</v>
      </c>
      <c r="F30" s="2">
        <f>Table1[[#This Row],[Smooth Stop]]</f>
        <v>0.96</v>
      </c>
      <c r="G30" s="2"/>
      <c r="H30" s="2">
        <f>H$39 + ((H$40 - H$39) * ((Table1[[#This Row],[Smooth Step]]) / (1)))</f>
        <v>13.648000000000001</v>
      </c>
      <c r="I30" s="2">
        <f>I$39 + ((I$40 - I$39) * ((Table1[[#This Row],[Smooth Stop]]) / (1)))</f>
        <v>0.86599999999999999</v>
      </c>
      <c r="J30" s="2">
        <f>J$39 + ((J$40 - J$39) * ((Table1[[#This Row],[Selected Blend]]) / (1)))</f>
        <v>0.86599999999999999</v>
      </c>
      <c r="K30" s="2">
        <f>K$39 + ((K$40 - K$39) * ((Table1[[#This Row],[Selected Blend]]) / (1)))</f>
        <v>0.95079999999999998</v>
      </c>
      <c r="L30" s="2">
        <f>L$39 + ((L$40 - L$39) * ((Table1[[#This Row],[Selected Blend]]) / (1)))</f>
        <v>48.08</v>
      </c>
      <c r="M30" s="2">
        <f>M$39 + ((M$40 - M$39) * ((Table1[[#This Row],[Selected Blend]]) / (1)))</f>
        <v>0.48</v>
      </c>
      <c r="N30" s="2">
        <f>N$39 + ((N$40 - N$39) * ((Table1[[#This Row],[Selected Blend]]) / (1)))</f>
        <v>28.799999999999997</v>
      </c>
      <c r="O30" s="2">
        <f>O$39 + ((O$40 - O$39) * ((Table1[[#This Row],[Selected Blend]]) / (1)))</f>
        <v>9.7199999999999989</v>
      </c>
      <c r="P30" s="2">
        <f>P$39 + ((P$40 - P$39) * ((Table1[[#This Row],[Smooth Step]]) / (1)))</f>
        <v>898.08000000000015</v>
      </c>
      <c r="Q30" s="2">
        <f>Q$39 + ((Q$40 - Q$39) * ((Table1[[#This Row],[Smooth Step]]) / (1)))</f>
        <v>675.12000000000012</v>
      </c>
      <c r="R30" s="2">
        <f>R$39 + ((R$40 - R$39) * ((Table1[[#This Row],[Selected Blend]]) / (1)))</f>
        <v>48.4</v>
      </c>
      <c r="S30" s="2">
        <f>S$39 + ((S$40 - S$39) * ((Table1[[#This Row],[Selected Blend]]) / (1)))</f>
        <v>28.799999999999997</v>
      </c>
      <c r="U30" s="2">
        <f xml:space="preserve"> Table2[[#This Row],[Shield Capacity]] / (Table2[[#This Row],[Damage]] * Table2[[#This Row],[Rate of Fire]])</f>
        <v>1.4446087796060068</v>
      </c>
      <c r="V30" s="2">
        <f xml:space="preserve"> Table2[[#This Row],[HP]] / (Table2[[#This Row],[Damage]] * Table2[[#This Row],[Rate of Fire]])</f>
        <v>1.9216942955157048</v>
      </c>
      <c r="W30" s="2">
        <f t="shared" si="2"/>
        <v>3.3663030751217118</v>
      </c>
      <c r="X30" s="2">
        <f xml:space="preserve"> Table2[[#This Row],[Shield Capacity]] / ($L$7 * $O$7) + Table2[[#This Row],[HP]] / ($L$7 * $O$7)</f>
        <v>21.98173374613005</v>
      </c>
      <c r="Y30" s="2">
        <f xml:space="preserve"> Table2[[#This Row],[Shield Capacity]] / ($L$27 * $O$27) + Table2[[#This Row],[HP]] / ($L$27 * $O$27)</f>
        <v>3.6208470891376123</v>
      </c>
      <c r="Z30" s="2">
        <f xml:space="preserve"> Table2[[#This Row],[Shield Capacity]] / ($L$37 * $O$37) + Table2[[#This Row],[HP]] / ($L$37 * $O$37)</f>
        <v>3.1464000000000008</v>
      </c>
      <c r="AA30">
        <f xml:space="preserve"> Table2[[#This Row],[Shield Capacity]]/Table2[[#This Row],[Shield Regen]]</f>
        <v>13.948760330578516</v>
      </c>
      <c r="AB30">
        <f t="shared" si="3"/>
        <v>16.948760330578516</v>
      </c>
      <c r="AC30" s="2"/>
    </row>
    <row r="31" spans="1:29" x14ac:dyDescent="0.25">
      <c r="A31" s="6">
        <v>30</v>
      </c>
      <c r="B31" s="2">
        <f>0 + ((1 - 0) * ((Table1[[#This Row],[Stat Level]] - 1) / (36 - 1)))</f>
        <v>0.82857142857142863</v>
      </c>
      <c r="C31" s="2">
        <f t="shared" si="4"/>
        <v>0.97061224489795916</v>
      </c>
      <c r="D31" s="2">
        <f t="shared" si="0"/>
        <v>0.68653061224489809</v>
      </c>
      <c r="E31" s="2">
        <f t="shared" si="1"/>
        <v>0.92191253644314874</v>
      </c>
      <c r="F31" s="2">
        <f>Table1[[#This Row],[Smooth Stop]]</f>
        <v>0.97061224489795916</v>
      </c>
      <c r="G31" s="2"/>
      <c r="H31" s="2">
        <f>H$39 + ((H$40 - H$39) * ((Table1[[#This Row],[Smooth Step]]) / (1)))</f>
        <v>13.984862973760933</v>
      </c>
      <c r="I31" s="2">
        <f>I$39 + ((I$40 - I$39) * ((Table1[[#This Row],[Smooth Stop]]) / (1)))</f>
        <v>0.87502040816326532</v>
      </c>
      <c r="J31" s="2">
        <f>J$39 + ((J$40 - J$39) * ((Table1[[#This Row],[Selected Blend]]) / (1)))</f>
        <v>0.87502040816326532</v>
      </c>
      <c r="K31" s="2">
        <f>K$39 + ((K$40 - K$39) * ((Table1[[#This Row],[Selected Blend]]) / (1)))</f>
        <v>0.95058775510204074</v>
      </c>
      <c r="L31" s="2">
        <f>L$39 + ((L$40 - L$39) * ((Table1[[#This Row],[Selected Blend]]) / (1)))</f>
        <v>48.589387755102038</v>
      </c>
      <c r="M31" s="2">
        <f>M$39 + ((M$40 - M$39) * ((Table1[[#This Row],[Selected Blend]]) / (1)))</f>
        <v>0.48530612244897958</v>
      </c>
      <c r="N31" s="2">
        <f>N$39 + ((N$40 - N$39) * ((Table1[[#This Row],[Selected Blend]]) / (1)))</f>
        <v>29.118367346938776</v>
      </c>
      <c r="O31" s="2">
        <f>O$39 + ((O$40 - O$39) * ((Table1[[#This Row],[Selected Blend]]) / (1)))</f>
        <v>9.7942857142857136</v>
      </c>
      <c r="P31" s="2">
        <f>P$39 + ((P$40 - P$39) * ((Table1[[#This Row],[Smooth Step]]) / (1)))</f>
        <v>923.47428571428577</v>
      </c>
      <c r="Q31" s="2">
        <f>Q$39 + ((Q$40 - Q$39) * ((Table1[[#This Row],[Smooth Step]]) / (1)))</f>
        <v>693.77702623906714</v>
      </c>
      <c r="R31" s="2">
        <f>R$39 + ((R$40 - R$39) * ((Table1[[#This Row],[Selected Blend]]) / (1)))</f>
        <v>48.824489795918367</v>
      </c>
      <c r="S31" s="2">
        <f>S$39 + ((S$40 - S$39) * ((Table1[[#This Row],[Selected Blend]]) / (1)))</f>
        <v>29.118367346938776</v>
      </c>
      <c r="U31" s="2">
        <f xml:space="preserve"> Table2[[#This Row],[Shield Capacity]] / (Table2[[#This Row],[Damage]] * Table2[[#This Row],[Rate of Fire]])</f>
        <v>1.4578260915421213</v>
      </c>
      <c r="V31" s="2">
        <f xml:space="preserve"> Table2[[#This Row],[HP]] / (Table2[[#This Row],[Damage]] * Table2[[#This Row],[Rate of Fire]])</f>
        <v>1.940486435361731</v>
      </c>
      <c r="W31" s="2">
        <f t="shared" si="2"/>
        <v>3.3983125269038523</v>
      </c>
      <c r="X31" s="2">
        <f xml:space="preserve"> Table2[[#This Row],[Shield Capacity]] / ($L$7 * $O$7) + Table2[[#This Row],[HP]] / ($L$7 * $O$7)</f>
        <v>22.597246211504007</v>
      </c>
      <c r="Y31" s="2">
        <f xml:space="preserve"> Table2[[#This Row],[Shield Capacity]] / ($L$27 * $O$27) + Table2[[#This Row],[HP]] / ($L$27 * $O$27)</f>
        <v>3.7222347478326223</v>
      </c>
      <c r="Z31" s="2">
        <f xml:space="preserve"> Table2[[#This Row],[Shield Capacity]] / ($L$37 * $O$37) + Table2[[#This Row],[HP]] / ($L$37 * $O$37)</f>
        <v>3.2345026239067058</v>
      </c>
      <c r="AA31">
        <f xml:space="preserve"> Table2[[#This Row],[Shield Capacity]]/Table2[[#This Row],[Shield Regen]]</f>
        <v>14.209611388444362</v>
      </c>
      <c r="AB31">
        <f t="shared" si="3"/>
        <v>17.209611388444362</v>
      </c>
      <c r="AC31" s="2"/>
    </row>
    <row r="32" spans="1:29" x14ac:dyDescent="0.25">
      <c r="A32" s="6">
        <v>31</v>
      </c>
      <c r="B32" s="2">
        <f>0 + ((1 - 0) * ((Table1[[#This Row],[Stat Level]] - 1) / (36 - 1)))</f>
        <v>0.8571428571428571</v>
      </c>
      <c r="C32" s="2">
        <f t="shared" si="4"/>
        <v>0.97959183673469385</v>
      </c>
      <c r="D32" s="2">
        <f t="shared" si="0"/>
        <v>0.73469387755102034</v>
      </c>
      <c r="E32" s="2">
        <f t="shared" si="1"/>
        <v>0.94460641399416911</v>
      </c>
      <c r="F32" s="2">
        <f>Table1[[#This Row],[Smooth Stop]]</f>
        <v>0.97959183673469385</v>
      </c>
      <c r="G32" s="2"/>
      <c r="H32" s="2">
        <f>H$39 + ((H$40 - H$39) * ((Table1[[#This Row],[Smooth Step]]) / (1)))</f>
        <v>14.279883381924199</v>
      </c>
      <c r="I32" s="2">
        <f>I$39 + ((I$40 - I$39) * ((Table1[[#This Row],[Smooth Stop]]) / (1)))</f>
        <v>0.88265306122448983</v>
      </c>
      <c r="J32" s="2">
        <f>J$39 + ((J$40 - J$39) * ((Table1[[#This Row],[Selected Blend]]) / (1)))</f>
        <v>0.88265306122448983</v>
      </c>
      <c r="K32" s="2">
        <f>K$39 + ((K$40 - K$39) * ((Table1[[#This Row],[Selected Blend]]) / (1)))</f>
        <v>0.95040816326530608</v>
      </c>
      <c r="L32" s="2">
        <f>L$39 + ((L$40 - L$39) * ((Table1[[#This Row],[Selected Blend]]) / (1)))</f>
        <v>49.020408163265301</v>
      </c>
      <c r="M32" s="2">
        <f>M$39 + ((M$40 - M$39) * ((Table1[[#This Row],[Selected Blend]]) / (1)))</f>
        <v>0.48979591836734693</v>
      </c>
      <c r="N32" s="2">
        <f>N$39 + ((N$40 - N$39) * ((Table1[[#This Row],[Selected Blend]]) / (1)))</f>
        <v>29.387755102040817</v>
      </c>
      <c r="O32" s="2">
        <f>O$39 + ((O$40 - O$39) * ((Table1[[#This Row],[Selected Blend]]) / (1)))</f>
        <v>9.8571428571428577</v>
      </c>
      <c r="P32" s="2">
        <f>P$39 + ((P$40 - P$39) * ((Table1[[#This Row],[Smooth Step]]) / (1)))</f>
        <v>945.71428571428578</v>
      </c>
      <c r="Q32" s="2">
        <f>Q$39 + ((Q$40 - Q$39) * ((Table1[[#This Row],[Smooth Step]]) / (1)))</f>
        <v>710.11661807580174</v>
      </c>
      <c r="R32" s="2">
        <f>R$39 + ((R$40 - R$39) * ((Table1[[#This Row],[Selected Blend]]) / (1)))</f>
        <v>49.183673469387756</v>
      </c>
      <c r="S32" s="2">
        <f>S$39 + ((S$40 - S$39) * ((Table1[[#This Row],[Selected Blend]]) / (1)))</f>
        <v>29.387755102040817</v>
      </c>
      <c r="U32" s="2">
        <f xml:space="preserve"> Table2[[#This Row],[Shield Capacity]] / (Table2[[#This Row],[Damage]] * Table2[[#This Row],[Rate of Fire]])</f>
        <v>1.469608659450458</v>
      </c>
      <c r="V32" s="2">
        <f xml:space="preserve"> Table2[[#This Row],[HP]] / (Table2[[#This Row],[Damage]] * Table2[[#This Row],[Rate of Fire]])</f>
        <v>1.9571854372563928</v>
      </c>
      <c r="W32" s="2">
        <f t="shared" si="2"/>
        <v>3.4267940967068506</v>
      </c>
      <c r="X32" s="2">
        <f xml:space="preserve"> Table2[[#This Row],[Shield Capacity]] / ($L$7 * $O$7) + Table2[[#This Row],[HP]] / ($L$7 * $O$7)</f>
        <v>23.136304383249161</v>
      </c>
      <c r="Y32" s="2">
        <f xml:space="preserve"> Table2[[#This Row],[Shield Capacity]] / ($L$27 * $O$27) + Table2[[#This Row],[HP]] / ($L$27 * $O$27)</f>
        <v>3.8110287999570547</v>
      </c>
      <c r="Z32" s="2">
        <f xml:space="preserve"> Table2[[#This Row],[Shield Capacity]] / ($L$37 * $O$37) + Table2[[#This Row],[HP]] / ($L$37 * $O$37)</f>
        <v>3.3116618075801751</v>
      </c>
      <c r="AA32">
        <f xml:space="preserve"> Table2[[#This Row],[Shield Capacity]]/Table2[[#This Row],[Shield Regen]]</f>
        <v>14.438055720213397</v>
      </c>
      <c r="AB32">
        <f t="shared" si="3"/>
        <v>17.438055720213399</v>
      </c>
      <c r="AC32" s="2"/>
    </row>
    <row r="33" spans="1:29" x14ac:dyDescent="0.25">
      <c r="A33" s="6">
        <v>32</v>
      </c>
      <c r="B33" s="2">
        <f>0 + ((1 - 0) * ((Table1[[#This Row],[Stat Level]] - 1) / (36 - 1)))</f>
        <v>0.88571428571428568</v>
      </c>
      <c r="C33" s="2">
        <f t="shared" si="4"/>
        <v>0.98693877551020404</v>
      </c>
      <c r="D33" s="2">
        <f t="shared" si="0"/>
        <v>0.78448979591836732</v>
      </c>
      <c r="E33" s="2">
        <f t="shared" si="1"/>
        <v>0.96380174927113704</v>
      </c>
      <c r="F33" s="2">
        <f>Table1[[#This Row],[Smooth Stop]]</f>
        <v>0.98693877551020404</v>
      </c>
      <c r="G33" s="2"/>
      <c r="H33" s="2">
        <f>H$39 + ((H$40 - H$39) * ((Table1[[#This Row],[Smooth Step]]) / (1)))</f>
        <v>14.529422740524781</v>
      </c>
      <c r="I33" s="2">
        <f>I$39 + ((I$40 - I$39) * ((Table1[[#This Row],[Smooth Stop]]) / (1)))</f>
        <v>0.88889795918367343</v>
      </c>
      <c r="J33" s="2">
        <f>J$39 + ((J$40 - J$39) * ((Table1[[#This Row],[Selected Blend]]) / (1)))</f>
        <v>0.88889795918367343</v>
      </c>
      <c r="K33" s="2">
        <f>K$39 + ((K$40 - K$39) * ((Table1[[#This Row],[Selected Blend]]) / (1)))</f>
        <v>0.95026122448979589</v>
      </c>
      <c r="L33" s="2">
        <f>L$39 + ((L$40 - L$39) * ((Table1[[#This Row],[Selected Blend]]) / (1)))</f>
        <v>49.373061224489796</v>
      </c>
      <c r="M33" s="2">
        <f>M$39 + ((M$40 - M$39) * ((Table1[[#This Row],[Selected Blend]]) / (1)))</f>
        <v>0.49346938775510202</v>
      </c>
      <c r="N33" s="2">
        <f>N$39 + ((N$40 - N$39) * ((Table1[[#This Row],[Selected Blend]]) / (1)))</f>
        <v>29.608163265306121</v>
      </c>
      <c r="O33" s="2">
        <f>O$39 + ((O$40 - O$39) * ((Table1[[#This Row],[Selected Blend]]) / (1)))</f>
        <v>9.9085714285714275</v>
      </c>
      <c r="P33" s="2">
        <f>P$39 + ((P$40 - P$39) * ((Table1[[#This Row],[Smooth Step]]) / (1)))</f>
        <v>964.52571428571434</v>
      </c>
      <c r="Q33" s="2">
        <f>Q$39 + ((Q$40 - Q$39) * ((Table1[[#This Row],[Smooth Step]]) / (1)))</f>
        <v>723.93725947521864</v>
      </c>
      <c r="R33" s="2">
        <f>R$39 + ((R$40 - R$39) * ((Table1[[#This Row],[Selected Blend]]) / (1)))</f>
        <v>49.477551020408164</v>
      </c>
      <c r="S33" s="2">
        <f>S$39 + ((S$40 - S$39) * ((Table1[[#This Row],[Selected Blend]]) / (1)))</f>
        <v>29.608163265306121</v>
      </c>
      <c r="U33" s="2">
        <f xml:space="preserve"> Table2[[#This Row],[Shield Capacity]] / (Table2[[#This Row],[Damage]] * Table2[[#This Row],[Rate of Fire]])</f>
        <v>1.4797891196774609</v>
      </c>
      <c r="V33" s="2">
        <f xml:space="preserve"> Table2[[#This Row],[HP]] / (Table2[[#This Row],[Damage]] * Table2[[#This Row],[Rate of Fire]])</f>
        <v>1.9715723137164893</v>
      </c>
      <c r="W33" s="2">
        <f t="shared" si="2"/>
        <v>3.4513614333939504</v>
      </c>
      <c r="X33" s="2">
        <f xml:space="preserve"> Table2[[#This Row],[Shield Capacity]] / ($L$7 * $O$7) + Table2[[#This Row],[HP]] / ($L$7 * $O$7)</f>
        <v>23.592260061919522</v>
      </c>
      <c r="Y33" s="2">
        <f xml:space="preserve"> Table2[[#This Row],[Shield Capacity]] / ($L$27 * $O$27) + Table2[[#This Row],[HP]] / ($L$27 * $O$27)</f>
        <v>3.8861341492873822</v>
      </c>
      <c r="Z33" s="2">
        <f xml:space="preserve"> Table2[[#This Row],[Shield Capacity]] / ($L$37 * $O$37) + Table2[[#This Row],[HP]] / ($L$37 * $O$37)</f>
        <v>3.3769259475218658</v>
      </c>
      <c r="AA33">
        <f xml:space="preserve"> Table2[[#This Row],[Shield Capacity]]/Table2[[#This Row],[Shield Regen]]</f>
        <v>14.631630801140782</v>
      </c>
      <c r="AB33">
        <f t="shared" si="3"/>
        <v>17.63163080114078</v>
      </c>
      <c r="AC33" s="2"/>
    </row>
    <row r="34" spans="1:29" x14ac:dyDescent="0.25">
      <c r="A34" s="6">
        <v>33</v>
      </c>
      <c r="B34" s="2">
        <f>0 + ((1 - 0) * ((Table1[[#This Row],[Stat Level]] - 1) / (36 - 1)))</f>
        <v>0.91428571428571426</v>
      </c>
      <c r="C34" s="2">
        <f t="shared" si="4"/>
        <v>0.99265306122448982</v>
      </c>
      <c r="D34" s="2">
        <f t="shared" si="0"/>
        <v>0.8359183673469387</v>
      </c>
      <c r="E34" s="2">
        <f t="shared" si="1"/>
        <v>0.97921865889212822</v>
      </c>
      <c r="F34" s="2">
        <f>Table1[[#This Row],[Smooth Stop]]</f>
        <v>0.99265306122448982</v>
      </c>
      <c r="G34" s="2"/>
      <c r="H34" s="2">
        <f>H$39 + ((H$40 - H$39) * ((Table1[[#This Row],[Smooth Step]]) / (1)))</f>
        <v>14.729842565597666</v>
      </c>
      <c r="I34" s="2">
        <f>I$39 + ((I$40 - I$39) * ((Table1[[#This Row],[Smooth Stop]]) / (1)))</f>
        <v>0.89375510204081632</v>
      </c>
      <c r="J34" s="2">
        <f>J$39 + ((J$40 - J$39) * ((Table1[[#This Row],[Selected Blend]]) / (1)))</f>
        <v>0.89375510204081632</v>
      </c>
      <c r="K34" s="2">
        <f>K$39 + ((K$40 - K$39) * ((Table1[[#This Row],[Selected Blend]]) / (1)))</f>
        <v>0.95014693877551015</v>
      </c>
      <c r="L34" s="2">
        <f>L$39 + ((L$40 - L$39) * ((Table1[[#This Row],[Selected Blend]]) / (1)))</f>
        <v>49.647346938775513</v>
      </c>
      <c r="M34" s="2">
        <f>M$39 + ((M$40 - M$39) * ((Table1[[#This Row],[Selected Blend]]) / (1)))</f>
        <v>0.49632653061224491</v>
      </c>
      <c r="N34" s="2">
        <f>N$39 + ((N$40 - N$39) * ((Table1[[#This Row],[Selected Blend]]) / (1)))</f>
        <v>29.779591836734696</v>
      </c>
      <c r="O34" s="2">
        <f>O$39 + ((O$40 - O$39) * ((Table1[[#This Row],[Selected Blend]]) / (1)))</f>
        <v>9.9485714285714284</v>
      </c>
      <c r="P34" s="2">
        <f>P$39 + ((P$40 - P$39) * ((Table1[[#This Row],[Smooth Step]]) / (1)))</f>
        <v>979.63428571428562</v>
      </c>
      <c r="Q34" s="2">
        <f>Q$39 + ((Q$40 - Q$39) * ((Table1[[#This Row],[Smooth Step]]) / (1)))</f>
        <v>735.03743440233234</v>
      </c>
      <c r="R34" s="2">
        <f>R$39 + ((R$40 - R$39) * ((Table1[[#This Row],[Selected Blend]]) / (1)))</f>
        <v>49.706122448979592</v>
      </c>
      <c r="S34" s="2">
        <f>S$39 + ((S$40 - S$39) * ((Table1[[#This Row],[Selected Blend]]) / (1)))</f>
        <v>29.779591836734696</v>
      </c>
      <c r="U34" s="2">
        <f xml:space="preserve"> Table2[[#This Row],[Shield Capacity]] / (Table2[[#This Row],[Damage]] * Table2[[#This Row],[Rate of Fire]])</f>
        <v>1.48817049443232</v>
      </c>
      <c r="V34" s="2">
        <f xml:space="preserve"> Table2[[#This Row],[HP]] / (Table2[[#This Row],[Damage]] * Table2[[#This Row],[Rate of Fire]])</f>
        <v>1.9833858400962756</v>
      </c>
      <c r="W34" s="2">
        <f t="shared" si="2"/>
        <v>3.4715563345285956</v>
      </c>
      <c r="X34" s="2">
        <f xml:space="preserve"> Table2[[#This Row],[Shield Capacity]] / ($L$7 * $O$7) + Table2[[#This Row],[HP]] / ($L$7 * $O$7)</f>
        <v>23.958465048069105</v>
      </c>
      <c r="Y34" s="2">
        <f xml:space="preserve"> Table2[[#This Row],[Shield Capacity]] / ($L$27 * $O$27) + Table2[[#This Row],[HP]] / ($L$27 * $O$27)</f>
        <v>3.946455699600075</v>
      </c>
      <c r="Z34" s="2">
        <f xml:space="preserve"> Table2[[#This Row],[Shield Capacity]] / ($L$37 * $O$37) + Table2[[#This Row],[HP]] / ($L$37 * $O$37)</f>
        <v>3.4293434402332359</v>
      </c>
      <c r="AA34">
        <f xml:space="preserve"> Table2[[#This Row],[Shield Capacity]]/Table2[[#This Row],[Shield Regen]]</f>
        <v>14.787663937310841</v>
      </c>
      <c r="AB34">
        <f t="shared" si="3"/>
        <v>17.787663937310839</v>
      </c>
      <c r="AC34" s="2"/>
    </row>
    <row r="35" spans="1:29" x14ac:dyDescent="0.25">
      <c r="A35" s="6">
        <v>34</v>
      </c>
      <c r="B35" s="2">
        <f>0 + ((1 - 0) * ((Table1[[#This Row],[Stat Level]] - 1) / (36 - 1)))</f>
        <v>0.94285714285714284</v>
      </c>
      <c r="C35" s="2">
        <f t="shared" si="4"/>
        <v>0.99673469387755098</v>
      </c>
      <c r="D35" s="2">
        <f t="shared" si="0"/>
        <v>0.88897959183673469</v>
      </c>
      <c r="E35" s="2">
        <f t="shared" si="1"/>
        <v>0.99057725947521869</v>
      </c>
      <c r="F35" s="2">
        <f>Table1[[#This Row],[Smooth Stop]]</f>
        <v>0.99673469387755098</v>
      </c>
      <c r="G35" s="2"/>
      <c r="H35" s="2">
        <f>H$39 + ((H$40 - H$39) * ((Table1[[#This Row],[Smooth Step]]) / (1)))</f>
        <v>14.877504373177842</v>
      </c>
      <c r="I35" s="2">
        <f>I$39 + ((I$40 - I$39) * ((Table1[[#This Row],[Smooth Stop]]) / (1)))</f>
        <v>0.8972244897959184</v>
      </c>
      <c r="J35" s="2">
        <f>J$39 + ((J$40 - J$39) * ((Table1[[#This Row],[Selected Blend]]) / (1)))</f>
        <v>0.8972244897959184</v>
      </c>
      <c r="K35" s="2">
        <f>K$39 + ((K$40 - K$39) * ((Table1[[#This Row],[Selected Blend]]) / (1)))</f>
        <v>0.95006530612244888</v>
      </c>
      <c r="L35" s="2">
        <f>L$39 + ((L$40 - L$39) * ((Table1[[#This Row],[Selected Blend]]) / (1)))</f>
        <v>49.843265306122447</v>
      </c>
      <c r="M35" s="2">
        <f>M$39 + ((M$40 - M$39) * ((Table1[[#This Row],[Selected Blend]]) / (1)))</f>
        <v>0.49836734693877549</v>
      </c>
      <c r="N35" s="2">
        <f>N$39 + ((N$40 - N$39) * ((Table1[[#This Row],[Selected Blend]]) / (1)))</f>
        <v>29.902040816326529</v>
      </c>
      <c r="O35" s="2">
        <f>O$39 + ((O$40 - O$39) * ((Table1[[#This Row],[Selected Blend]]) / (1)))</f>
        <v>9.9771428571428569</v>
      </c>
      <c r="P35" s="2">
        <f>P$39 + ((P$40 - P$39) * ((Table1[[#This Row],[Smooth Step]]) / (1)))</f>
        <v>990.76571428571435</v>
      </c>
      <c r="Q35" s="2">
        <f>Q$39 + ((Q$40 - Q$39) * ((Table1[[#This Row],[Smooth Step]]) / (1)))</f>
        <v>743.21562682215745</v>
      </c>
      <c r="R35" s="2">
        <f>R$39 + ((R$40 - R$39) * ((Table1[[#This Row],[Selected Blend]]) / (1)))</f>
        <v>49.869387755102039</v>
      </c>
      <c r="S35" s="2">
        <f>S$39 + ((S$40 - S$39) * ((Table1[[#This Row],[Selected Blend]]) / (1)))</f>
        <v>29.902040816326529</v>
      </c>
      <c r="U35" s="2">
        <f xml:space="preserve"> Table2[[#This Row],[Shield Capacity]] / (Table2[[#This Row],[Damage]] * Table2[[#This Row],[Rate of Fire]])</f>
        <v>1.4945214617074702</v>
      </c>
      <c r="V35" s="2">
        <f xml:space="preserve"> Table2[[#This Row],[HP]] / (Table2[[#This Row],[Damage]] * Table2[[#This Row],[Rate of Fire]])</f>
        <v>1.9923163212474411</v>
      </c>
      <c r="W35" s="2">
        <f t="shared" si="2"/>
        <v>3.4868377829549111</v>
      </c>
      <c r="X35" s="2">
        <f xml:space="preserve"> Table2[[#This Row],[Shield Capacity]] / ($L$7 * $O$7) + Table2[[#This Row],[HP]] / ($L$7 * $O$7)</f>
        <v>24.228271142251934</v>
      </c>
      <c r="Y35" s="2">
        <f xml:space="preserve"> Table2[[#This Row],[Shield Capacity]] / ($L$27 * $O$27) + Table2[[#This Row],[HP]] / ($L$27 * $O$27)</f>
        <v>3.9908983546716055</v>
      </c>
      <c r="Z35" s="2">
        <f xml:space="preserve"> Table2[[#This Row],[Shield Capacity]] / ($L$37 * $O$37) + Table2[[#This Row],[HP]] / ($L$37 * $O$37)</f>
        <v>3.4679626822157434</v>
      </c>
      <c r="AA35">
        <f xml:space="preserve"> Table2[[#This Row],[Shield Capacity]]/Table2[[#This Row],[Shield Regen]]</f>
        <v>14.903243458129692</v>
      </c>
      <c r="AB35">
        <f t="shared" si="3"/>
        <v>17.903243458129694</v>
      </c>
      <c r="AC35" s="2"/>
    </row>
    <row r="36" spans="1:29" x14ac:dyDescent="0.25">
      <c r="A36" s="6">
        <v>35</v>
      </c>
      <c r="B36" s="2">
        <f>0 + ((1 - 0) * ((Table1[[#This Row],[Stat Level]] - 1) / (36 - 1)))</f>
        <v>0.97142857142857142</v>
      </c>
      <c r="C36" s="2">
        <f t="shared" si="4"/>
        <v>0.99918367346938775</v>
      </c>
      <c r="D36" s="2">
        <f t="shared" si="0"/>
        <v>0.94367346938775509</v>
      </c>
      <c r="E36" s="2">
        <f t="shared" si="1"/>
        <v>0.99759766763848401</v>
      </c>
      <c r="F36" s="2">
        <f>Table1[[#This Row],[Smooth Stop]]</f>
        <v>0.99918367346938775</v>
      </c>
      <c r="G36" s="2"/>
      <c r="H36" s="2">
        <f>H$39 + ((H$40 - H$39) * ((Table1[[#This Row],[Smooth Step]]) / (1)))</f>
        <v>14.968769679300292</v>
      </c>
      <c r="I36" s="2">
        <f>I$39 + ((I$40 - I$39) * ((Table1[[#This Row],[Smooth Stop]]) / (1)))</f>
        <v>0.89930612244897956</v>
      </c>
      <c r="J36" s="2">
        <f>J$39 + ((J$40 - J$39) * ((Table1[[#This Row],[Selected Blend]]) / (1)))</f>
        <v>0.89930612244897956</v>
      </c>
      <c r="K36" s="2">
        <f>K$39 + ((K$40 - K$39) * ((Table1[[#This Row],[Selected Blend]]) / (1)))</f>
        <v>0.95001632653061219</v>
      </c>
      <c r="L36" s="2">
        <f>L$39 + ((L$40 - L$39) * ((Table1[[#This Row],[Selected Blend]]) / (1)))</f>
        <v>49.960816326530612</v>
      </c>
      <c r="M36" s="2">
        <f>M$39 + ((M$40 - M$39) * ((Table1[[#This Row],[Selected Blend]]) / (1)))</f>
        <v>0.49959183673469387</v>
      </c>
      <c r="N36" s="2">
        <f>N$39 + ((N$40 - N$39) * ((Table1[[#This Row],[Selected Blend]]) / (1)))</f>
        <v>29.975510204081633</v>
      </c>
      <c r="O36" s="2">
        <f>O$39 + ((O$40 - O$39) * ((Table1[[#This Row],[Selected Blend]]) / (1)))</f>
        <v>9.9942857142857147</v>
      </c>
      <c r="P36" s="2">
        <f>P$39 + ((P$40 - P$39) * ((Table1[[#This Row],[Smooth Step]]) / (1)))</f>
        <v>997.64571428571435</v>
      </c>
      <c r="Q36" s="2">
        <f>Q$39 + ((Q$40 - Q$39) * ((Table1[[#This Row],[Smooth Step]]) / (1)))</f>
        <v>748.27032069970846</v>
      </c>
      <c r="R36" s="2">
        <f>R$39 + ((R$40 - R$39) * ((Table1[[#This Row],[Selected Blend]]) / (1)))</f>
        <v>49.967346938775506</v>
      </c>
      <c r="S36" s="2">
        <f>S$39 + ((S$40 - S$39) * ((Table1[[#This Row],[Selected Blend]]) / (1)))</f>
        <v>29.975510204081633</v>
      </c>
      <c r="U36" s="2">
        <f xml:space="preserve"> Table2[[#This Row],[Shield Capacity]] / (Table2[[#This Row],[Damage]] * Table2[[#This Row],[Rate of Fire]])</f>
        <v>1.4985706865149699</v>
      </c>
      <c r="V36" s="2">
        <f xml:space="preserve"> Table2[[#This Row],[HP]] / (Table2[[#This Row],[Damage]] * Table2[[#This Row],[Rate of Fire]])</f>
        <v>1.9979980250423997</v>
      </c>
      <c r="W36" s="2">
        <f t="shared" si="2"/>
        <v>3.4965687115573694</v>
      </c>
      <c r="X36" s="2">
        <f xml:space="preserve"> Table2[[#This Row],[Shield Capacity]] / ($L$7 * $O$7) + Table2[[#This Row],[HP]] / ($L$7 * $O$7)</f>
        <v>24.395030145022016</v>
      </c>
      <c r="Y36" s="2">
        <f xml:space="preserve"> Table2[[#This Row],[Shield Capacity]] / ($L$27 * $O$27) + Table2[[#This Row],[HP]] / ($L$27 * $O$27)</f>
        <v>4.0183670182784441</v>
      </c>
      <c r="Z36" s="2">
        <f xml:space="preserve"> Table2[[#This Row],[Shield Capacity]] / ($L$37 * $O$37) + Table2[[#This Row],[HP]] / ($L$37 * $O$37)</f>
        <v>3.4918320699708456</v>
      </c>
      <c r="AA36">
        <f xml:space="preserve"> Table2[[#This Row],[Shield Capacity]]/Table2[[#This Row],[Shield Regen]]</f>
        <v>14.975186127383482</v>
      </c>
      <c r="AB36">
        <f t="shared" si="3"/>
        <v>17.975186127383481</v>
      </c>
      <c r="AC36" s="2"/>
    </row>
    <row r="37" spans="1:29" x14ac:dyDescent="0.25">
      <c r="A37" s="6">
        <v>36</v>
      </c>
      <c r="B37" s="2">
        <f>0 + ((1 - 0) * ((Table1[[#This Row],[Stat Level]] - 1) / (36 - 1)))</f>
        <v>1</v>
      </c>
      <c r="C37" s="2">
        <f t="shared" si="4"/>
        <v>1</v>
      </c>
      <c r="D37" s="2">
        <f t="shared" si="0"/>
        <v>1</v>
      </c>
      <c r="E37" s="2">
        <f t="shared" si="1"/>
        <v>1</v>
      </c>
      <c r="F37" s="2">
        <f>Table1[[#This Row],[Smooth Stop]]</f>
        <v>1</v>
      </c>
      <c r="G37" s="2"/>
      <c r="H37" s="2">
        <f>H$39 + ((H$40 - H$39) * ((Table1[[#This Row],[Smooth Step]]) / (1)))</f>
        <v>15</v>
      </c>
      <c r="I37" s="2">
        <f>I$39 + ((I$40 - I$39) * ((Table1[[#This Row],[Smooth Stop]]) / (1)))</f>
        <v>0.9</v>
      </c>
      <c r="J37" s="2">
        <f>J$39 + ((J$40 - J$39) * ((Table1[[#This Row],[Selected Blend]]) / (1)))</f>
        <v>0.9</v>
      </c>
      <c r="K37" s="2">
        <f>K$39 + ((K$40 - K$39) * ((Table1[[#This Row],[Selected Blend]]) / (1)))</f>
        <v>0.95</v>
      </c>
      <c r="L37" s="2">
        <f>L$39 + ((L$40 - L$39) * ((Table1[[#This Row],[Selected Blend]]) / (1)))</f>
        <v>50</v>
      </c>
      <c r="M37" s="2">
        <f>M$39 + ((M$40 - M$39) * ((Table1[[#This Row],[Selected Blend]]) / (1)))</f>
        <v>0.5</v>
      </c>
      <c r="N37" s="2">
        <f>N$39 + ((N$40 - N$39) * ((Table1[[#This Row],[Selected Blend]]) / (1)))</f>
        <v>30</v>
      </c>
      <c r="O37" s="2">
        <f>O$39 + ((O$40 - O$39) * ((Table1[[#This Row],[Selected Blend]]) / (1)))</f>
        <v>10</v>
      </c>
      <c r="P37" s="2">
        <f>P$39 + ((P$40 - P$39) * ((Table1[[#This Row],[Smooth Step]]) / (1)))</f>
        <v>1000</v>
      </c>
      <c r="Q37" s="2">
        <f>Q$39 + ((Q$40 - Q$39) * ((Table1[[#This Row],[Smooth Step]]) / (1)))</f>
        <v>750</v>
      </c>
      <c r="R37" s="2">
        <f>R$39 + ((R$40 - R$39) * ((Table1[[#This Row],[Selected Blend]]) / (1)))</f>
        <v>50</v>
      </c>
      <c r="S37" s="2">
        <f>S$39 + ((S$40 - S$39) * ((Table1[[#This Row],[Selected Blend]]) / (1)))</f>
        <v>30</v>
      </c>
      <c r="U37" s="2">
        <f xml:space="preserve"> Table2[[#This Row],[Shield Capacity]] / (Table2[[#This Row],[Damage]] * Table2[[#This Row],[Rate of Fire]])</f>
        <v>1.5</v>
      </c>
      <c r="V37" s="2">
        <f xml:space="preserve"> Table2[[#This Row],[HP]] / (Table2[[#This Row],[Damage]] * Table2[[#This Row],[Rate of Fire]])</f>
        <v>2</v>
      </c>
      <c r="W37" s="2">
        <f t="shared" si="2"/>
        <v>3.5</v>
      </c>
      <c r="X37" s="2">
        <f xml:space="preserve"> Table2[[#This Row],[Shield Capacity]] / ($L$7 * $O$7) + Table2[[#This Row],[HP]] / ($L$7 * $O$7)</f>
        <v>24.452093856933374</v>
      </c>
      <c r="Y37" s="2">
        <f xml:space="preserve"> Table2[[#This Row],[Shield Capacity]] / ($L$27 * $O$27) + Table2[[#This Row],[HP]] / ($L$27 * $O$27)</f>
        <v>4.0277665941970637</v>
      </c>
      <c r="Z37" s="2">
        <f xml:space="preserve"> Table2[[#This Row],[Shield Capacity]] / ($L$37 * $O$37) + Table2[[#This Row],[HP]] / ($L$37 * $O$37)</f>
        <v>3.5</v>
      </c>
      <c r="AA37">
        <f xml:space="preserve"> Table2[[#This Row],[Shield Capacity]]/Table2[[#This Row],[Shield Regen]]</f>
        <v>15</v>
      </c>
      <c r="AB37">
        <f t="shared" si="3"/>
        <v>18</v>
      </c>
      <c r="AC37" s="2"/>
    </row>
    <row r="39" spans="1:29" x14ac:dyDescent="0.25">
      <c r="G39" s="8" t="s">
        <v>7</v>
      </c>
      <c r="H39" s="9">
        <v>2</v>
      </c>
      <c r="I39" s="9">
        <v>0.05</v>
      </c>
      <c r="J39" s="9">
        <v>0.05</v>
      </c>
      <c r="K39" s="9">
        <v>0.97</v>
      </c>
      <c r="L39" s="9">
        <v>2</v>
      </c>
      <c r="M39" s="9">
        <v>0</v>
      </c>
      <c r="N39" s="9">
        <v>0</v>
      </c>
      <c r="O39" s="9">
        <v>3</v>
      </c>
      <c r="P39" s="9">
        <v>20</v>
      </c>
      <c r="Q39" s="9">
        <v>30</v>
      </c>
      <c r="R39" s="9">
        <v>10</v>
      </c>
      <c r="S39" s="9">
        <v>0</v>
      </c>
    </row>
    <row r="40" spans="1:29" x14ac:dyDescent="0.25">
      <c r="G40" s="10" t="s">
        <v>8</v>
      </c>
      <c r="H40" s="11">
        <v>15</v>
      </c>
      <c r="I40" s="11">
        <v>0.9</v>
      </c>
      <c r="J40" s="11">
        <v>0.9</v>
      </c>
      <c r="K40" s="11">
        <v>0.95</v>
      </c>
      <c r="L40" s="11">
        <v>50</v>
      </c>
      <c r="M40" s="11">
        <v>0.5</v>
      </c>
      <c r="N40" s="11">
        <v>30</v>
      </c>
      <c r="O40" s="11">
        <v>10</v>
      </c>
      <c r="P40" s="11">
        <v>1000</v>
      </c>
      <c r="Q40" s="11">
        <v>750</v>
      </c>
      <c r="R40" s="11">
        <v>50</v>
      </c>
      <c r="S40" s="11">
        <v>30</v>
      </c>
    </row>
    <row r="42" spans="1:29" x14ac:dyDescent="0.25">
      <c r="T42" s="1" t="s">
        <v>24</v>
      </c>
    </row>
    <row r="43" spans="1:29" x14ac:dyDescent="0.25">
      <c r="T43" t="s">
        <v>25</v>
      </c>
      <c r="U43">
        <v>3</v>
      </c>
    </row>
  </sheetData>
  <pageMargins left="0.7" right="0.7" top="0.75" bottom="0.75" header="0.3" footer="0.3"/>
  <pageSetup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Cloudy</dc:creator>
  <cp:lastModifiedBy>Anthony Cloudy</cp:lastModifiedBy>
  <dcterms:created xsi:type="dcterms:W3CDTF">2017-02-06T17:40:37Z</dcterms:created>
  <dcterms:modified xsi:type="dcterms:W3CDTF">2017-02-08T22:09:31Z</dcterms:modified>
</cp:coreProperties>
</file>