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2 — копия\"/>
    </mc:Choice>
  </mc:AlternateContent>
  <xr:revisionPtr revIDLastSave="0" documentId="13_ncr:1_{A8847FFD-822B-4812-BCBD-8CD7E8A973F1}" xr6:coauthVersionLast="47" xr6:coauthVersionMax="47" xr10:uidLastSave="{00000000-0000-0000-0000-000000000000}"/>
  <bookViews>
    <workbookView minimized="1" xWindow="2200" yWindow="2200" windowWidth="10940" windowHeight="7900" firstSheet="2" activeTab="6" xr2:uid="{00000000-000D-0000-FFFF-FFFF00000000}"/>
  </bookViews>
  <sheets>
    <sheet name="Отчет о результатах 2" sheetId="11" r:id="rId1"/>
    <sheet name="Отчет об устойчивости 2" sheetId="12" r:id="rId2"/>
    <sheet name="Отчет о пределах 2" sheetId="13" r:id="rId3"/>
    <sheet name="Отчет о результатах 1" sheetId="14" r:id="rId4"/>
    <sheet name="Отчет об устойчивости 1" sheetId="15" r:id="rId5"/>
    <sheet name="Отчет о пределах 1" sheetId="16" r:id="rId6"/>
    <sheet name="Лист1" sheetId="1" r:id="rId7"/>
  </sheets>
  <definedNames>
    <definedName name="solver_adj" localSheetId="6" hidden="1">Лист1!$C$94:$D$94</definedName>
    <definedName name="solver_cvg" localSheetId="6" hidden="1">0.0001</definedName>
    <definedName name="solver_drv" localSheetId="6" hidden="1">1</definedName>
    <definedName name="solver_eng" localSheetId="6" hidden="1">2</definedName>
    <definedName name="solver_est" localSheetId="6" hidden="1">1</definedName>
    <definedName name="solver_itr" localSheetId="6" hidden="1">2147483647</definedName>
    <definedName name="solver_lhs1" localSheetId="6" hidden="1">Лист1!$E$98:$E$100</definedName>
    <definedName name="solver_lhs2" localSheetId="6" hidden="1">Лист1!$F$110</definedName>
    <definedName name="solver_lhs3" localSheetId="6" hidden="1">Лист1!$E$99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1</definedName>
    <definedName name="solver_nwt" localSheetId="6" hidden="1">1</definedName>
    <definedName name="solver_opt" localSheetId="6" hidden="1">Лист1!$E$95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3</definedName>
    <definedName name="solver_rel3" localSheetId="6" hidden="1">1</definedName>
    <definedName name="solver_rhs1" localSheetId="6" hidden="1">Лист1!$G$98:$G$100</definedName>
    <definedName name="solver_rhs2" localSheetId="6" hidden="1">Лист1!$H$110</definedName>
    <definedName name="solver_rhs3" localSheetId="6" hidden="1">Лист1!$G$99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ho" localSheetId="5" hidden="1">2</definedName>
    <definedName name="solver_sho" localSheetId="2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0" i="1" l="1"/>
  <c r="F153" i="1"/>
  <c r="F152" i="1"/>
  <c r="F149" i="1"/>
  <c r="F83" i="1" l="1"/>
  <c r="G82" i="1"/>
  <c r="J82" i="1"/>
  <c r="K82" i="1"/>
  <c r="F82" i="1"/>
  <c r="G81" i="1"/>
  <c r="H81" i="1"/>
  <c r="I81" i="1"/>
  <c r="J81" i="1"/>
  <c r="K81" i="1"/>
  <c r="F80" i="1"/>
  <c r="F78" i="1"/>
  <c r="F76" i="1"/>
  <c r="F81" i="1" s="1"/>
  <c r="G78" i="1"/>
  <c r="G83" i="1" s="1"/>
  <c r="G76" i="1"/>
  <c r="G85" i="1" s="1"/>
  <c r="I80" i="1"/>
  <c r="I85" i="1" s="1"/>
  <c r="H80" i="1"/>
  <c r="H85" i="1" s="1"/>
  <c r="G77" i="1"/>
  <c r="F77" i="1"/>
  <c r="F110" i="1"/>
  <c r="F109" i="1"/>
  <c r="F106" i="1"/>
  <c r="E100" i="1"/>
  <c r="E99" i="1"/>
  <c r="E98" i="1"/>
  <c r="E95" i="1"/>
  <c r="K80" i="1"/>
  <c r="K85" i="1" s="1"/>
  <c r="J80" i="1"/>
  <c r="J85" i="1" s="1"/>
  <c r="K78" i="1"/>
  <c r="K83" i="1" s="1"/>
  <c r="J78" i="1"/>
  <c r="I78" i="1"/>
  <c r="H78" i="1"/>
  <c r="K77" i="1"/>
  <c r="J77" i="1"/>
  <c r="I77" i="1"/>
  <c r="H77" i="1"/>
  <c r="K76" i="1"/>
  <c r="J76" i="1"/>
  <c r="J83" i="1" s="1"/>
  <c r="I76" i="1"/>
  <c r="I83" i="1" s="1"/>
  <c r="H76" i="1"/>
  <c r="H82" i="1" s="1"/>
  <c r="I82" i="1" l="1"/>
  <c r="H83" i="1"/>
</calcChain>
</file>

<file path=xl/sharedStrings.xml><?xml version="1.0" encoding="utf-8"?>
<sst xmlns="http://schemas.openxmlformats.org/spreadsheetml/2006/main" count="431" uniqueCount="193">
  <si>
    <t>1)Математическая модель задачи</t>
  </si>
  <si>
    <t>Ресурсы</t>
  </si>
  <si>
    <t>Трудовые ресурсы, чел.-ч</t>
  </si>
  <si>
    <t>Объем ресурсов</t>
  </si>
  <si>
    <t>Полуфабрикаты, кг</t>
  </si>
  <si>
    <t>Станочное оборудование, станко-ч</t>
  </si>
  <si>
    <t>Цена единицы продукции, ден. ед</t>
  </si>
  <si>
    <t>Вариант 24</t>
  </si>
  <si>
    <t>65 *x1 + 70 * x2 --&gt; max</t>
  </si>
  <si>
    <t>4*x1 + 2*x2 &lt;= 4800</t>
  </si>
  <si>
    <t>2*x1 + 10*x2 &lt;= 2400</t>
  </si>
  <si>
    <t>1*x1 + 0*x2 &lt;= 1500</t>
  </si>
  <si>
    <t>2)Математическая модель двойственной задачи</t>
  </si>
  <si>
    <t xml:space="preserve"> -&gt;max</t>
  </si>
  <si>
    <t>переменные</t>
  </si>
  <si>
    <t>x1</t>
  </si>
  <si>
    <t>x2</t>
  </si>
  <si>
    <t>Знак неравенств</t>
  </si>
  <si>
    <t>bi</t>
  </si>
  <si>
    <t>y1</t>
  </si>
  <si>
    <t>&lt;=</t>
  </si>
  <si>
    <t>y2</t>
  </si>
  <si>
    <t>y3</t>
  </si>
  <si>
    <t>x1 &gt;= 0</t>
  </si>
  <si>
    <t>x2 &gt;= 0</t>
  </si>
  <si>
    <t>Коэф-ты целевой функции cj</t>
  </si>
  <si>
    <t>f(y) = 4800* y1 + 2400*y2 + 1500*y3 --&gt; min</t>
  </si>
  <si>
    <t>4*y1 + 2*y2 + 1*y3 &gt;= 65</t>
  </si>
  <si>
    <t>2*y1 + 10*y2 + 0*y3 &gt;= 70</t>
  </si>
  <si>
    <t>3)Оптимальный план выпуска продукции</t>
  </si>
  <si>
    <t>2) Симплекс-метод</t>
  </si>
  <si>
    <t>Каноничный вид:</t>
  </si>
  <si>
    <t>max Z</t>
  </si>
  <si>
    <t xml:space="preserve"> =</t>
  </si>
  <si>
    <t xml:space="preserve"> +</t>
  </si>
  <si>
    <t>0 * x3</t>
  </si>
  <si>
    <t>+</t>
  </si>
  <si>
    <t>0 * x4</t>
  </si>
  <si>
    <t>0 * x5</t>
  </si>
  <si>
    <t>2 * x2</t>
  </si>
  <si>
    <t>x3</t>
  </si>
  <si>
    <t>=</t>
  </si>
  <si>
    <t>x4</t>
  </si>
  <si>
    <t>x5</t>
  </si>
  <si>
    <t xml:space="preserve"> 65 * x1</t>
  </si>
  <si>
    <t>70 * x2</t>
  </si>
  <si>
    <t>4 * x1</t>
  </si>
  <si>
    <t>2 * x1</t>
  </si>
  <si>
    <t>1 * x1</t>
  </si>
  <si>
    <t>10 * x2</t>
  </si>
  <si>
    <t>0 * x2</t>
  </si>
  <si>
    <t>Симплексная таблица</t>
  </si>
  <si>
    <t>Номер итерации</t>
  </si>
  <si>
    <t>БП</t>
  </si>
  <si>
    <t>сБ</t>
  </si>
  <si>
    <t>b</t>
  </si>
  <si>
    <t>Симплексные отношения</t>
  </si>
  <si>
    <t>—</t>
  </si>
  <si>
    <t>Оценки</t>
  </si>
  <si>
    <t>Δ0</t>
  </si>
  <si>
    <t>Δ1</t>
  </si>
  <si>
    <t>Δ2</t>
  </si>
  <si>
    <t>Δ3</t>
  </si>
  <si>
    <t>Δ4</t>
  </si>
  <si>
    <t>Δ5</t>
  </si>
  <si>
    <t>4800/2 = 2400</t>
  </si>
  <si>
    <t>2400/10 = 240</t>
  </si>
  <si>
    <t>4320 / 3,6 = 1200</t>
  </si>
  <si>
    <t>240 / 0,2 = 1200</t>
  </si>
  <si>
    <t>3) На компьютере</t>
  </si>
  <si>
    <t>Переменные</t>
  </si>
  <si>
    <t>имя</t>
  </si>
  <si>
    <t>знач</t>
  </si>
  <si>
    <t>коэф. цел. ф.</t>
  </si>
  <si>
    <t>&lt;— значение целевой функции</t>
  </si>
  <si>
    <t>Ограничение</t>
  </si>
  <si>
    <t>вид</t>
  </si>
  <si>
    <t>лев.ч.</t>
  </si>
  <si>
    <t>знак</t>
  </si>
  <si>
    <t>пр.ч.</t>
  </si>
  <si>
    <t>Модель №1</t>
  </si>
  <si>
    <t>&gt;=</t>
  </si>
  <si>
    <t>Модель №2</t>
  </si>
  <si>
    <t>&lt;- значение целевой функции</t>
  </si>
  <si>
    <t>Microsoft Excel 16.0 Отчет о результатах</t>
  </si>
  <si>
    <t>Лист: [lab1.xlsx]Лист1</t>
  </si>
  <si>
    <t>Результат: Решение найдено. Все ограничения и условия оптимальности выполнены.</t>
  </si>
  <si>
    <t>Модуль поиска решения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</si>
  <si>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</si>
  <si>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</si>
  <si>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</si>
  <si>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</si>
  <si>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</si>
  <si>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</si>
  <si>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</si>
  <si>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</si>
  <si>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</si>
  <si>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</si>
  <si>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</si>
  <si>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</si>
  <si>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</si>
  <si>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</si>
  <si>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</si>
  <si>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$F$106</t>
  </si>
  <si>
    <t>коэф. цел. ф. &lt;=</t>
  </si>
  <si>
    <t>$C$105</t>
  </si>
  <si>
    <t>знач y1</t>
  </si>
  <si>
    <t>Продолжить</t>
  </si>
  <si>
    <t>$D$105</t>
  </si>
  <si>
    <t>знач y2</t>
  </si>
  <si>
    <t>$E$105</t>
  </si>
  <si>
    <t>знач y3</t>
  </si>
  <si>
    <t>$F$109</t>
  </si>
  <si>
    <t>Модель №1 лев.ч.</t>
  </si>
  <si>
    <t>$F$109&gt;=$H$109</t>
  </si>
  <si>
    <t>Привязка</t>
  </si>
  <si>
    <t>$F$110</t>
  </si>
  <si>
    <t>Модель №2 лев.ч.</t>
  </si>
  <si>
    <t>$F$110&gt;=$H$110</t>
  </si>
  <si>
    <t>Microsoft Excel 16.0 Отчет об устойчивости</t>
  </si>
  <si>
    <t>Окончательное</t>
  </si>
  <si>
    <t>Значение</t>
  </si>
  <si>
    <t>Приведенн.</t>
  </si>
  <si>
    <t>Microsoft Excel 16.0 Отчет о пределах</t>
  </si>
  <si>
    <t>Целевая функция</t>
  </si>
  <si>
    <t>Переменная</t>
  </si>
  <si>
    <t>Нижний</t>
  </si>
  <si>
    <t>Предел</t>
  </si>
  <si>
    <t>Результат</t>
  </si>
  <si>
    <t>Верхний</t>
  </si>
  <si>
    <t>#Н/Д</t>
  </si>
  <si>
    <t>1500 / 1 = 1500</t>
  </si>
  <si>
    <t>Выпускаемая продукция</t>
  </si>
  <si>
    <t>П1</t>
  </si>
  <si>
    <t>П2</t>
  </si>
  <si>
    <t>4) Анализ оптимальных решений прямой и двойственной задач</t>
  </si>
  <si>
    <t>а) указать, какая продукция вошла в оптимальный план, и насколько невыгодно производство продукции, не вошедшей в оптимальный план</t>
  </si>
  <si>
    <t>Оптимальный план включает производство 1200 ед. продукци 1ого типа и 0 ед. продукции 2ого типа</t>
  </si>
  <si>
    <t>б) указать дефицитные и избыточные ресурсы</t>
  </si>
  <si>
    <t>Дефицитные ресурсы - трудовые ресурсы, полуфабрикаты</t>
  </si>
  <si>
    <t>Избыточные ресурсы - станочное оборудование</t>
  </si>
  <si>
    <t>в) Выписать оптимальное решение двойственной задачи</t>
  </si>
  <si>
    <t>Zmax = 78000</t>
  </si>
  <si>
    <t>г) указать наиболее дефицитный ресурс, исходя из оптимального решения двойственной задачи
двойственной задачи</t>
  </si>
  <si>
    <t>д)  указать интервал устойчивости двойственных оценок</t>
  </si>
  <si>
    <t>Модуль: Поиск решения лин. задач симплекс-методом</t>
  </si>
  <si>
    <t>Число итераций: 2 Число подзадач: 0</t>
  </si>
  <si>
    <t>Стоимость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</si>
  <si>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</si>
  <si>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</si>
  <si>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</si>
  <si>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</si>
  <si>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</si>
  <si>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</si>
  <si>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Правая сторона</t>
  </si>
  <si>
    <t>Отчет создан: 10.10.2023 22:00:31</t>
  </si>
  <si>
    <t>Время решения: 0,032 секунд.</t>
  </si>
  <si>
    <t>Интервал устойчивости для станочного оборудования</t>
  </si>
  <si>
    <t>(1500 - 300, 1500 + 1Е + 30)</t>
  </si>
  <si>
    <t>(4800 - 4320, 4800 + 0)</t>
  </si>
  <si>
    <t>Интервал устойчивости для трудовых ресурсов</t>
  </si>
  <si>
    <t>Интервал устойчивости для полуфабрикатов</t>
  </si>
  <si>
    <t>(2400 - 0, 2400 + 21600)</t>
  </si>
  <si>
    <t>5) Решение двойственной задачи</t>
  </si>
  <si>
    <t>6) Изменения выпуска продукции и значения целевой функции, при изменении каждого из имеющихся ресурсов на единицу</t>
  </si>
  <si>
    <t>При этом используется 4800 чел-ч, 2400 кг полуфабрикатов и 1200 станко-ч</t>
  </si>
  <si>
    <t>1)Графический метод</t>
  </si>
  <si>
    <t>Yopt = (14.17, 4.17, 0, 0, 0)</t>
  </si>
  <si>
    <t>При изменении трудовых ресурсов на единицу, значение целевой функции изменится на 14.17</t>
  </si>
  <si>
    <t>При изменении полуфабрикатов на единицу, значение целевой функции изменится на 4.17</t>
  </si>
  <si>
    <t>Наиболее дефицитный ресурс - трудовые ресурсы</t>
  </si>
  <si>
    <t>Вектор x = (x1, x2, x3, x4, x5) = (1200,0,0,0,300)</t>
  </si>
  <si>
    <t>Xopt = (1200,0,0,0,300)</t>
  </si>
  <si>
    <t>Отчет создан: 12.10.2023 20:09:38</t>
  </si>
  <si>
    <t>Время решения: 0,016 секунд.</t>
  </si>
  <si>
    <t>Ячейка целевой функции (Максимум)</t>
  </si>
  <si>
    <t>$E$95</t>
  </si>
  <si>
    <t>коэф. цел. ф. сБ</t>
  </si>
  <si>
    <t>$C$94</t>
  </si>
  <si>
    <t>знач x1</t>
  </si>
  <si>
    <t>$D$94</t>
  </si>
  <si>
    <t>знач x2</t>
  </si>
  <si>
    <t>$E$98</t>
  </si>
  <si>
    <t>Трудовые ресурсы, чел.-ч лев.ч.</t>
  </si>
  <si>
    <t>$E$98&lt;=$G$98</t>
  </si>
  <si>
    <t>$E$99</t>
  </si>
  <si>
    <t>Полуфабрикаты, кг лев.ч.</t>
  </si>
  <si>
    <t>$E$99&lt;=$G$99</t>
  </si>
  <si>
    <t>$E$100</t>
  </si>
  <si>
    <t>Станочное оборудование, станко-ч лев.ч.</t>
  </si>
  <si>
    <t>$E$100&lt;=$G$100</t>
  </si>
  <si>
    <t>Без привязки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</si>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</sst>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9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2" fillId="2" borderId="0" xfId="2"/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2" xfId="0" applyBorder="1" applyAlignment="1">
      <alignment horizontal="right"/>
    </xf>
    <xf numFmtId="0" fontId="2" fillId="2" borderId="0" xfId="2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3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5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8" xfId="0" applyBorder="1"/>
    <xf numFmtId="0" fontId="4" fillId="0" borderId="0" xfId="0" applyFont="1"/>
    <xf numFmtId="0" fontId="2" fillId="2" borderId="2" xfId="2" applyBorder="1"/>
    <xf numFmtId="0" fontId="2" fillId="2" borderId="4" xfId="2" applyBorder="1"/>
    <xf numFmtId="0" fontId="2" fillId="2" borderId="9" xfId="2" applyBorder="1"/>
    <xf numFmtId="0" fontId="2" fillId="2" borderId="0" xfId="2" applyBorder="1"/>
    <xf numFmtId="0" fontId="2" fillId="2" borderId="1" xfId="2" applyBorder="1"/>
    <xf numFmtId="0" fontId="2" fillId="2" borderId="3" xfId="2" applyBorder="1"/>
    <xf numFmtId="0" fontId="2" fillId="2" borderId="5" xfId="2" applyBorder="1"/>
    <xf numFmtId="0" fontId="2" fillId="2" borderId="12" xfId="2" applyBorder="1"/>
    <xf numFmtId="0" fontId="2" fillId="2" borderId="10" xfId="2" applyBorder="1"/>
    <xf numFmtId="0" fontId="2" fillId="3" borderId="0" xfId="3" applyBorder="1"/>
    <xf numFmtId="0" fontId="2" fillId="3" borderId="8" xfId="3" applyBorder="1"/>
    <xf numFmtId="0" fontId="2" fillId="2" borderId="13" xfId="2" applyBorder="1"/>
    <xf numFmtId="0" fontId="0" fillId="0" borderId="0" xfId="0" applyAlignment="1">
      <alignment horizontal="left"/>
    </xf>
    <xf numFmtId="0" fontId="0" fillId="0" borderId="19" xfId="0" applyBorder="1"/>
    <xf numFmtId="0" fontId="6" fillId="0" borderId="18" xfId="0" applyFont="1" applyBorder="1" applyAlignment="1">
      <alignment horizontal="center"/>
    </xf>
    <xf numFmtId="0" fontId="0" fillId="0" borderId="20" xfId="0" applyBorder="1"/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2" fillId="2" borderId="0" xfId="2" applyAlignment="1">
      <alignment horizontal="left"/>
    </xf>
    <xf numFmtId="0" fontId="1" fillId="2" borderId="0" xfId="2" applyFont="1"/>
    <xf numFmtId="0" fontId="4" fillId="0" borderId="0" xfId="0" applyFont="1" applyAlignment="1">
      <alignment horizontal="left"/>
    </xf>
    <xf numFmtId="0" fontId="2" fillId="2" borderId="0" xfId="2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2" borderId="0" xfId="2" applyAlignment="1">
      <alignment horizontal="left"/>
    </xf>
    <xf numFmtId="0" fontId="2" fillId="2" borderId="0" xfId="2"/>
    <xf numFmtId="0" fontId="2" fillId="2" borderId="0" xfId="2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right"/>
    </xf>
  </cellXfs>
  <cellStyles count="4">
    <cellStyle name="20% — акцент2" xfId="2" builtinId="34"/>
    <cellStyle name="60% — акцент2" xfId="3" builtinId="36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610833</xdr:colOff>
      <xdr:row>32</xdr:row>
      <xdr:rowOff>0</xdr:rowOff>
    </xdr:from>
    <xdr:to>
      <xdr:col>4</xdr:col>
      <xdr:colOff>6164</xdr:colOff>
      <xdr:row>58</xdr:row>
      <xdr:rowOff>178093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37EDAF0-9658-078E-61F1-5000D7FCD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9" t="-1" b="191"/>
        <a:stretch/>
      </xdr:blipFill>
      <xdr:spPr>
        <a:xfrm>
          <a:off x="610833" y="5710296"/>
          <a:ext cx="4287183" cy="5192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BCD-91D4-4D15-B36F-A72041BFCE3E}">
  <dimension ref="A1:G29"/>
  <sheetViews>
    <sheetView showGridLines="0" workbookViewId="0"/>
  </sheetViews>
  <sheetFormatPr defaultRowHeight="14.5" x14ac:dyDescent="0.35"/>
  <cols>
    <col min="1" max="1" width="2.36328125" customWidth="1"/>
    <col min="2" max="2" width="7.1796875" bestFit="1" customWidth="1"/>
    <col min="3" max="3" width="16.81640625" bestFit="1" customWidth="1"/>
    <col min="4" max="4" width="18.453125" bestFit="1" customWidth="1"/>
    <col min="5" max="5" width="23.54296875" bestFit="1" customWidth="1"/>
    <col min="6" max="6" width="14.90625" bestFit="1" customWidth="1"/>
    <col min="7" max="7" width="7.453125" bestFit="1" customWidth="1"/>
  </cols>
  <sheetData>
    <row r="1" spans="1:5" x14ac:dyDescent="0.35">
      <c r="A1" s="45" t="s">
        <v>84</v>
      </c>
    </row>
    <row r="2" spans="1:5" x14ac:dyDescent="0.35">
      <c r="A2" s="45" t="s">
        <v>85</v>
      </c>
    </row>
    <row r="3" spans="1:5" x14ac:dyDescent="0.35">
      <c r="A3" s="45" t="s">
        <v>155</v>
      </c>
    </row>
    <row r="4" spans="1:5" x14ac:dyDescent="0.35">
      <c r="A4" s="45" t="s">
        <v>86</v>
      </c>
    </row>
    <row r="5" spans="1:5" x14ac:dyDescent="0.35">
      <c r="A5" s="45" t="s">
        <v>87</v>
      </c>
    </row>
    <row r="6" spans="1:5" x14ac:dyDescent="0.35">
      <c r="A6" s="45"/>
      <c r="B6" t="s">
        <v>145</v>
      </c>
    </row>
    <row r="7" spans="1:5" x14ac:dyDescent="0.35">
      <c r="A7" s="45"/>
      <c r="B7" t="s">
        <v>156</v>
      </c>
    </row>
    <row r="8" spans="1:5" x14ac:dyDescent="0.35">
      <c r="A8" s="45"/>
      <c r="B8" t="s">
        <v>146</v>
      </c>
    </row>
    <row r="9" spans="1:5" x14ac:dyDescent="0.35">
      <c r="A9" s="45" t="s">
        <v>88</v>
      </c>
    </row>
    <row r="10" spans="1:5" x14ac:dyDescent="0.35">
      <c r="B10" t="s">
        <v>89</v>
      </c>
    </row>
    <row r="11" spans="1:5" x14ac:dyDescent="0.35">
      <c r="B11" t="s">
        <v>90</v>
      </c>
    </row>
    <row r="14" spans="1:5" ht="15" thickBot="1" x14ac:dyDescent="0.4">
      <c r="A14" t="s">
        <v>91</v>
      </c>
    </row>
    <row r="15" spans="1:5" ht="15" thickBot="1" x14ac:dyDescent="0.4">
      <c r="B15" s="60" t="s">
        <v>92</v>
      </c>
      <c r="C15" s="60" t="s">
        <v>93</v>
      </c>
      <c r="D15" s="60" t="s">
        <v>94</v>
      </c>
      <c r="E15" s="60" t="s">
        <v>95</v>
      </c>
    </row>
    <row r="16" spans="1:5" ht="15" thickBot="1" x14ac:dyDescent="0.4">
      <c r="B16" s="59" t="s">
        <v>103</v>
      </c>
      <c r="C16" s="59" t="s">
        <v>104</v>
      </c>
      <c r="D16" s="59">
        <v>168000</v>
      </c>
      <c r="E16" s="59">
        <v>78000</v>
      </c>
    </row>
    <row r="19" spans="1:7" ht="15" thickBot="1" x14ac:dyDescent="0.4">
      <c r="A19" t="s">
        <v>96</v>
      </c>
    </row>
    <row r="20" spans="1:7" ht="15" thickBot="1" x14ac:dyDescent="0.4">
      <c r="B20" s="60" t="s">
        <v>92</v>
      </c>
      <c r="C20" s="60" t="s">
        <v>93</v>
      </c>
      <c r="D20" s="60" t="s">
        <v>94</v>
      </c>
      <c r="E20" s="60" t="s">
        <v>95</v>
      </c>
      <c r="F20" s="60" t="s">
        <v>97</v>
      </c>
    </row>
    <row r="21" spans="1:7" x14ac:dyDescent="0.35">
      <c r="B21" s="61" t="s">
        <v>105</v>
      </c>
      <c r="C21" s="61" t="s">
        <v>106</v>
      </c>
      <c r="D21" s="61">
        <v>35</v>
      </c>
      <c r="E21" s="61">
        <v>14.166666666666668</v>
      </c>
      <c r="F21" s="61" t="s">
        <v>107</v>
      </c>
    </row>
    <row r="22" spans="1:7" x14ac:dyDescent="0.35">
      <c r="B22" s="61" t="s">
        <v>108</v>
      </c>
      <c r="C22" s="61" t="s">
        <v>109</v>
      </c>
      <c r="D22" s="61">
        <v>0</v>
      </c>
      <c r="E22" s="61">
        <v>4.1666666666666661</v>
      </c>
      <c r="F22" s="61" t="s">
        <v>107</v>
      </c>
    </row>
    <row r="23" spans="1:7" ht="15" thickBot="1" x14ac:dyDescent="0.4">
      <c r="B23" s="59" t="s">
        <v>110</v>
      </c>
      <c r="C23" s="59" t="s">
        <v>111</v>
      </c>
      <c r="D23" s="59">
        <v>0</v>
      </c>
      <c r="E23" s="59">
        <v>0</v>
      </c>
      <c r="F23" s="59" t="s">
        <v>107</v>
      </c>
    </row>
    <row r="26" spans="1:7" ht="15" thickBot="1" x14ac:dyDescent="0.4">
      <c r="A26" t="s">
        <v>98</v>
      </c>
    </row>
    <row r="27" spans="1:7" ht="15" thickBot="1" x14ac:dyDescent="0.4">
      <c r="B27" s="60" t="s">
        <v>92</v>
      </c>
      <c r="C27" s="60" t="s">
        <v>93</v>
      </c>
      <c r="D27" s="60" t="s">
        <v>99</v>
      </c>
      <c r="E27" s="60" t="s">
        <v>100</v>
      </c>
      <c r="F27" s="60" t="s">
        <v>101</v>
      </c>
      <c r="G27" s="60" t="s">
        <v>102</v>
      </c>
    </row>
    <row r="28" spans="1:7" x14ac:dyDescent="0.35">
      <c r="B28" s="61" t="s">
        <v>112</v>
      </c>
      <c r="C28" s="61" t="s">
        <v>113</v>
      </c>
      <c r="D28" s="61">
        <v>65</v>
      </c>
      <c r="E28" s="61" t="s">
        <v>114</v>
      </c>
      <c r="F28" s="61" t="s">
        <v>115</v>
      </c>
      <c r="G28" s="61">
        <v>0</v>
      </c>
    </row>
    <row r="29" spans="1:7" ht="15" thickBot="1" x14ac:dyDescent="0.4">
      <c r="B29" s="59" t="s">
        <v>116</v>
      </c>
      <c r="C29" s="59" t="s">
        <v>117</v>
      </c>
      <c r="D29" s="59">
        <v>70</v>
      </c>
      <c r="E29" s="59" t="s">
        <v>118</v>
      </c>
      <c r="F29" s="59" t="s">
        <v>115</v>
      </c>
      <c r="G29" s="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B560-3528-4DA2-90D3-22128523D935}">
  <dimension ref="A1:H17"/>
  <sheetViews>
    <sheetView showGridLines="0" workbookViewId="0"/>
  </sheetViews>
  <sheetFormatPr defaultRowHeight="14.5" x14ac:dyDescent="0.35"/>
  <cols>
    <col min="1" max="1" width="2.36328125" customWidth="1"/>
    <col min="2" max="2" width="7.1796875" bestFit="1" customWidth="1"/>
    <col min="3" max="3" width="16.81640625" bestFit="1" customWidth="1"/>
    <col min="4" max="4" width="14.6328125" bestFit="1" customWidth="1"/>
    <col min="5" max="5" width="11.36328125" bestFit="1" customWidth="1"/>
    <col min="6" max="6" width="16.54296875" bestFit="1" customWidth="1"/>
    <col min="7" max="7" width="11.90625" bestFit="1" customWidth="1"/>
    <col min="8" max="8" width="12.453125" bestFit="1" customWidth="1"/>
  </cols>
  <sheetData>
    <row r="1" spans="1:8" x14ac:dyDescent="0.35">
      <c r="A1" s="45" t="s">
        <v>119</v>
      </c>
    </row>
    <row r="2" spans="1:8" x14ac:dyDescent="0.35">
      <c r="A2" s="45" t="s">
        <v>85</v>
      </c>
    </row>
    <row r="3" spans="1:8" x14ac:dyDescent="0.35">
      <c r="A3" s="45" t="s">
        <v>155</v>
      </c>
    </row>
    <row r="6" spans="1:8" ht="15" thickBot="1" x14ac:dyDescent="0.4">
      <c r="A6" t="s">
        <v>96</v>
      </c>
    </row>
    <row r="7" spans="1:8" x14ac:dyDescent="0.35">
      <c r="B7" s="62"/>
      <c r="C7" s="62"/>
      <c r="D7" s="62" t="s">
        <v>120</v>
      </c>
      <c r="E7" s="62" t="s">
        <v>122</v>
      </c>
      <c r="F7" s="62" t="s">
        <v>124</v>
      </c>
      <c r="G7" s="62" t="s">
        <v>149</v>
      </c>
      <c r="H7" s="62" t="s">
        <v>149</v>
      </c>
    </row>
    <row r="8" spans="1:8" ht="15" thickBot="1" x14ac:dyDescent="0.4">
      <c r="B8" s="63" t="s">
        <v>92</v>
      </c>
      <c r="C8" s="63" t="s">
        <v>93</v>
      </c>
      <c r="D8" s="63" t="s">
        <v>121</v>
      </c>
      <c r="E8" s="63" t="s">
        <v>147</v>
      </c>
      <c r="F8" s="63" t="s">
        <v>148</v>
      </c>
      <c r="G8" s="63" t="s">
        <v>150</v>
      </c>
      <c r="H8" s="63" t="s">
        <v>151</v>
      </c>
    </row>
    <row r="9" spans="1:8" x14ac:dyDescent="0.35">
      <c r="B9" s="61" t="s">
        <v>105</v>
      </c>
      <c r="C9" s="61" t="s">
        <v>106</v>
      </c>
      <c r="D9" s="61">
        <v>14.166666666666668</v>
      </c>
      <c r="E9" s="61">
        <v>0</v>
      </c>
      <c r="F9" s="61">
        <v>4800</v>
      </c>
      <c r="G9" s="61">
        <v>0</v>
      </c>
      <c r="H9" s="61">
        <v>4320</v>
      </c>
    </row>
    <row r="10" spans="1:8" x14ac:dyDescent="0.35">
      <c r="B10" s="61" t="s">
        <v>108</v>
      </c>
      <c r="C10" s="61" t="s">
        <v>109</v>
      </c>
      <c r="D10" s="61">
        <v>4.1666666666666661</v>
      </c>
      <c r="E10" s="61">
        <v>0</v>
      </c>
      <c r="F10" s="61">
        <v>2400</v>
      </c>
      <c r="G10" s="61">
        <v>21600</v>
      </c>
      <c r="H10" s="61">
        <v>0</v>
      </c>
    </row>
    <row r="11" spans="1:8" ht="15" thickBot="1" x14ac:dyDescent="0.4">
      <c r="B11" s="59" t="s">
        <v>110</v>
      </c>
      <c r="C11" s="59" t="s">
        <v>111</v>
      </c>
      <c r="D11" s="59">
        <v>0</v>
      </c>
      <c r="E11" s="59">
        <v>300</v>
      </c>
      <c r="F11" s="59">
        <v>1500</v>
      </c>
      <c r="G11" s="59">
        <v>1E+30</v>
      </c>
      <c r="H11" s="59">
        <v>300</v>
      </c>
    </row>
    <row r="13" spans="1:8" ht="15" thickBot="1" x14ac:dyDescent="0.4">
      <c r="A13" t="s">
        <v>98</v>
      </c>
    </row>
    <row r="14" spans="1:8" x14ac:dyDescent="0.35">
      <c r="B14" s="62"/>
      <c r="C14" s="62"/>
      <c r="D14" s="62" t="s">
        <v>120</v>
      </c>
      <c r="E14" s="62" t="s">
        <v>152</v>
      </c>
      <c r="F14" s="62" t="s">
        <v>75</v>
      </c>
      <c r="G14" s="62" t="s">
        <v>149</v>
      </c>
      <c r="H14" s="62" t="s">
        <v>149</v>
      </c>
    </row>
    <row r="15" spans="1:8" ht="15" thickBot="1" x14ac:dyDescent="0.4">
      <c r="B15" s="63" t="s">
        <v>92</v>
      </c>
      <c r="C15" s="63" t="s">
        <v>93</v>
      </c>
      <c r="D15" s="63" t="s">
        <v>121</v>
      </c>
      <c r="E15" s="63" t="s">
        <v>153</v>
      </c>
      <c r="F15" s="63" t="s">
        <v>154</v>
      </c>
      <c r="G15" s="63" t="s">
        <v>150</v>
      </c>
      <c r="H15" s="63" t="s">
        <v>151</v>
      </c>
    </row>
    <row r="16" spans="1:8" x14ac:dyDescent="0.35">
      <c r="B16" s="61" t="s">
        <v>112</v>
      </c>
      <c r="C16" s="61" t="s">
        <v>113</v>
      </c>
      <c r="D16" s="61">
        <v>65</v>
      </c>
      <c r="E16" s="61">
        <v>1200</v>
      </c>
      <c r="F16" s="61">
        <v>65</v>
      </c>
      <c r="G16" s="61">
        <v>74.999999999999986</v>
      </c>
      <c r="H16" s="61">
        <v>51</v>
      </c>
    </row>
    <row r="17" spans="2:8" ht="15" thickBot="1" x14ac:dyDescent="0.4">
      <c r="B17" s="59" t="s">
        <v>116</v>
      </c>
      <c r="C17" s="59" t="s">
        <v>117</v>
      </c>
      <c r="D17" s="59">
        <v>70</v>
      </c>
      <c r="E17" s="59">
        <v>0</v>
      </c>
      <c r="F17" s="59">
        <v>70</v>
      </c>
      <c r="G17" s="59">
        <v>255</v>
      </c>
      <c r="H17" s="59">
        <v>37.499999999999993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542A-23A1-4183-ACB5-E4F1A4E01AD9}">
  <dimension ref="A1:J15"/>
  <sheetViews>
    <sheetView showGridLines="0" workbookViewId="0">
      <selection sqref="A1:A3"/>
    </sheetView>
  </sheetViews>
  <sheetFormatPr defaultRowHeight="14.5" x14ac:dyDescent="0.35"/>
  <cols>
    <col min="1" max="1" width="2.36328125" customWidth="1"/>
    <col min="2" max="2" width="7.1796875" bestFit="1" customWidth="1"/>
    <col min="3" max="3" width="12" bestFit="1" customWidth="1"/>
    <col min="4" max="4" width="9.36328125" bestFit="1" customWidth="1"/>
    <col min="5" max="5" width="2.36328125" customWidth="1"/>
    <col min="6" max="6" width="8.08984375" bestFit="1" customWidth="1"/>
    <col min="7" max="7" width="16.54296875" bestFit="1" customWidth="1"/>
    <col min="8" max="8" width="2.36328125" customWidth="1"/>
    <col min="9" max="9" width="8.453125" bestFit="1" customWidth="1"/>
    <col min="10" max="10" width="16.54296875" bestFit="1" customWidth="1"/>
  </cols>
  <sheetData>
    <row r="1" spans="1:10" x14ac:dyDescent="0.35">
      <c r="A1" s="45" t="s">
        <v>123</v>
      </c>
    </row>
    <row r="2" spans="1:10" x14ac:dyDescent="0.35">
      <c r="A2" s="45" t="s">
        <v>85</v>
      </c>
    </row>
    <row r="3" spans="1:10" x14ac:dyDescent="0.35">
      <c r="A3" s="45" t="s">
        <v>155</v>
      </c>
    </row>
    <row r="5" spans="1:10" ht="15" thickBot="1" x14ac:dyDescent="0.4"/>
    <row r="6" spans="1:10" x14ac:dyDescent="0.35">
      <c r="B6" s="62"/>
      <c r="C6" s="62" t="s">
        <v>124</v>
      </c>
      <c r="D6" s="62"/>
    </row>
    <row r="7" spans="1:10" ht="15" thickBot="1" x14ac:dyDescent="0.4">
      <c r="B7" s="63" t="s">
        <v>92</v>
      </c>
      <c r="C7" s="63" t="s">
        <v>93</v>
      </c>
      <c r="D7" s="63" t="s">
        <v>121</v>
      </c>
    </row>
    <row r="8" spans="1:10" ht="15" thickBot="1" x14ac:dyDescent="0.4">
      <c r="B8" s="59" t="s">
        <v>103</v>
      </c>
      <c r="C8" s="59" t="s">
        <v>104</v>
      </c>
      <c r="D8" s="59">
        <v>78000</v>
      </c>
    </row>
    <row r="10" spans="1:10" ht="15" thickBot="1" x14ac:dyDescent="0.4"/>
    <row r="11" spans="1:10" x14ac:dyDescent="0.35">
      <c r="B11" s="62"/>
      <c r="C11" s="62" t="s">
        <v>125</v>
      </c>
      <c r="D11" s="62"/>
      <c r="F11" s="62" t="s">
        <v>126</v>
      </c>
      <c r="G11" s="62" t="s">
        <v>124</v>
      </c>
      <c r="I11" s="62" t="s">
        <v>129</v>
      </c>
      <c r="J11" s="62" t="s">
        <v>124</v>
      </c>
    </row>
    <row r="12" spans="1:10" ht="15" thickBot="1" x14ac:dyDescent="0.4">
      <c r="B12" s="63" t="s">
        <v>92</v>
      </c>
      <c r="C12" s="63" t="s">
        <v>93</v>
      </c>
      <c r="D12" s="63" t="s">
        <v>121</v>
      </c>
      <c r="F12" s="63" t="s">
        <v>127</v>
      </c>
      <c r="G12" s="63" t="s">
        <v>128</v>
      </c>
      <c r="I12" s="63" t="s">
        <v>127</v>
      </c>
      <c r="J12" s="63" t="s">
        <v>128</v>
      </c>
    </row>
    <row r="13" spans="1:10" x14ac:dyDescent="0.35">
      <c r="B13" s="61" t="s">
        <v>105</v>
      </c>
      <c r="C13" s="61" t="s">
        <v>106</v>
      </c>
      <c r="D13" s="61">
        <v>14.166666666666668</v>
      </c>
      <c r="F13" s="61">
        <v>14.166666666666671</v>
      </c>
      <c r="G13" s="61">
        <v>78000.000000000029</v>
      </c>
      <c r="I13" s="61" t="s">
        <v>130</v>
      </c>
      <c r="J13" s="61" t="s">
        <v>130</v>
      </c>
    </row>
    <row r="14" spans="1:10" x14ac:dyDescent="0.35">
      <c r="B14" s="61" t="s">
        <v>108</v>
      </c>
      <c r="C14" s="61" t="s">
        <v>109</v>
      </c>
      <c r="D14" s="61">
        <v>4.1666666666666661</v>
      </c>
      <c r="F14" s="61">
        <v>4.1666666666666661</v>
      </c>
      <c r="G14" s="61">
        <v>78000</v>
      </c>
      <c r="I14" s="61" t="s">
        <v>130</v>
      </c>
      <c r="J14" s="61" t="s">
        <v>130</v>
      </c>
    </row>
    <row r="15" spans="1:10" ht="15" thickBot="1" x14ac:dyDescent="0.4">
      <c r="B15" s="59" t="s">
        <v>110</v>
      </c>
      <c r="C15" s="59" t="s">
        <v>111</v>
      </c>
      <c r="D15" s="59">
        <v>0</v>
      </c>
      <c r="F15" s="59">
        <v>0</v>
      </c>
      <c r="G15" s="59">
        <v>78000</v>
      </c>
      <c r="I15" s="59" t="s">
        <v>130</v>
      </c>
      <c r="J15" s="59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C2BA-9116-4046-89A8-2BFCA4F22C55}">
  <dimension ref="A1:G29"/>
  <sheetViews>
    <sheetView showGridLines="0" topLeftCell="A5" workbookViewId="0"/>
  </sheetViews>
  <sheetFormatPr defaultRowHeight="14.5" x14ac:dyDescent="0.35"/>
  <cols>
    <col min="1" max="1" width="2.36328125" customWidth="1"/>
    <col min="2" max="2" width="7.1796875" bestFit="1" customWidth="1"/>
    <col min="3" max="3" width="37.81640625" bestFit="1" customWidth="1"/>
    <col min="4" max="4" width="18.453125" bestFit="1" customWidth="1"/>
    <col min="5" max="5" width="23.54296875" bestFit="1" customWidth="1"/>
    <col min="6" max="6" width="14.90625" bestFit="1" customWidth="1"/>
    <col min="7" max="7" width="7.453125" bestFit="1" customWidth="1"/>
  </cols>
  <sheetData>
    <row r="1" spans="1:5" x14ac:dyDescent="0.35">
      <c r="A1" s="45" t="s">
        <v>84</v>
      </c>
    </row>
    <row r="2" spans="1:5" x14ac:dyDescent="0.35">
      <c r="A2" s="45" t="s">
        <v>85</v>
      </c>
    </row>
    <row r="3" spans="1:5" x14ac:dyDescent="0.35">
      <c r="A3" s="45" t="s">
        <v>173</v>
      </c>
    </row>
    <row r="4" spans="1:5" x14ac:dyDescent="0.35">
      <c r="A4" s="45" t="s">
        <v>86</v>
      </c>
    </row>
    <row r="5" spans="1:5" x14ac:dyDescent="0.35">
      <c r="A5" s="45" t="s">
        <v>87</v>
      </c>
    </row>
    <row r="6" spans="1:5" x14ac:dyDescent="0.35">
      <c r="A6" s="45"/>
      <c r="B6" t="s">
        <v>145</v>
      </c>
    </row>
    <row r="7" spans="1:5" x14ac:dyDescent="0.35">
      <c r="A7" s="45"/>
      <c r="B7" t="s">
        <v>174</v>
      </c>
    </row>
    <row r="8" spans="1:5" x14ac:dyDescent="0.35">
      <c r="A8" s="45"/>
      <c r="B8" t="s">
        <v>146</v>
      </c>
    </row>
    <row r="9" spans="1:5" x14ac:dyDescent="0.35">
      <c r="A9" s="45" t="s">
        <v>88</v>
      </c>
    </row>
    <row r="10" spans="1:5" x14ac:dyDescent="0.35">
      <c r="B10" t="s">
        <v>89</v>
      </c>
    </row>
    <row r="11" spans="1:5" x14ac:dyDescent="0.35">
      <c r="B11" t="s">
        <v>90</v>
      </c>
    </row>
    <row r="14" spans="1:5" ht="15" thickBot="1" x14ac:dyDescent="0.4">
      <c r="A14" t="s">
        <v>175</v>
      </c>
    </row>
    <row r="15" spans="1:5" ht="15" thickBot="1" x14ac:dyDescent="0.4">
      <c r="B15" s="60" t="s">
        <v>92</v>
      </c>
      <c r="C15" s="60" t="s">
        <v>93</v>
      </c>
      <c r="D15" s="60" t="s">
        <v>94</v>
      </c>
      <c r="E15" s="60" t="s">
        <v>95</v>
      </c>
    </row>
    <row r="16" spans="1:5" ht="15" thickBot="1" x14ac:dyDescent="0.4">
      <c r="B16" s="59" t="s">
        <v>176</v>
      </c>
      <c r="C16" s="59" t="s">
        <v>177</v>
      </c>
      <c r="D16" s="59">
        <v>78000</v>
      </c>
      <c r="E16" s="59">
        <v>78000</v>
      </c>
    </row>
    <row r="19" spans="1:7" ht="15" thickBot="1" x14ac:dyDescent="0.4">
      <c r="A19" t="s">
        <v>96</v>
      </c>
    </row>
    <row r="20" spans="1:7" ht="15" thickBot="1" x14ac:dyDescent="0.4">
      <c r="B20" s="60" t="s">
        <v>92</v>
      </c>
      <c r="C20" s="60" t="s">
        <v>93</v>
      </c>
      <c r="D20" s="60" t="s">
        <v>94</v>
      </c>
      <c r="E20" s="60" t="s">
        <v>95</v>
      </c>
      <c r="F20" s="60" t="s">
        <v>97</v>
      </c>
    </row>
    <row r="21" spans="1:7" x14ac:dyDescent="0.35">
      <c r="B21" s="61" t="s">
        <v>178</v>
      </c>
      <c r="C21" s="61" t="s">
        <v>179</v>
      </c>
      <c r="D21" s="61">
        <v>1200</v>
      </c>
      <c r="E21" s="61">
        <v>1200</v>
      </c>
      <c r="F21" s="61" t="s">
        <v>107</v>
      </c>
    </row>
    <row r="22" spans="1:7" ht="15" thickBot="1" x14ac:dyDescent="0.4">
      <c r="B22" s="59" t="s">
        <v>180</v>
      </c>
      <c r="C22" s="59" t="s">
        <v>181</v>
      </c>
      <c r="D22" s="59">
        <v>0</v>
      </c>
      <c r="E22" s="59">
        <v>0</v>
      </c>
      <c r="F22" s="59" t="s">
        <v>107</v>
      </c>
    </row>
    <row r="25" spans="1:7" ht="15" thickBot="1" x14ac:dyDescent="0.4">
      <c r="A25" t="s">
        <v>98</v>
      </c>
    </row>
    <row r="26" spans="1:7" ht="15" thickBot="1" x14ac:dyDescent="0.4">
      <c r="B26" s="60" t="s">
        <v>92</v>
      </c>
      <c r="C26" s="60" t="s">
        <v>93</v>
      </c>
      <c r="D26" s="60" t="s">
        <v>99</v>
      </c>
      <c r="E26" s="60" t="s">
        <v>100</v>
      </c>
      <c r="F26" s="60" t="s">
        <v>101</v>
      </c>
      <c r="G26" s="60" t="s">
        <v>102</v>
      </c>
    </row>
    <row r="27" spans="1:7" x14ac:dyDescent="0.35">
      <c r="B27" s="61" t="s">
        <v>182</v>
      </c>
      <c r="C27" s="61" t="s">
        <v>183</v>
      </c>
      <c r="D27" s="61">
        <v>4800</v>
      </c>
      <c r="E27" s="61" t="s">
        <v>184</v>
      </c>
      <c r="F27" s="61" t="s">
        <v>115</v>
      </c>
      <c r="G27" s="61">
        <v>0</v>
      </c>
    </row>
    <row r="28" spans="1:7" x14ac:dyDescent="0.35">
      <c r="B28" s="61" t="s">
        <v>185</v>
      </c>
      <c r="C28" s="61" t="s">
        <v>186</v>
      </c>
      <c r="D28" s="61">
        <v>2400</v>
      </c>
      <c r="E28" s="61" t="s">
        <v>187</v>
      </c>
      <c r="F28" s="61" t="s">
        <v>115</v>
      </c>
      <c r="G28" s="61">
        <v>0</v>
      </c>
    </row>
    <row r="29" spans="1:7" ht="15" thickBot="1" x14ac:dyDescent="0.4">
      <c r="B29" s="59" t="s">
        <v>188</v>
      </c>
      <c r="C29" s="59" t="s">
        <v>189</v>
      </c>
      <c r="D29" s="59">
        <v>1200</v>
      </c>
      <c r="E29" s="59" t="s">
        <v>190</v>
      </c>
      <c r="F29" s="59" t="s">
        <v>191</v>
      </c>
      <c r="G29" s="59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2B52-568D-44ED-B4A0-3DA89D2C58CB}">
  <dimension ref="A1:H17"/>
  <sheetViews>
    <sheetView showGridLines="0" workbookViewId="0"/>
  </sheetViews>
  <sheetFormatPr defaultRowHeight="14.5" x14ac:dyDescent="0.35"/>
  <cols>
    <col min="1" max="1" width="2.36328125" customWidth="1"/>
    <col min="2" max="2" width="7.1796875" bestFit="1" customWidth="1"/>
    <col min="3" max="3" width="37.81640625" bestFit="1" customWidth="1"/>
    <col min="4" max="4" width="14.6328125" bestFit="1" customWidth="1"/>
    <col min="5" max="5" width="12" bestFit="1" customWidth="1"/>
    <col min="6" max="6" width="16.54296875" bestFit="1" customWidth="1"/>
    <col min="7" max="7" width="11.90625" bestFit="1" customWidth="1"/>
    <col min="8" max="8" width="12.453125" bestFit="1" customWidth="1"/>
  </cols>
  <sheetData>
    <row r="1" spans="1:8" x14ac:dyDescent="0.35">
      <c r="A1" s="45" t="s">
        <v>119</v>
      </c>
    </row>
    <row r="2" spans="1:8" x14ac:dyDescent="0.35">
      <c r="A2" s="45" t="s">
        <v>85</v>
      </c>
    </row>
    <row r="3" spans="1:8" x14ac:dyDescent="0.35">
      <c r="A3" s="45" t="s">
        <v>173</v>
      </c>
    </row>
    <row r="6" spans="1:8" ht="15" thickBot="1" x14ac:dyDescent="0.4">
      <c r="A6" t="s">
        <v>96</v>
      </c>
    </row>
    <row r="7" spans="1:8" x14ac:dyDescent="0.35">
      <c r="B7" s="62"/>
      <c r="C7" s="62"/>
      <c r="D7" s="62" t="s">
        <v>120</v>
      </c>
      <c r="E7" s="62" t="s">
        <v>122</v>
      </c>
      <c r="F7" s="62" t="s">
        <v>124</v>
      </c>
      <c r="G7" s="62" t="s">
        <v>149</v>
      </c>
      <c r="H7" s="62" t="s">
        <v>149</v>
      </c>
    </row>
    <row r="8" spans="1:8" ht="15" thickBot="1" x14ac:dyDescent="0.4">
      <c r="B8" s="63" t="s">
        <v>92</v>
      </c>
      <c r="C8" s="63" t="s">
        <v>93</v>
      </c>
      <c r="D8" s="63" t="s">
        <v>121</v>
      </c>
      <c r="E8" s="63" t="s">
        <v>147</v>
      </c>
      <c r="F8" s="63" t="s">
        <v>148</v>
      </c>
      <c r="G8" s="63" t="s">
        <v>150</v>
      </c>
      <c r="H8" s="63" t="s">
        <v>151</v>
      </c>
    </row>
    <row r="9" spans="1:8" x14ac:dyDescent="0.35">
      <c r="B9" s="61" t="s">
        <v>178</v>
      </c>
      <c r="C9" s="61" t="s">
        <v>179</v>
      </c>
      <c r="D9" s="61">
        <v>1200</v>
      </c>
      <c r="E9" s="61">
        <v>0</v>
      </c>
      <c r="F9" s="61">
        <v>65</v>
      </c>
      <c r="G9" s="61">
        <v>74.999999999999986</v>
      </c>
      <c r="H9" s="61">
        <v>51</v>
      </c>
    </row>
    <row r="10" spans="1:8" ht="15" thickBot="1" x14ac:dyDescent="0.4">
      <c r="B10" s="59" t="s">
        <v>180</v>
      </c>
      <c r="C10" s="59" t="s">
        <v>181</v>
      </c>
      <c r="D10" s="59">
        <v>0</v>
      </c>
      <c r="E10" s="59">
        <v>0</v>
      </c>
      <c r="F10" s="59">
        <v>70</v>
      </c>
      <c r="G10" s="59">
        <v>255</v>
      </c>
      <c r="H10" s="59">
        <v>37.499999999999993</v>
      </c>
    </row>
    <row r="12" spans="1:8" ht="15" thickBot="1" x14ac:dyDescent="0.4">
      <c r="A12" t="s">
        <v>98</v>
      </c>
    </row>
    <row r="13" spans="1:8" x14ac:dyDescent="0.35">
      <c r="B13" s="62"/>
      <c r="C13" s="62"/>
      <c r="D13" s="62" t="s">
        <v>120</v>
      </c>
      <c r="E13" s="62" t="s">
        <v>152</v>
      </c>
      <c r="F13" s="62" t="s">
        <v>75</v>
      </c>
      <c r="G13" s="62" t="s">
        <v>149</v>
      </c>
      <c r="H13" s="62" t="s">
        <v>149</v>
      </c>
    </row>
    <row r="14" spans="1:8" ht="15" thickBot="1" x14ac:dyDescent="0.4">
      <c r="B14" s="63" t="s">
        <v>92</v>
      </c>
      <c r="C14" s="63" t="s">
        <v>93</v>
      </c>
      <c r="D14" s="63" t="s">
        <v>121</v>
      </c>
      <c r="E14" s="63" t="s">
        <v>153</v>
      </c>
      <c r="F14" s="63" t="s">
        <v>154</v>
      </c>
      <c r="G14" s="63" t="s">
        <v>150</v>
      </c>
      <c r="H14" s="63" t="s">
        <v>151</v>
      </c>
    </row>
    <row r="15" spans="1:8" x14ac:dyDescent="0.35">
      <c r="B15" s="61" t="s">
        <v>182</v>
      </c>
      <c r="C15" s="61" t="s">
        <v>183</v>
      </c>
      <c r="D15" s="61">
        <v>4800</v>
      </c>
      <c r="E15" s="61">
        <v>14.166666666666668</v>
      </c>
      <c r="F15" s="61">
        <v>4800</v>
      </c>
      <c r="G15" s="61">
        <v>0</v>
      </c>
      <c r="H15" s="61">
        <v>4320</v>
      </c>
    </row>
    <row r="16" spans="1:8" x14ac:dyDescent="0.35">
      <c r="B16" s="61" t="s">
        <v>185</v>
      </c>
      <c r="C16" s="61" t="s">
        <v>186</v>
      </c>
      <c r="D16" s="61">
        <v>2400</v>
      </c>
      <c r="E16" s="61">
        <v>4.1666666666666661</v>
      </c>
      <c r="F16" s="61">
        <v>2400</v>
      </c>
      <c r="G16" s="61">
        <v>21600</v>
      </c>
      <c r="H16" s="61">
        <v>0</v>
      </c>
    </row>
    <row r="17" spans="2:8" ht="15" thickBot="1" x14ac:dyDescent="0.4">
      <c r="B17" s="59" t="s">
        <v>188</v>
      </c>
      <c r="C17" s="59" t="s">
        <v>189</v>
      </c>
      <c r="D17" s="59">
        <v>1200</v>
      </c>
      <c r="E17" s="59">
        <v>0</v>
      </c>
      <c r="F17" s="59">
        <v>1500</v>
      </c>
      <c r="G17" s="59">
        <v>1E+30</v>
      </c>
      <c r="H17" s="59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7739-8C26-440B-AB02-49F0E55C87FB}">
  <dimension ref="A1:J14"/>
  <sheetViews>
    <sheetView showGridLines="0" workbookViewId="0">
      <selection activeCell="I22" sqref="I22"/>
    </sheetView>
  </sheetViews>
  <sheetFormatPr defaultRowHeight="14.5" x14ac:dyDescent="0.35"/>
  <cols>
    <col min="1" max="1" width="2.36328125" customWidth="1"/>
    <col min="2" max="2" width="7.1796875" bestFit="1" customWidth="1"/>
    <col min="3" max="3" width="12" bestFit="1" customWidth="1"/>
    <col min="4" max="4" width="9.36328125" bestFit="1" customWidth="1"/>
    <col min="5" max="5" width="2.36328125" customWidth="1"/>
    <col min="6" max="6" width="8.08984375" bestFit="1" customWidth="1"/>
    <col min="7" max="7" width="16.54296875" bestFit="1" customWidth="1"/>
    <col min="8" max="8" width="2.36328125" customWidth="1"/>
    <col min="9" max="9" width="8.453125" bestFit="1" customWidth="1"/>
    <col min="10" max="10" width="16.54296875" bestFit="1" customWidth="1"/>
  </cols>
  <sheetData>
    <row r="1" spans="1:10" x14ac:dyDescent="0.35">
      <c r="A1" s="45" t="s">
        <v>123</v>
      </c>
    </row>
    <row r="2" spans="1:10" x14ac:dyDescent="0.35">
      <c r="A2" s="45" t="s">
        <v>85</v>
      </c>
    </row>
    <row r="3" spans="1:10" x14ac:dyDescent="0.35">
      <c r="A3" s="45" t="s">
        <v>173</v>
      </c>
    </row>
    <row r="5" spans="1:10" ht="15" thickBot="1" x14ac:dyDescent="0.4"/>
    <row r="6" spans="1:10" x14ac:dyDescent="0.35">
      <c r="B6" s="62"/>
      <c r="C6" s="62" t="s">
        <v>124</v>
      </c>
      <c r="D6" s="62"/>
    </row>
    <row r="7" spans="1:10" ht="15" thickBot="1" x14ac:dyDescent="0.4">
      <c r="B7" s="63" t="s">
        <v>92</v>
      </c>
      <c r="C7" s="63" t="s">
        <v>93</v>
      </c>
      <c r="D7" s="63" t="s">
        <v>121</v>
      </c>
    </row>
    <row r="8" spans="1:10" ht="15" thickBot="1" x14ac:dyDescent="0.4">
      <c r="B8" s="59" t="s">
        <v>176</v>
      </c>
      <c r="C8" s="59" t="s">
        <v>177</v>
      </c>
      <c r="D8" s="59">
        <v>78000</v>
      </c>
    </row>
    <row r="10" spans="1:10" ht="15" thickBot="1" x14ac:dyDescent="0.4"/>
    <row r="11" spans="1:10" x14ac:dyDescent="0.35">
      <c r="B11" s="62"/>
      <c r="C11" s="62" t="s">
        <v>125</v>
      </c>
      <c r="D11" s="62"/>
      <c r="F11" s="62" t="s">
        <v>126</v>
      </c>
      <c r="G11" s="62" t="s">
        <v>124</v>
      </c>
      <c r="I11" s="62" t="s">
        <v>129</v>
      </c>
      <c r="J11" s="62" t="s">
        <v>124</v>
      </c>
    </row>
    <row r="12" spans="1:10" ht="15" thickBot="1" x14ac:dyDescent="0.4">
      <c r="B12" s="63" t="s">
        <v>92</v>
      </c>
      <c r="C12" s="63" t="s">
        <v>93</v>
      </c>
      <c r="D12" s="63" t="s">
        <v>121</v>
      </c>
      <c r="F12" s="63" t="s">
        <v>127</v>
      </c>
      <c r="G12" s="63" t="s">
        <v>128</v>
      </c>
      <c r="I12" s="63" t="s">
        <v>127</v>
      </c>
      <c r="J12" s="63" t="s">
        <v>128</v>
      </c>
    </row>
    <row r="13" spans="1:10" x14ac:dyDescent="0.35">
      <c r="B13" s="61" t="s">
        <v>178</v>
      </c>
      <c r="C13" s="61" t="s">
        <v>179</v>
      </c>
      <c r="D13" s="61">
        <v>1200</v>
      </c>
      <c r="F13" s="61">
        <v>0</v>
      </c>
      <c r="G13" s="61">
        <v>0</v>
      </c>
      <c r="I13" s="61">
        <v>1200</v>
      </c>
      <c r="J13" s="61">
        <v>78000</v>
      </c>
    </row>
    <row r="14" spans="1:10" ht="15" thickBot="1" x14ac:dyDescent="0.4">
      <c r="B14" s="59" t="s">
        <v>180</v>
      </c>
      <c r="C14" s="59" t="s">
        <v>181</v>
      </c>
      <c r="D14" s="59">
        <v>0</v>
      </c>
      <c r="F14" s="59">
        <v>0</v>
      </c>
      <c r="G14" s="59">
        <v>78000</v>
      </c>
      <c r="I14" s="59">
        <v>0</v>
      </c>
      <c r="J14" s="59">
        <v>78000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9"/>
  <sheetViews>
    <sheetView tabSelected="1" topLeftCell="A92" zoomScale="87" zoomScaleNormal="87" workbookViewId="0">
      <selection activeCell="F85" sqref="F85"/>
    </sheetView>
  </sheetViews>
  <sheetFormatPr defaultRowHeight="14.5" x14ac:dyDescent="0.35"/>
  <cols>
    <col min="2" max="2" width="33" customWidth="1"/>
    <col min="3" max="3" width="16.90625" bestFit="1" customWidth="1"/>
    <col min="4" max="4" width="12.453125" bestFit="1" customWidth="1"/>
    <col min="5" max="5" width="16.36328125" customWidth="1"/>
    <col min="6" max="6" width="6.453125" bestFit="1" customWidth="1"/>
    <col min="7" max="7" width="7.08984375" bestFit="1" customWidth="1"/>
    <col min="8" max="8" width="8.90625" customWidth="1"/>
    <col min="9" max="10" width="13.08984375" bestFit="1" customWidth="1"/>
  </cols>
  <sheetData>
    <row r="1" spans="2:5" x14ac:dyDescent="0.35">
      <c r="B1" t="s">
        <v>7</v>
      </c>
    </row>
    <row r="4" spans="2:5" x14ac:dyDescent="0.35">
      <c r="B4" s="84" t="s">
        <v>0</v>
      </c>
      <c r="C4" s="84"/>
    </row>
    <row r="5" spans="2:5" x14ac:dyDescent="0.35">
      <c r="B5" s="81" t="s">
        <v>1</v>
      </c>
      <c r="C5" s="81" t="s">
        <v>3</v>
      </c>
      <c r="D5" s="80" t="s">
        <v>132</v>
      </c>
      <c r="E5" s="80"/>
    </row>
    <row r="6" spans="2:5" x14ac:dyDescent="0.35">
      <c r="B6" s="81"/>
      <c r="C6" s="81"/>
      <c r="D6" s="1" t="s">
        <v>133</v>
      </c>
      <c r="E6" s="1" t="s">
        <v>134</v>
      </c>
    </row>
    <row r="7" spans="2:5" x14ac:dyDescent="0.35">
      <c r="B7" s="3" t="s">
        <v>2</v>
      </c>
      <c r="C7" s="4">
        <v>4800</v>
      </c>
      <c r="D7" s="4">
        <v>4</v>
      </c>
      <c r="E7" s="5">
        <v>2</v>
      </c>
    </row>
    <row r="8" spans="2:5" x14ac:dyDescent="0.35">
      <c r="B8" s="3" t="s">
        <v>4</v>
      </c>
      <c r="C8" s="6">
        <v>2400</v>
      </c>
      <c r="D8" s="6">
        <v>2</v>
      </c>
      <c r="E8" s="5">
        <v>10</v>
      </c>
    </row>
    <row r="9" spans="2:5" x14ac:dyDescent="0.35">
      <c r="B9" s="3" t="s">
        <v>5</v>
      </c>
      <c r="C9" s="7">
        <v>1500</v>
      </c>
      <c r="D9" s="7">
        <v>1</v>
      </c>
      <c r="E9" s="5">
        <v>0</v>
      </c>
    </row>
    <row r="10" spans="2:5" x14ac:dyDescent="0.35">
      <c r="B10" s="85" t="s">
        <v>6</v>
      </c>
      <c r="C10" s="85"/>
      <c r="D10" s="8">
        <v>65</v>
      </c>
      <c r="E10" s="8">
        <v>70</v>
      </c>
    </row>
    <row r="12" spans="2:5" x14ac:dyDescent="0.35">
      <c r="B12" s="9" t="s">
        <v>8</v>
      </c>
    </row>
    <row r="13" spans="2:5" x14ac:dyDescent="0.35">
      <c r="B13" s="9" t="s">
        <v>9</v>
      </c>
    </row>
    <row r="14" spans="2:5" x14ac:dyDescent="0.35">
      <c r="B14" s="9" t="s">
        <v>10</v>
      </c>
    </row>
    <row r="15" spans="2:5" x14ac:dyDescent="0.35">
      <c r="B15" s="9" t="s">
        <v>11</v>
      </c>
    </row>
    <row r="17" spans="2:6" x14ac:dyDescent="0.35">
      <c r="B17" s="84" t="s">
        <v>12</v>
      </c>
      <c r="C17" s="84"/>
      <c r="D17" s="84"/>
    </row>
    <row r="18" spans="2:6" ht="14.4" customHeight="1" x14ac:dyDescent="0.35">
      <c r="B18" s="26" t="s">
        <v>25</v>
      </c>
      <c r="C18" s="30">
        <v>65</v>
      </c>
      <c r="D18" s="27">
        <v>70</v>
      </c>
      <c r="E18" s="28" t="s">
        <v>13</v>
      </c>
      <c r="F18" s="29"/>
    </row>
    <row r="19" spans="2:6" x14ac:dyDescent="0.35">
      <c r="B19" s="17" t="s">
        <v>14</v>
      </c>
      <c r="C19" s="13" t="s">
        <v>15</v>
      </c>
      <c r="D19" s="18" t="s">
        <v>16</v>
      </c>
      <c r="E19" s="18" t="s">
        <v>17</v>
      </c>
      <c r="F19" s="14" t="s">
        <v>18</v>
      </c>
    </row>
    <row r="20" spans="2:6" x14ac:dyDescent="0.35">
      <c r="B20" s="24" t="s">
        <v>19</v>
      </c>
      <c r="C20" s="31">
        <v>4</v>
      </c>
      <c r="D20" s="10">
        <v>2</v>
      </c>
      <c r="E20" s="11" t="s">
        <v>20</v>
      </c>
      <c r="F20" s="25">
        <v>4800</v>
      </c>
    </row>
    <row r="21" spans="2:6" x14ac:dyDescent="0.35">
      <c r="B21" s="13" t="s">
        <v>21</v>
      </c>
      <c r="C21" s="32">
        <v>2</v>
      </c>
      <c r="D21" s="19">
        <v>10</v>
      </c>
      <c r="E21" s="18" t="s">
        <v>20</v>
      </c>
      <c r="F21" s="15">
        <v>2400</v>
      </c>
    </row>
    <row r="22" spans="2:6" x14ac:dyDescent="0.35">
      <c r="B22" s="20" t="s">
        <v>22</v>
      </c>
      <c r="C22" s="33">
        <v>1</v>
      </c>
      <c r="D22" s="22">
        <v>0</v>
      </c>
      <c r="E22" s="21" t="s">
        <v>20</v>
      </c>
      <c r="F22" s="23">
        <v>1500</v>
      </c>
    </row>
    <row r="23" spans="2:6" x14ac:dyDescent="0.35">
      <c r="B23" s="20"/>
      <c r="C23" s="20" t="s">
        <v>23</v>
      </c>
      <c r="D23" s="21" t="s">
        <v>24</v>
      </c>
      <c r="E23" s="21"/>
      <c r="F23" s="16"/>
    </row>
    <row r="25" spans="2:6" x14ac:dyDescent="0.35">
      <c r="B25" s="34" t="s">
        <v>26</v>
      </c>
      <c r="C25" s="9"/>
    </row>
    <row r="26" spans="2:6" x14ac:dyDescent="0.35">
      <c r="B26" s="34" t="s">
        <v>27</v>
      </c>
    </row>
    <row r="27" spans="2:6" x14ac:dyDescent="0.35">
      <c r="B27" s="34" t="s">
        <v>28</v>
      </c>
    </row>
    <row r="29" spans="2:6" x14ac:dyDescent="0.35">
      <c r="B29" s="35" t="s">
        <v>29</v>
      </c>
    </row>
    <row r="31" spans="2:6" x14ac:dyDescent="0.35">
      <c r="B31" s="9" t="s">
        <v>166</v>
      </c>
    </row>
    <row r="32" spans="2:6" ht="13.25" customHeight="1" x14ac:dyDescent="0.35"/>
    <row r="36" spans="6:8" ht="43.25" customHeight="1" x14ac:dyDescent="0.35"/>
    <row r="38" spans="6:8" x14ac:dyDescent="0.35">
      <c r="F38" s="83"/>
      <c r="G38" s="83"/>
      <c r="H38" s="83"/>
    </row>
    <row r="61" spans="2:15" x14ac:dyDescent="0.35">
      <c r="B61" s="9" t="s">
        <v>30</v>
      </c>
    </row>
    <row r="63" spans="2:15" x14ac:dyDescent="0.35">
      <c r="B63" t="s">
        <v>31</v>
      </c>
      <c r="C63" t="s">
        <v>32</v>
      </c>
      <c r="D63" t="s">
        <v>33</v>
      </c>
      <c r="E63" t="s">
        <v>44</v>
      </c>
      <c r="F63" t="s">
        <v>36</v>
      </c>
      <c r="G63" t="s">
        <v>45</v>
      </c>
      <c r="H63" t="s">
        <v>34</v>
      </c>
      <c r="I63" t="s">
        <v>35</v>
      </c>
      <c r="J63" t="s">
        <v>36</v>
      </c>
      <c r="K63" t="s">
        <v>37</v>
      </c>
      <c r="L63" t="s">
        <v>36</v>
      </c>
      <c r="M63" t="s">
        <v>38</v>
      </c>
    </row>
    <row r="64" spans="2:15" x14ac:dyDescent="0.35">
      <c r="E64" t="s">
        <v>46</v>
      </c>
      <c r="F64" t="s">
        <v>36</v>
      </c>
      <c r="G64" t="s">
        <v>39</v>
      </c>
      <c r="H64" t="s">
        <v>36</v>
      </c>
      <c r="I64" t="s">
        <v>40</v>
      </c>
      <c r="N64" t="s">
        <v>41</v>
      </c>
      <c r="O64">
        <v>4800</v>
      </c>
    </row>
    <row r="65" spans="3:15" x14ac:dyDescent="0.35">
      <c r="E65" t="s">
        <v>47</v>
      </c>
      <c r="F65" t="s">
        <v>36</v>
      </c>
      <c r="G65" t="s">
        <v>49</v>
      </c>
      <c r="J65" t="s">
        <v>36</v>
      </c>
      <c r="K65" t="s">
        <v>42</v>
      </c>
      <c r="N65" t="s">
        <v>41</v>
      </c>
      <c r="O65">
        <v>2400</v>
      </c>
    </row>
    <row r="66" spans="3:15" x14ac:dyDescent="0.35">
      <c r="E66" t="s">
        <v>48</v>
      </c>
      <c r="F66" t="s">
        <v>36</v>
      </c>
      <c r="G66" t="s">
        <v>50</v>
      </c>
      <c r="L66" t="s">
        <v>36</v>
      </c>
      <c r="M66" t="s">
        <v>43</v>
      </c>
      <c r="N66" t="s">
        <v>41</v>
      </c>
      <c r="O66">
        <v>1500</v>
      </c>
    </row>
    <row r="68" spans="3:15" x14ac:dyDescent="0.35">
      <c r="F68" s="83" t="s">
        <v>51</v>
      </c>
      <c r="G68" s="83"/>
      <c r="H68" s="83"/>
    </row>
    <row r="69" spans="3:15" x14ac:dyDescent="0.35">
      <c r="C69" s="82" t="s">
        <v>52</v>
      </c>
      <c r="D69" s="81" t="s">
        <v>53</v>
      </c>
      <c r="E69" s="81" t="s">
        <v>54</v>
      </c>
      <c r="F69" s="81" t="s">
        <v>55</v>
      </c>
      <c r="G69" s="2" t="s">
        <v>15</v>
      </c>
      <c r="H69" s="2" t="s">
        <v>16</v>
      </c>
      <c r="I69" s="2" t="s">
        <v>40</v>
      </c>
      <c r="J69" s="2" t="s">
        <v>42</v>
      </c>
      <c r="K69" s="2" t="s">
        <v>43</v>
      </c>
      <c r="L69" s="82" t="s">
        <v>56</v>
      </c>
      <c r="M69" s="82"/>
    </row>
    <row r="70" spans="3:15" x14ac:dyDescent="0.35">
      <c r="C70" s="82"/>
      <c r="D70" s="81"/>
      <c r="E70" s="81"/>
      <c r="F70" s="81"/>
      <c r="G70" s="4">
        <v>65</v>
      </c>
      <c r="H70" s="4">
        <v>70</v>
      </c>
      <c r="I70" s="4">
        <v>0</v>
      </c>
      <c r="J70" s="4">
        <v>0</v>
      </c>
      <c r="K70" s="4">
        <v>0</v>
      </c>
      <c r="L70" s="82"/>
      <c r="M70" s="82"/>
    </row>
    <row r="71" spans="3:15" x14ac:dyDescent="0.35">
      <c r="C71" s="81">
        <v>0</v>
      </c>
      <c r="D71" s="8" t="s">
        <v>40</v>
      </c>
      <c r="E71" s="8">
        <v>0</v>
      </c>
      <c r="F71" s="36">
        <v>4800</v>
      </c>
      <c r="G71" s="44">
        <v>4</v>
      </c>
      <c r="H71" s="48">
        <v>2</v>
      </c>
      <c r="I71" s="37">
        <v>1</v>
      </c>
      <c r="J71" s="37">
        <v>0</v>
      </c>
      <c r="K71" s="38">
        <v>0</v>
      </c>
      <c r="L71" s="70" t="s">
        <v>65</v>
      </c>
      <c r="M71" s="80"/>
    </row>
    <row r="72" spans="3:15" x14ac:dyDescent="0.35">
      <c r="C72" s="81"/>
      <c r="D72" s="8" t="s">
        <v>42</v>
      </c>
      <c r="E72" s="8">
        <v>0</v>
      </c>
      <c r="F72" s="36">
        <v>2400</v>
      </c>
      <c r="G72" s="51">
        <v>2</v>
      </c>
      <c r="H72" s="55">
        <v>10</v>
      </c>
      <c r="I72" s="49">
        <v>0</v>
      </c>
      <c r="J72" s="49">
        <v>1</v>
      </c>
      <c r="K72" s="52">
        <v>0</v>
      </c>
      <c r="L72" s="70" t="s">
        <v>66</v>
      </c>
      <c r="M72" s="80"/>
    </row>
    <row r="73" spans="3:15" x14ac:dyDescent="0.35">
      <c r="C73" s="81"/>
      <c r="D73" s="8" t="s">
        <v>43</v>
      </c>
      <c r="E73" s="8">
        <v>0</v>
      </c>
      <c r="F73" s="36">
        <v>1500</v>
      </c>
      <c r="G73" s="43">
        <v>1</v>
      </c>
      <c r="H73" s="50">
        <v>0</v>
      </c>
      <c r="I73" s="39">
        <v>0</v>
      </c>
      <c r="J73" s="39">
        <v>0</v>
      </c>
      <c r="K73" s="40">
        <v>1</v>
      </c>
      <c r="L73" s="70" t="s">
        <v>57</v>
      </c>
      <c r="M73" s="80"/>
    </row>
    <row r="74" spans="3:15" x14ac:dyDescent="0.35">
      <c r="C74" s="81"/>
      <c r="D74" s="81" t="s">
        <v>58</v>
      </c>
      <c r="E74" s="81"/>
      <c r="F74" s="41" t="s">
        <v>59</v>
      </c>
      <c r="G74" s="42" t="s">
        <v>60</v>
      </c>
      <c r="H74" s="42" t="s">
        <v>61</v>
      </c>
      <c r="I74" s="42" t="s">
        <v>62</v>
      </c>
      <c r="J74" s="42" t="s">
        <v>63</v>
      </c>
      <c r="K74" s="42" t="s">
        <v>64</v>
      </c>
      <c r="L74" s="80"/>
      <c r="M74" s="80"/>
    </row>
    <row r="75" spans="3:15" x14ac:dyDescent="0.35">
      <c r="C75" s="81"/>
      <c r="D75" s="81"/>
      <c r="E75" s="81"/>
      <c r="F75" s="8">
        <v>0</v>
      </c>
      <c r="G75" s="4">
        <v>-65</v>
      </c>
      <c r="H75" s="4">
        <v>-70</v>
      </c>
      <c r="I75" s="4">
        <v>0</v>
      </c>
      <c r="J75" s="4">
        <v>0</v>
      </c>
      <c r="K75" s="4">
        <v>0</v>
      </c>
      <c r="L75" s="80"/>
      <c r="M75" s="80"/>
    </row>
    <row r="76" spans="3:15" x14ac:dyDescent="0.35">
      <c r="C76" s="81">
        <v>1</v>
      </c>
      <c r="D76" s="8" t="s">
        <v>40</v>
      </c>
      <c r="E76" s="8">
        <v>0</v>
      </c>
      <c r="F76" s="36">
        <f>(F71*$H72 -F72*$H71)/$H72</f>
        <v>4320</v>
      </c>
      <c r="G76" s="56">
        <f>(G71*$H72 - G72*$H71)/$H72</f>
        <v>3.6</v>
      </c>
      <c r="H76" s="48">
        <f>(H71*$H72 - H72*$H71)/$H72</f>
        <v>0</v>
      </c>
      <c r="I76" s="48">
        <f>(I71*$H72 - I72*$H71)/$H72</f>
        <v>1</v>
      </c>
      <c r="J76" s="48">
        <f t="shared" ref="J76:K76" si="0">(J71*$H72 - J72*$H71)/$H72</f>
        <v>-0.2</v>
      </c>
      <c r="K76" s="54">
        <f t="shared" si="0"/>
        <v>0</v>
      </c>
      <c r="L76" s="70" t="s">
        <v>67</v>
      </c>
      <c r="M76" s="80"/>
    </row>
    <row r="77" spans="3:15" x14ac:dyDescent="0.35">
      <c r="C77" s="81"/>
      <c r="D77" s="8" t="s">
        <v>16</v>
      </c>
      <c r="E77" s="8">
        <v>70</v>
      </c>
      <c r="F77" s="36">
        <f>F72/H72</f>
        <v>240</v>
      </c>
      <c r="G77" s="51">
        <f>G72/$H72</f>
        <v>0.2</v>
      </c>
      <c r="H77">
        <f t="shared" ref="H77:K77" si="1">H72/$H72</f>
        <v>1</v>
      </c>
      <c r="I77">
        <f t="shared" si="1"/>
        <v>0</v>
      </c>
      <c r="J77">
        <f t="shared" si="1"/>
        <v>0.1</v>
      </c>
      <c r="K77" s="5">
        <f t="shared" si="1"/>
        <v>0</v>
      </c>
      <c r="L77" s="70" t="s">
        <v>68</v>
      </c>
      <c r="M77" s="80"/>
    </row>
    <row r="78" spans="3:15" x14ac:dyDescent="0.35">
      <c r="C78" s="81"/>
      <c r="D78" s="8" t="s">
        <v>43</v>
      </c>
      <c r="E78" s="8">
        <v>0</v>
      </c>
      <c r="F78" s="36">
        <f>(F73*$H72 -F72*$H73)/$H72</f>
        <v>1500</v>
      </c>
      <c r="G78" s="53">
        <f>(G73*$H72-G72*$H73)/$H72</f>
        <v>1</v>
      </c>
      <c r="H78" s="39">
        <f t="shared" ref="H78" si="2">(H73*$H72-H72*$H73)/$H72</f>
        <v>0</v>
      </c>
      <c r="I78" s="39">
        <f>(I73*$H72-I72*$H73)/$H72</f>
        <v>0</v>
      </c>
      <c r="J78" s="39">
        <f>(J73*$H72-J72*$H73)/$H72</f>
        <v>0</v>
      </c>
      <c r="K78" s="40">
        <f t="shared" ref="K78" si="3">(K73*$H72-K72*$H73)/$H72</f>
        <v>1</v>
      </c>
      <c r="L78" s="80" t="s">
        <v>131</v>
      </c>
      <c r="M78" s="80"/>
    </row>
    <row r="79" spans="3:15" x14ac:dyDescent="0.35">
      <c r="C79" s="81"/>
      <c r="D79" s="81" t="s">
        <v>58</v>
      </c>
      <c r="E79" s="81"/>
      <c r="F79" s="41" t="s">
        <v>59</v>
      </c>
      <c r="G79" s="42" t="s">
        <v>60</v>
      </c>
      <c r="H79" s="42" t="s">
        <v>61</v>
      </c>
      <c r="I79" s="42" t="s">
        <v>62</v>
      </c>
      <c r="J79" s="42" t="s">
        <v>63</v>
      </c>
      <c r="K79" s="42" t="s">
        <v>64</v>
      </c>
      <c r="L79" s="80"/>
      <c r="M79" s="80"/>
    </row>
    <row r="80" spans="3:15" x14ac:dyDescent="0.35">
      <c r="C80" s="81"/>
      <c r="D80" s="81"/>
      <c r="E80" s="81"/>
      <c r="F80" s="8">
        <f>(F75*$H72 - F72*$H75)/$H72</f>
        <v>16800</v>
      </c>
      <c r="G80" s="4">
        <f>(G75*$H72 - G72*$H75)/$H72</f>
        <v>-51</v>
      </c>
      <c r="H80" s="4">
        <f>(H75*$H72 - H72*$H75)/$H72</f>
        <v>0</v>
      </c>
      <c r="I80" s="4">
        <f>(I75*$H72 - I72*$H75)/$H72</f>
        <v>0</v>
      </c>
      <c r="J80" s="4">
        <f t="shared" ref="J80:K80" si="4">(J75*$H72 - J72*$H75)/$H72</f>
        <v>7</v>
      </c>
      <c r="K80" s="4">
        <f t="shared" si="4"/>
        <v>0</v>
      </c>
      <c r="L80" s="80"/>
      <c r="M80" s="80"/>
    </row>
    <row r="81" spans="2:13" x14ac:dyDescent="0.35">
      <c r="C81" s="81">
        <v>2</v>
      </c>
      <c r="D81" s="8" t="s">
        <v>15</v>
      </c>
      <c r="E81" s="8">
        <v>0</v>
      </c>
      <c r="F81" s="57">
        <f>F76/$G76</f>
        <v>1200</v>
      </c>
      <c r="G81" s="44">
        <f t="shared" ref="G81:K81" si="5">G76/$G76</f>
        <v>1</v>
      </c>
      <c r="H81" s="37">
        <f t="shared" si="5"/>
        <v>0</v>
      </c>
      <c r="I81" s="37">
        <f t="shared" si="5"/>
        <v>0.27777777777777779</v>
      </c>
      <c r="J81" s="37">
        <f t="shared" si="5"/>
        <v>-5.5555555555555559E-2</v>
      </c>
      <c r="K81" s="38">
        <f t="shared" si="5"/>
        <v>0</v>
      </c>
      <c r="L81" s="70" t="s">
        <v>57</v>
      </c>
      <c r="M81" s="80"/>
    </row>
    <row r="82" spans="2:13" x14ac:dyDescent="0.35">
      <c r="C82" s="81"/>
      <c r="D82" s="8" t="s">
        <v>16</v>
      </c>
      <c r="E82" s="8">
        <v>70</v>
      </c>
      <c r="F82" s="57">
        <f>(F77*$G$76-F76*$G77)/$G$76</f>
        <v>0</v>
      </c>
      <c r="G82" s="3">
        <f t="shared" ref="G82:K82" si="6">(G77*$G$76-G76*$G77)/$G$76</f>
        <v>0</v>
      </c>
      <c r="H82">
        <f t="shared" si="6"/>
        <v>1</v>
      </c>
      <c r="I82">
        <f>(I77*$G$76-I76*$G77)/$G$76</f>
        <v>-5.5555555555555559E-2</v>
      </c>
      <c r="J82">
        <f t="shared" si="6"/>
        <v>0.11111111111111112</v>
      </c>
      <c r="K82" s="5">
        <f t="shared" si="6"/>
        <v>0</v>
      </c>
      <c r="L82" s="70" t="s">
        <v>57</v>
      </c>
      <c r="M82" s="80"/>
    </row>
    <row r="83" spans="2:13" x14ac:dyDescent="0.35">
      <c r="C83" s="81"/>
      <c r="D83" s="8" t="s">
        <v>43</v>
      </c>
      <c r="E83" s="8">
        <v>65</v>
      </c>
      <c r="F83" s="57">
        <f>(F78*$G76 -F76*$G78)/$G76</f>
        <v>300</v>
      </c>
      <c r="G83" s="43">
        <f t="shared" ref="G83:K83" si="7">(G78*$G76 -G76*$G78)/$G76</f>
        <v>0</v>
      </c>
      <c r="H83" s="39">
        <f t="shared" si="7"/>
        <v>0</v>
      </c>
      <c r="I83" s="39">
        <f t="shared" si="7"/>
        <v>-0.27777777777777779</v>
      </c>
      <c r="J83" s="39">
        <f t="shared" si="7"/>
        <v>5.5555555555555559E-2</v>
      </c>
      <c r="K83" s="40">
        <f t="shared" si="7"/>
        <v>1</v>
      </c>
      <c r="L83" s="70" t="s">
        <v>57</v>
      </c>
      <c r="M83" s="80"/>
    </row>
    <row r="84" spans="2:13" x14ac:dyDescent="0.35">
      <c r="C84" s="81"/>
      <c r="D84" s="81" t="s">
        <v>58</v>
      </c>
      <c r="E84" s="81"/>
      <c r="F84" s="41" t="s">
        <v>59</v>
      </c>
      <c r="G84" s="42" t="s">
        <v>60</v>
      </c>
      <c r="H84" s="42" t="s">
        <v>61</v>
      </c>
      <c r="I84" s="42" t="s">
        <v>62</v>
      </c>
      <c r="J84" s="42" t="s">
        <v>63</v>
      </c>
      <c r="K84" s="20" t="s">
        <v>64</v>
      </c>
      <c r="L84" s="80"/>
      <c r="M84" s="80"/>
    </row>
    <row r="85" spans="2:13" x14ac:dyDescent="0.35">
      <c r="C85" s="81"/>
      <c r="D85" s="81"/>
      <c r="E85" s="81"/>
      <c r="F85" s="8" t="s">
        <v>192</v>
      </c>
      <c r="G85" s="8">
        <f>(G80*$G76 -G76*$G80)/$G76</f>
        <v>0</v>
      </c>
      <c r="H85" s="8">
        <f t="shared" ref="H85:K85" si="8">(H80*$G76 -H76*$G80)/$G76</f>
        <v>0</v>
      </c>
      <c r="I85" s="8">
        <f t="shared" si="8"/>
        <v>14.166666666666666</v>
      </c>
      <c r="J85" s="8">
        <f t="shared" si="8"/>
        <v>4.1666666666666661</v>
      </c>
      <c r="K85" s="36">
        <f t="shared" si="8"/>
        <v>0</v>
      </c>
      <c r="L85" s="80"/>
      <c r="M85" s="80"/>
    </row>
    <row r="88" spans="2:13" x14ac:dyDescent="0.35">
      <c r="B88" s="66" t="s">
        <v>171</v>
      </c>
      <c r="C88" s="9"/>
    </row>
    <row r="90" spans="2:13" x14ac:dyDescent="0.35">
      <c r="B90" s="9" t="s">
        <v>69</v>
      </c>
    </row>
    <row r="92" spans="2:13" x14ac:dyDescent="0.35">
      <c r="B92" s="71" t="s">
        <v>70</v>
      </c>
      <c r="C92" s="72"/>
      <c r="D92" s="72"/>
      <c r="E92" s="72"/>
      <c r="F92" s="72"/>
      <c r="G92" s="72"/>
      <c r="H92" s="72"/>
      <c r="I92" s="73"/>
    </row>
    <row r="93" spans="2:13" x14ac:dyDescent="0.35">
      <c r="B93" s="8" t="s">
        <v>71</v>
      </c>
      <c r="C93" s="8" t="s">
        <v>15</v>
      </c>
      <c r="D93" s="8" t="s">
        <v>16</v>
      </c>
      <c r="E93" s="71"/>
      <c r="F93" s="72"/>
      <c r="G93" s="72"/>
      <c r="H93" s="72"/>
      <c r="I93" s="73"/>
    </row>
    <row r="94" spans="2:13" x14ac:dyDescent="0.35">
      <c r="B94" s="8" t="s">
        <v>72</v>
      </c>
      <c r="C94" s="46">
        <v>1200</v>
      </c>
      <c r="D94" s="46">
        <v>0</v>
      </c>
      <c r="E94" s="76"/>
      <c r="F94" s="77"/>
      <c r="G94" s="77"/>
      <c r="H94" s="77"/>
      <c r="I94" s="78"/>
    </row>
    <row r="95" spans="2:13" x14ac:dyDescent="0.35">
      <c r="B95" s="8" t="s">
        <v>73</v>
      </c>
      <c r="C95" s="8">
        <v>65</v>
      </c>
      <c r="D95" s="8">
        <v>70</v>
      </c>
      <c r="E95" s="47">
        <f>SUMPRODUCT($C94:$D94,C95:D95)</f>
        <v>78000</v>
      </c>
      <c r="F95" s="79" t="s">
        <v>74</v>
      </c>
      <c r="G95" s="79"/>
      <c r="H95" s="80"/>
      <c r="I95" s="80"/>
    </row>
    <row r="96" spans="2:13" x14ac:dyDescent="0.35">
      <c r="B96" s="71" t="s">
        <v>75</v>
      </c>
      <c r="C96" s="72"/>
      <c r="D96" s="72"/>
      <c r="E96" s="72"/>
      <c r="F96" s="72"/>
      <c r="G96" s="72"/>
      <c r="H96" s="72"/>
      <c r="I96" s="73"/>
    </row>
    <row r="97" spans="2:10" x14ac:dyDescent="0.35">
      <c r="B97" s="8" t="s">
        <v>76</v>
      </c>
      <c r="C97" s="69"/>
      <c r="D97" s="70"/>
      <c r="E97" s="8" t="s">
        <v>77</v>
      </c>
      <c r="F97" s="8" t="s">
        <v>78</v>
      </c>
      <c r="G97" s="8" t="s">
        <v>79</v>
      </c>
      <c r="H97" s="24"/>
      <c r="I97" s="12"/>
    </row>
    <row r="98" spans="2:10" x14ac:dyDescent="0.35">
      <c r="B98" s="4" t="s">
        <v>2</v>
      </c>
      <c r="C98" s="8">
        <v>4</v>
      </c>
      <c r="D98" s="8">
        <v>2</v>
      </c>
      <c r="E98" s="8">
        <f>SUMPRODUCT($C94:$D94,C98:D98)</f>
        <v>4800</v>
      </c>
      <c r="F98" s="8" t="s">
        <v>20</v>
      </c>
      <c r="G98" s="4">
        <v>4800</v>
      </c>
      <c r="H98" s="13"/>
      <c r="I98" s="14"/>
    </row>
    <row r="99" spans="2:10" x14ac:dyDescent="0.35">
      <c r="B99" s="6" t="s">
        <v>4</v>
      </c>
      <c r="C99" s="8">
        <v>2</v>
      </c>
      <c r="D99" s="8">
        <v>10</v>
      </c>
      <c r="E99" s="8">
        <f>SUMPRODUCT($C94:$D94,C99:D99)</f>
        <v>2400</v>
      </c>
      <c r="F99" s="8" t="s">
        <v>20</v>
      </c>
      <c r="G99" s="6">
        <v>2400</v>
      </c>
      <c r="H99" s="13"/>
      <c r="I99" s="14"/>
    </row>
    <row r="100" spans="2:10" x14ac:dyDescent="0.35">
      <c r="B100" s="7" t="s">
        <v>5</v>
      </c>
      <c r="C100" s="8">
        <v>1</v>
      </c>
      <c r="D100" s="8">
        <v>0</v>
      </c>
      <c r="E100" s="8">
        <f>SUMPRODUCT($C94:$D94,C100:D100)</f>
        <v>1200</v>
      </c>
      <c r="F100" s="8" t="s">
        <v>20</v>
      </c>
      <c r="G100" s="7">
        <v>1500</v>
      </c>
      <c r="H100" s="20"/>
      <c r="I100" s="16"/>
    </row>
    <row r="103" spans="2:10" x14ac:dyDescent="0.35">
      <c r="B103" s="69" t="s">
        <v>70</v>
      </c>
      <c r="C103" s="74"/>
      <c r="D103" s="74"/>
      <c r="E103" s="74"/>
      <c r="F103" s="74"/>
      <c r="G103" s="74"/>
      <c r="H103" s="74"/>
      <c r="I103" s="70"/>
    </row>
    <row r="104" spans="2:10" x14ac:dyDescent="0.35">
      <c r="B104" s="8" t="s">
        <v>71</v>
      </c>
      <c r="C104" s="8" t="s">
        <v>19</v>
      </c>
      <c r="D104" s="8" t="s">
        <v>21</v>
      </c>
      <c r="E104" s="8" t="s">
        <v>22</v>
      </c>
      <c r="I104" s="5"/>
    </row>
    <row r="105" spans="2:10" x14ac:dyDescent="0.35">
      <c r="B105" s="8" t="s">
        <v>72</v>
      </c>
      <c r="C105" s="46">
        <v>14.166666666666668</v>
      </c>
      <c r="D105" s="46">
        <v>4.1666666666666661</v>
      </c>
      <c r="E105" s="46">
        <v>0</v>
      </c>
      <c r="I105" s="5"/>
    </row>
    <row r="106" spans="2:10" x14ac:dyDescent="0.35">
      <c r="B106" s="8" t="s">
        <v>73</v>
      </c>
      <c r="C106" s="8">
        <v>4800</v>
      </c>
      <c r="D106" s="8">
        <v>2400</v>
      </c>
      <c r="E106" s="8">
        <v>1500</v>
      </c>
      <c r="F106" s="46">
        <f>SUMPRODUCT(C$105:E$105,C106:E106)</f>
        <v>78000</v>
      </c>
      <c r="G106" s="75" t="s">
        <v>83</v>
      </c>
      <c r="H106" s="75"/>
      <c r="I106" s="75"/>
      <c r="J106" s="18"/>
    </row>
    <row r="107" spans="2:10" x14ac:dyDescent="0.35">
      <c r="B107" s="69" t="s">
        <v>75</v>
      </c>
      <c r="C107" s="74"/>
      <c r="D107" s="74"/>
      <c r="E107" s="74"/>
      <c r="F107" s="74"/>
      <c r="G107" s="74"/>
      <c r="H107" s="74"/>
      <c r="I107" s="70"/>
    </row>
    <row r="108" spans="2:10" x14ac:dyDescent="0.35">
      <c r="B108" s="8" t="s">
        <v>76</v>
      </c>
      <c r="C108" s="8"/>
      <c r="D108" s="8"/>
      <c r="E108" s="8"/>
      <c r="F108" s="8" t="s">
        <v>77</v>
      </c>
      <c r="G108" s="8" t="s">
        <v>78</v>
      </c>
      <c r="H108" s="8" t="s">
        <v>79</v>
      </c>
      <c r="I108" s="5"/>
    </row>
    <row r="109" spans="2:10" x14ac:dyDescent="0.35">
      <c r="B109" s="8" t="s">
        <v>80</v>
      </c>
      <c r="C109" s="8">
        <v>4</v>
      </c>
      <c r="D109" s="8">
        <v>2</v>
      </c>
      <c r="E109" s="8">
        <v>1</v>
      </c>
      <c r="F109" s="8">
        <f>SUMPRODUCT(C$105:E$105,C109:E109)</f>
        <v>65</v>
      </c>
      <c r="G109" s="8" t="s">
        <v>81</v>
      </c>
      <c r="H109" s="8">
        <v>65</v>
      </c>
      <c r="I109" s="5"/>
    </row>
    <row r="110" spans="2:10" x14ac:dyDescent="0.35">
      <c r="B110" s="8" t="s">
        <v>82</v>
      </c>
      <c r="C110" s="8">
        <v>2</v>
      </c>
      <c r="D110" s="8">
        <v>10</v>
      </c>
      <c r="E110" s="8">
        <v>0</v>
      </c>
      <c r="F110" s="8">
        <f>SUMPRODUCT(C$105:E$105,C110:E110)</f>
        <v>70</v>
      </c>
      <c r="G110" s="8" t="s">
        <v>81</v>
      </c>
      <c r="H110" s="8">
        <v>70</v>
      </c>
      <c r="I110" s="40"/>
    </row>
    <row r="113" spans="2:6" x14ac:dyDescent="0.35">
      <c r="B113" s="67" t="s">
        <v>135</v>
      </c>
      <c r="C113" s="67"/>
      <c r="D113" s="67"/>
    </row>
    <row r="114" spans="2:6" x14ac:dyDescent="0.35">
      <c r="B114" s="35"/>
      <c r="C114" s="35"/>
      <c r="D114" s="35"/>
    </row>
    <row r="115" spans="2:6" ht="17.399999999999999" customHeight="1" x14ac:dyDescent="0.35">
      <c r="B115" s="68" t="s">
        <v>136</v>
      </c>
      <c r="C115" s="68"/>
      <c r="D115" s="68"/>
      <c r="E115" s="68"/>
      <c r="F115" s="68"/>
    </row>
    <row r="116" spans="2:6" x14ac:dyDescent="0.35">
      <c r="B116" s="68"/>
      <c r="C116" s="68"/>
      <c r="D116" s="68"/>
      <c r="E116" s="68"/>
      <c r="F116" s="68"/>
    </row>
    <row r="117" spans="2:6" x14ac:dyDescent="0.35">
      <c r="B117" t="s">
        <v>137</v>
      </c>
    </row>
    <row r="118" spans="2:6" x14ac:dyDescent="0.35">
      <c r="B118" t="s">
        <v>165</v>
      </c>
    </row>
    <row r="120" spans="2:6" x14ac:dyDescent="0.35">
      <c r="B120" s="87" t="s">
        <v>138</v>
      </c>
      <c r="C120" s="87"/>
    </row>
    <row r="122" spans="2:6" x14ac:dyDescent="0.35">
      <c r="B122" t="s">
        <v>167</v>
      </c>
    </row>
    <row r="123" spans="2:6" x14ac:dyDescent="0.35">
      <c r="B123" t="s">
        <v>139</v>
      </c>
    </row>
    <row r="124" spans="2:6" x14ac:dyDescent="0.35">
      <c r="B124" t="s">
        <v>140</v>
      </c>
    </row>
    <row r="126" spans="2:6" x14ac:dyDescent="0.35">
      <c r="B126" s="86" t="s">
        <v>141</v>
      </c>
      <c r="C126" s="86"/>
      <c r="D126" s="86"/>
    </row>
    <row r="128" spans="2:6" x14ac:dyDescent="0.35">
      <c r="B128" t="s">
        <v>167</v>
      </c>
    </row>
    <row r="129" spans="2:7" x14ac:dyDescent="0.35">
      <c r="B129" t="s">
        <v>172</v>
      </c>
    </row>
    <row r="130" spans="2:7" x14ac:dyDescent="0.35">
      <c r="B130" t="s">
        <v>142</v>
      </c>
    </row>
    <row r="132" spans="2:7" ht="14.4" customHeight="1" x14ac:dyDescent="0.35">
      <c r="B132" s="88" t="s">
        <v>143</v>
      </c>
      <c r="C132" s="88"/>
      <c r="D132" s="88"/>
      <c r="E132" s="88"/>
      <c r="F132" s="88"/>
      <c r="G132" s="88"/>
    </row>
    <row r="134" spans="2:7" x14ac:dyDescent="0.35">
      <c r="B134" t="s">
        <v>167</v>
      </c>
    </row>
    <row r="135" spans="2:7" x14ac:dyDescent="0.35">
      <c r="B135" t="s">
        <v>170</v>
      </c>
    </row>
    <row r="137" spans="2:7" x14ac:dyDescent="0.35">
      <c r="B137" s="65" t="s">
        <v>144</v>
      </c>
      <c r="C137" s="65"/>
      <c r="D137" s="58"/>
    </row>
    <row r="139" spans="2:7" x14ac:dyDescent="0.35">
      <c r="B139" t="s">
        <v>157</v>
      </c>
      <c r="D139" s="90" t="s">
        <v>158</v>
      </c>
      <c r="E139" s="90"/>
    </row>
    <row r="140" spans="2:7" x14ac:dyDescent="0.35">
      <c r="B140" t="s">
        <v>160</v>
      </c>
      <c r="D140" s="90" t="s">
        <v>159</v>
      </c>
      <c r="E140" s="90"/>
    </row>
    <row r="141" spans="2:7" x14ac:dyDescent="0.35">
      <c r="B141" t="s">
        <v>161</v>
      </c>
      <c r="D141" s="90" t="s">
        <v>162</v>
      </c>
      <c r="E141" s="90"/>
    </row>
    <row r="144" spans="2:7" x14ac:dyDescent="0.35">
      <c r="B144" s="67" t="s">
        <v>163</v>
      </c>
      <c r="C144" s="67"/>
    </row>
    <row r="146" spans="2:9" x14ac:dyDescent="0.35">
      <c r="B146" s="69" t="s">
        <v>70</v>
      </c>
      <c r="C146" s="74"/>
      <c r="D146" s="74"/>
      <c r="E146" s="74"/>
      <c r="F146" s="74"/>
      <c r="G146" s="74"/>
      <c r="H146" s="74"/>
      <c r="I146" s="70"/>
    </row>
    <row r="147" spans="2:9" x14ac:dyDescent="0.35">
      <c r="B147" s="8" t="s">
        <v>71</v>
      </c>
      <c r="C147" s="8" t="s">
        <v>19</v>
      </c>
      <c r="D147" s="8" t="s">
        <v>21</v>
      </c>
      <c r="E147" s="8" t="s">
        <v>22</v>
      </c>
      <c r="I147" s="5"/>
    </row>
    <row r="148" spans="2:9" x14ac:dyDescent="0.35">
      <c r="B148" s="8" t="s">
        <v>72</v>
      </c>
      <c r="C148" s="46">
        <v>14.166666666666668</v>
      </c>
      <c r="D148" s="46">
        <v>4.1666666666666661</v>
      </c>
      <c r="E148" s="46">
        <v>0</v>
      </c>
      <c r="I148" s="5"/>
    </row>
    <row r="149" spans="2:9" x14ac:dyDescent="0.35">
      <c r="B149" s="8" t="s">
        <v>73</v>
      </c>
      <c r="C149" s="8">
        <v>4800</v>
      </c>
      <c r="D149" s="8">
        <v>2400</v>
      </c>
      <c r="E149" s="8">
        <v>1500</v>
      </c>
      <c r="F149" s="46">
        <f>SUMPRODUCT(C$105:E$105,C149:E149)</f>
        <v>78000</v>
      </c>
      <c r="G149" s="75" t="s">
        <v>83</v>
      </c>
      <c r="H149" s="75"/>
      <c r="I149" s="75"/>
    </row>
    <row r="150" spans="2:9" x14ac:dyDescent="0.35">
      <c r="B150" s="69" t="s">
        <v>75</v>
      </c>
      <c r="C150" s="74"/>
      <c r="D150" s="74"/>
      <c r="E150" s="74"/>
      <c r="F150" s="74"/>
      <c r="G150" s="74"/>
      <c r="H150" s="74"/>
      <c r="I150" s="70"/>
    </row>
    <row r="151" spans="2:9" x14ac:dyDescent="0.35">
      <c r="B151" s="8" t="s">
        <v>76</v>
      </c>
      <c r="C151" s="8"/>
      <c r="D151" s="8"/>
      <c r="E151" s="8"/>
      <c r="F151" s="8" t="s">
        <v>77</v>
      </c>
      <c r="G151" s="8" t="s">
        <v>78</v>
      </c>
      <c r="H151" s="8" t="s">
        <v>79</v>
      </c>
      <c r="I151" s="5"/>
    </row>
    <row r="152" spans="2:9" x14ac:dyDescent="0.35">
      <c r="B152" s="8" t="s">
        <v>80</v>
      </c>
      <c r="C152" s="8">
        <v>4</v>
      </c>
      <c r="D152" s="8">
        <v>2</v>
      </c>
      <c r="E152" s="8">
        <v>1</v>
      </c>
      <c r="F152" s="8">
        <f>SUMPRODUCT(C$105:E$105,C152:E152)</f>
        <v>65</v>
      </c>
      <c r="G152" s="8" t="s">
        <v>81</v>
      </c>
      <c r="H152" s="8">
        <v>65</v>
      </c>
      <c r="I152" s="5"/>
    </row>
    <row r="153" spans="2:9" x14ac:dyDescent="0.35">
      <c r="B153" s="8" t="s">
        <v>82</v>
      </c>
      <c r="C153" s="8">
        <v>2</v>
      </c>
      <c r="D153" s="8">
        <v>10</v>
      </c>
      <c r="E153" s="8">
        <v>0</v>
      </c>
      <c r="F153" s="8">
        <f>SUMPRODUCT(C$105:E$105,C153:E153)</f>
        <v>70</v>
      </c>
      <c r="G153" s="8" t="s">
        <v>81</v>
      </c>
      <c r="H153" s="8">
        <v>70</v>
      </c>
      <c r="I153" s="40"/>
    </row>
    <row r="156" spans="2:9" ht="14.4" customHeight="1" x14ac:dyDescent="0.35">
      <c r="B156" s="89" t="s">
        <v>164</v>
      </c>
      <c r="C156" s="89"/>
      <c r="D156" s="89"/>
      <c r="E156" s="89"/>
      <c r="F156" s="89"/>
      <c r="G156" s="89"/>
      <c r="H156" s="89"/>
      <c r="I156" s="89"/>
    </row>
    <row r="157" spans="2:9" x14ac:dyDescent="0.35">
      <c r="B157" s="64"/>
      <c r="C157" s="64"/>
      <c r="D157" s="64"/>
    </row>
    <row r="158" spans="2:9" x14ac:dyDescent="0.35">
      <c r="B158" t="s">
        <v>168</v>
      </c>
    </row>
    <row r="159" spans="2:9" x14ac:dyDescent="0.35">
      <c r="B159" t="s">
        <v>169</v>
      </c>
    </row>
  </sheetData>
  <mergeCells count="52">
    <mergeCell ref="B156:I156"/>
    <mergeCell ref="D139:E139"/>
    <mergeCell ref="D140:E140"/>
    <mergeCell ref="D141:E141"/>
    <mergeCell ref="B144:C144"/>
    <mergeCell ref="B146:I146"/>
    <mergeCell ref="B126:D126"/>
    <mergeCell ref="B120:C120"/>
    <mergeCell ref="B132:G132"/>
    <mergeCell ref="G149:I149"/>
    <mergeCell ref="B150:I150"/>
    <mergeCell ref="L69:M70"/>
    <mergeCell ref="F38:H38"/>
    <mergeCell ref="B4:C4"/>
    <mergeCell ref="B5:B6"/>
    <mergeCell ref="C5:C6"/>
    <mergeCell ref="D5:E5"/>
    <mergeCell ref="B10:C10"/>
    <mergeCell ref="B17:D17"/>
    <mergeCell ref="F68:H68"/>
    <mergeCell ref="C69:C70"/>
    <mergeCell ref="D69:D70"/>
    <mergeCell ref="E69:E70"/>
    <mergeCell ref="F69:F70"/>
    <mergeCell ref="C71:C75"/>
    <mergeCell ref="L71:M71"/>
    <mergeCell ref="L72:M72"/>
    <mergeCell ref="L73:M73"/>
    <mergeCell ref="D74:E75"/>
    <mergeCell ref="L74:M75"/>
    <mergeCell ref="C76:C80"/>
    <mergeCell ref="L76:M76"/>
    <mergeCell ref="L77:M77"/>
    <mergeCell ref="L78:M78"/>
    <mergeCell ref="D79:E80"/>
    <mergeCell ref="L79:M80"/>
    <mergeCell ref="B92:I92"/>
    <mergeCell ref="E93:I94"/>
    <mergeCell ref="F95:I95"/>
    <mergeCell ref="C81:C85"/>
    <mergeCell ref="L81:M81"/>
    <mergeCell ref="L82:M82"/>
    <mergeCell ref="L83:M83"/>
    <mergeCell ref="D84:E85"/>
    <mergeCell ref="L84:M85"/>
    <mergeCell ref="B113:D113"/>
    <mergeCell ref="B115:F116"/>
    <mergeCell ref="C97:D97"/>
    <mergeCell ref="B96:I96"/>
    <mergeCell ref="B103:I103"/>
    <mergeCell ref="B107:I107"/>
    <mergeCell ref="G106:I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Отчет о результатах 2</vt:lpstr>
      <vt:lpstr>Отчет об устойчивости 2</vt:lpstr>
      <vt:lpstr>Отчет о пределах 2</vt:lpstr>
      <vt:lpstr>Отчет о результатах 1</vt:lpstr>
      <vt:lpstr>Отчет об устойчивости 1</vt:lpstr>
      <vt:lpstr>Отчет о пределах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Саша Бражалович</cp:lastModifiedBy>
  <dcterms:created xsi:type="dcterms:W3CDTF">2015-06-05T18:19:34Z</dcterms:created>
  <dcterms:modified xsi:type="dcterms:W3CDTF">2025-10-05T20:43:12Z</dcterms:modified>
</cp:coreProperties>
</file>