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2694" documentId="8_{EE27F996-3D45-4162-86F6-F7305B0B518B}" xr6:coauthVersionLast="47" xr6:coauthVersionMax="47" xr10:uidLastSave="{74383DD5-7A81-4CE0-9FA5-F52288C62429}"/>
  <bookViews>
    <workbookView xWindow="-108" yWindow="-108" windowWidth="23256" windowHeight="14160" tabRatio="716" xr2:uid="{111A0C25-85A7-431D-91AD-386F52B110A5}"/>
  </bookViews>
  <sheets>
    <sheet name="ホーム" sheetId="1" r:id="rId1"/>
    <sheet name="ようこそ" sheetId="8" r:id="rId2"/>
    <sheet name="設定" sheetId="3" r:id="rId3"/>
    <sheet name="全学基礎教育(1)" sheetId="4" r:id="rId4"/>
    <sheet name="全学基礎教育(2)" sheetId="5" r:id="rId5"/>
    <sheet name="基盤科目" sheetId="9" r:id="rId6"/>
    <sheet name="専門必修" sheetId="10" r:id="rId7"/>
    <sheet name="専門選択" sheetId="11" r:id="rId8"/>
    <sheet name="専門自由" sheetId="12" r:id="rId9"/>
    <sheet name="自由選択" sheetId="13" r:id="rId10"/>
  </sheets>
  <definedNames>
    <definedName name="_xlnm._FilterDatabase" localSheetId="2" hidden="1">設定!$M$11:$U$203</definedName>
    <definedName name="_xlnm.Criteria" localSheetId="2">設定!#REF!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7" i="3" l="1"/>
  <c r="P37" i="3"/>
  <c r="Q37" i="3"/>
  <c r="R37" i="3"/>
  <c r="S37" i="3"/>
  <c r="T37" i="3"/>
  <c r="U37" i="3"/>
  <c r="O38" i="3"/>
  <c r="P38" i="3"/>
  <c r="Q38" i="3"/>
  <c r="R38" i="3"/>
  <c r="S38" i="3"/>
  <c r="T38" i="3"/>
  <c r="U38" i="3"/>
  <c r="O26" i="3"/>
  <c r="P26" i="3"/>
  <c r="Q26" i="3"/>
  <c r="R26" i="3"/>
  <c r="S26" i="3"/>
  <c r="T26" i="3"/>
  <c r="U26" i="3"/>
  <c r="O27" i="3"/>
  <c r="P27" i="3"/>
  <c r="Q27" i="3"/>
  <c r="R27" i="3"/>
  <c r="S27" i="3"/>
  <c r="T27" i="3"/>
  <c r="U27" i="3"/>
  <c r="O28" i="3"/>
  <c r="P28" i="3"/>
  <c r="Q28" i="3"/>
  <c r="R28" i="3"/>
  <c r="S28" i="3"/>
  <c r="T28" i="3"/>
  <c r="U28" i="3"/>
  <c r="O29" i="3"/>
  <c r="P29" i="3"/>
  <c r="Q29" i="3"/>
  <c r="R29" i="3"/>
  <c r="S29" i="3"/>
  <c r="T29" i="3"/>
  <c r="U29" i="3"/>
  <c r="O30" i="3"/>
  <c r="P30" i="3"/>
  <c r="Q30" i="3"/>
  <c r="R30" i="3"/>
  <c r="S30" i="3"/>
  <c r="T30" i="3"/>
  <c r="U30" i="3"/>
  <c r="O31" i="3"/>
  <c r="P31" i="3"/>
  <c r="Q31" i="3"/>
  <c r="R31" i="3"/>
  <c r="S31" i="3"/>
  <c r="T31" i="3"/>
  <c r="U31" i="3"/>
  <c r="O32" i="3"/>
  <c r="P32" i="3"/>
  <c r="Q32" i="3"/>
  <c r="R32" i="3"/>
  <c r="S32" i="3"/>
  <c r="T32" i="3"/>
  <c r="U32" i="3"/>
  <c r="O33" i="3"/>
  <c r="P33" i="3"/>
  <c r="Q33" i="3"/>
  <c r="R33" i="3"/>
  <c r="S33" i="3"/>
  <c r="T33" i="3"/>
  <c r="U33" i="3"/>
  <c r="O34" i="3"/>
  <c r="P34" i="3"/>
  <c r="Q34" i="3"/>
  <c r="R34" i="3"/>
  <c r="S34" i="3"/>
  <c r="T34" i="3"/>
  <c r="U34" i="3"/>
  <c r="O35" i="3"/>
  <c r="P35" i="3"/>
  <c r="Q35" i="3"/>
  <c r="R35" i="3"/>
  <c r="S35" i="3"/>
  <c r="T35" i="3"/>
  <c r="U35" i="3"/>
  <c r="O36" i="3"/>
  <c r="P36" i="3"/>
  <c r="Q36" i="3"/>
  <c r="R36" i="3"/>
  <c r="S36" i="3"/>
  <c r="T36" i="3"/>
  <c r="U36" i="3"/>
  <c r="U25" i="3"/>
  <c r="P25" i="3"/>
  <c r="Q25" i="3"/>
  <c r="R25" i="3"/>
  <c r="S25" i="3"/>
  <c r="T25" i="3"/>
  <c r="O25" i="3"/>
  <c r="O24" i="3"/>
  <c r="P24" i="3"/>
  <c r="Q24" i="3"/>
  <c r="R24" i="3"/>
  <c r="S24" i="3"/>
  <c r="T24" i="3"/>
  <c r="U24" i="3"/>
  <c r="O21" i="3"/>
  <c r="P21" i="3"/>
  <c r="Q21" i="3"/>
  <c r="R21" i="3"/>
  <c r="S21" i="3"/>
  <c r="T21" i="3"/>
  <c r="U21" i="3"/>
  <c r="O22" i="3"/>
  <c r="P22" i="3"/>
  <c r="Q22" i="3"/>
  <c r="R22" i="3"/>
  <c r="S22" i="3"/>
  <c r="T22" i="3"/>
  <c r="U22" i="3"/>
  <c r="O23" i="3"/>
  <c r="P23" i="3"/>
  <c r="Q23" i="3"/>
  <c r="R23" i="3"/>
  <c r="S23" i="3"/>
  <c r="T23" i="3"/>
  <c r="U23" i="3"/>
  <c r="Q15" i="5"/>
  <c r="R15" i="5"/>
  <c r="Q16" i="5"/>
  <c r="R16" i="5"/>
  <c r="Q17" i="5"/>
  <c r="R17" i="5"/>
  <c r="Q18" i="5"/>
  <c r="R18" i="5"/>
  <c r="E10" i="3"/>
  <c r="J10" i="3" s="1"/>
  <c r="L6" i="13" s="1"/>
  <c r="L21" i="13" s="1"/>
  <c r="F4" i="1"/>
  <c r="O18" i="3"/>
  <c r="P18" i="3"/>
  <c r="Q18" i="3"/>
  <c r="R18" i="3"/>
  <c r="S18" i="3"/>
  <c r="T18" i="3"/>
  <c r="U18" i="3"/>
  <c r="O19" i="3"/>
  <c r="P19" i="3"/>
  <c r="Q19" i="3"/>
  <c r="R19" i="3"/>
  <c r="S19" i="3"/>
  <c r="T19" i="3"/>
  <c r="U19" i="3"/>
  <c r="O20" i="3"/>
  <c r="P20" i="3"/>
  <c r="Q20" i="3"/>
  <c r="R20" i="3"/>
  <c r="S20" i="3"/>
  <c r="T20" i="3"/>
  <c r="U20" i="3"/>
  <c r="R10" i="4"/>
  <c r="S10" i="4"/>
  <c r="R11" i="4"/>
  <c r="S11" i="4"/>
  <c r="T11" i="4" s="1"/>
  <c r="R12" i="4"/>
  <c r="S12" i="4"/>
  <c r="R13" i="4"/>
  <c r="S13" i="4"/>
  <c r="T13" i="4" s="1"/>
  <c r="R14" i="4"/>
  <c r="S14" i="4"/>
  <c r="T14" i="4" s="1"/>
  <c r="R15" i="4"/>
  <c r="S15" i="4"/>
  <c r="O15" i="3"/>
  <c r="P15" i="3"/>
  <c r="Q15" i="3"/>
  <c r="R15" i="3"/>
  <c r="S15" i="3"/>
  <c r="T15" i="3"/>
  <c r="U15" i="3"/>
  <c r="O16" i="3"/>
  <c r="P16" i="3"/>
  <c r="Q16" i="3"/>
  <c r="R16" i="3"/>
  <c r="S16" i="3"/>
  <c r="T16" i="3"/>
  <c r="U16" i="3"/>
  <c r="O17" i="3"/>
  <c r="P17" i="3"/>
  <c r="Q17" i="3"/>
  <c r="R17" i="3"/>
  <c r="S17" i="3"/>
  <c r="T17" i="3"/>
  <c r="U17" i="3"/>
  <c r="AI23" i="3"/>
  <c r="AH23" i="3"/>
  <c r="L17" i="3"/>
  <c r="L18" i="3"/>
  <c r="L19" i="3"/>
  <c r="L20" i="3"/>
  <c r="S17" i="5" l="1"/>
  <c r="S15" i="5"/>
  <c r="S16" i="5"/>
  <c r="S18" i="5"/>
  <c r="G10" i="3"/>
  <c r="L6" i="10" s="1"/>
  <c r="L46" i="10" s="1"/>
  <c r="F10" i="3"/>
  <c r="L6" i="9" s="1"/>
  <c r="L26" i="9" s="1"/>
  <c r="H10" i="3"/>
  <c r="L6" i="11" s="1"/>
  <c r="L36" i="11" s="1"/>
  <c r="I10" i="3"/>
  <c r="L6" i="12" s="1"/>
  <c r="L36" i="12" s="1"/>
  <c r="T15" i="4"/>
  <c r="T12" i="4"/>
  <c r="T10" i="4"/>
  <c r="AM37" i="3"/>
  <c r="AM25" i="3"/>
  <c r="AM29" i="3"/>
  <c r="AM31" i="3"/>
  <c r="AM32" i="3"/>
  <c r="AM26" i="3"/>
  <c r="AM28" i="3"/>
  <c r="AM35" i="3"/>
  <c r="AM34" i="3"/>
  <c r="AM36" i="3"/>
  <c r="AM33" i="3"/>
  <c r="AM30" i="3"/>
  <c r="AM27" i="3"/>
  <c r="AM24" i="3"/>
  <c r="AO10" i="3" l="1"/>
  <c r="AN10" i="3"/>
  <c r="Q11" i="3"/>
  <c r="R11" i="3"/>
  <c r="Q12" i="3"/>
  <c r="R12" i="3"/>
  <c r="Q13" i="3"/>
  <c r="R13" i="3"/>
  <c r="Q14" i="3"/>
  <c r="R14" i="3"/>
  <c r="AC2025" i="3"/>
  <c r="AC2023" i="3"/>
  <c r="AC2021" i="3"/>
  <c r="AC2019" i="3"/>
  <c r="AC2017" i="3"/>
  <c r="AC2015" i="3"/>
  <c r="AC2013" i="3"/>
  <c r="AC2011" i="3"/>
  <c r="AC2009" i="3"/>
  <c r="AC2007" i="3"/>
  <c r="AC2005" i="3"/>
  <c r="AC2003" i="3"/>
  <c r="AC2001" i="3"/>
  <c r="AC1999" i="3"/>
  <c r="AC1997" i="3"/>
  <c r="AC1995" i="3"/>
  <c r="AC1993" i="3"/>
  <c r="AC1991" i="3"/>
  <c r="AC1989" i="3"/>
  <c r="AC1987" i="3"/>
  <c r="AC1985" i="3"/>
  <c r="AC1983" i="3"/>
  <c r="AC1981" i="3"/>
  <c r="AC1979" i="3"/>
  <c r="AC1977" i="3"/>
  <c r="AC1975" i="3"/>
  <c r="AC1973" i="3"/>
  <c r="AC1971" i="3"/>
  <c r="AC1969" i="3"/>
  <c r="AC1967" i="3"/>
  <c r="AC1965" i="3"/>
  <c r="AC1963" i="3"/>
  <c r="AC1961" i="3"/>
  <c r="AC1959" i="3"/>
  <c r="AC1957" i="3"/>
  <c r="AC1955" i="3"/>
  <c r="AC1953" i="3"/>
  <c r="AC1951" i="3"/>
  <c r="AC1949" i="3"/>
  <c r="AC1947" i="3"/>
  <c r="AC1945" i="3"/>
  <c r="AC1943" i="3"/>
  <c r="AC1941" i="3"/>
  <c r="AC1939" i="3"/>
  <c r="AC1937" i="3"/>
  <c r="AC1935" i="3"/>
  <c r="AC1933" i="3"/>
  <c r="AC1931" i="3"/>
  <c r="AC1929" i="3"/>
  <c r="AC1927" i="3"/>
  <c r="AC1925" i="3"/>
  <c r="AC1923" i="3"/>
  <c r="AC1921" i="3"/>
  <c r="AC1919" i="3"/>
  <c r="AC1917" i="3"/>
  <c r="AC1915" i="3"/>
  <c r="AC1913" i="3"/>
  <c r="AC1911" i="3"/>
  <c r="AC1909" i="3"/>
  <c r="AC1907" i="3"/>
  <c r="AC1905" i="3"/>
  <c r="AC1903" i="3"/>
  <c r="AC1901" i="3"/>
  <c r="AC1899" i="3"/>
  <c r="AC1897" i="3"/>
  <c r="AC1895" i="3"/>
  <c r="AC1893" i="3"/>
  <c r="AC1891" i="3"/>
  <c r="AC1889" i="3"/>
  <c r="AC1887" i="3"/>
  <c r="AC1885" i="3"/>
  <c r="AC1883" i="3"/>
  <c r="AC1881" i="3"/>
  <c r="AC1879" i="3"/>
  <c r="AC1877" i="3"/>
  <c r="AC1875" i="3"/>
  <c r="AC1873" i="3"/>
  <c r="AC1871" i="3"/>
  <c r="AC1869" i="3"/>
  <c r="AC1867" i="3"/>
  <c r="AC1865" i="3"/>
  <c r="AC1863" i="3"/>
  <c r="AC1861" i="3"/>
  <c r="AC1859" i="3"/>
  <c r="AC1857" i="3"/>
  <c r="AC1855" i="3"/>
  <c r="AC1853" i="3"/>
  <c r="AC1851" i="3"/>
  <c r="AC1849" i="3"/>
  <c r="AC1847" i="3"/>
  <c r="AC1845" i="3"/>
  <c r="AC1843" i="3"/>
  <c r="AC1841" i="3"/>
  <c r="AC1839" i="3"/>
  <c r="AC1837" i="3"/>
  <c r="AC1835" i="3"/>
  <c r="AC1833" i="3"/>
  <c r="AC1831" i="3"/>
  <c r="AC1829" i="3"/>
  <c r="AC1827" i="3"/>
  <c r="AC1825" i="3"/>
  <c r="AC1823" i="3"/>
  <c r="AC1821" i="3"/>
  <c r="AC1819" i="3"/>
  <c r="AC1817" i="3"/>
  <c r="AC1815" i="3"/>
  <c r="AC1813" i="3"/>
  <c r="AC1811" i="3"/>
  <c r="AC1809" i="3"/>
  <c r="AC1807" i="3"/>
  <c r="AC1805" i="3"/>
  <c r="AC1803" i="3"/>
  <c r="AC1801" i="3"/>
  <c r="AC1799" i="3"/>
  <c r="AC1797" i="3"/>
  <c r="AC1795" i="3"/>
  <c r="AC1793" i="3"/>
  <c r="AC1791" i="3"/>
  <c r="AC1789" i="3"/>
  <c r="AC1787" i="3"/>
  <c r="AC1785" i="3"/>
  <c r="AC1783" i="3"/>
  <c r="AC1781" i="3"/>
  <c r="AC1779" i="3"/>
  <c r="AC1777" i="3"/>
  <c r="AC1775" i="3"/>
  <c r="AC1773" i="3"/>
  <c r="AC1771" i="3"/>
  <c r="AC1769" i="3"/>
  <c r="AC1767" i="3"/>
  <c r="AC1765" i="3"/>
  <c r="AC1763" i="3"/>
  <c r="AC1761" i="3"/>
  <c r="AC1759" i="3"/>
  <c r="AC1757" i="3"/>
  <c r="AC1755" i="3"/>
  <c r="AC1753" i="3"/>
  <c r="AC1751" i="3"/>
  <c r="AC1749" i="3"/>
  <c r="AC1747" i="3"/>
  <c r="AC1745" i="3"/>
  <c r="AC1743" i="3"/>
  <c r="AC1741" i="3"/>
  <c r="AC1739" i="3"/>
  <c r="AC1737" i="3"/>
  <c r="AC1735" i="3"/>
  <c r="AC1733" i="3"/>
  <c r="AC1731" i="3"/>
  <c r="AC1729" i="3"/>
  <c r="AC1727" i="3"/>
  <c r="AC1725" i="3"/>
  <c r="AC1723" i="3"/>
  <c r="AC1721" i="3"/>
  <c r="AC1719" i="3"/>
  <c r="AC1717" i="3"/>
  <c r="AC1715" i="3"/>
  <c r="AC1713" i="3"/>
  <c r="AC1711" i="3"/>
  <c r="AC1709" i="3"/>
  <c r="AC1707" i="3"/>
  <c r="AC1705" i="3"/>
  <c r="AC1703" i="3"/>
  <c r="AC1701" i="3"/>
  <c r="AC1699" i="3"/>
  <c r="AC1697" i="3"/>
  <c r="AC1695" i="3"/>
  <c r="AC1693" i="3"/>
  <c r="AC1691" i="3"/>
  <c r="AC1689" i="3"/>
  <c r="AC1687" i="3"/>
  <c r="AC1685" i="3"/>
  <c r="AC1683" i="3"/>
  <c r="AC1681" i="3"/>
  <c r="AC1679" i="3"/>
  <c r="AC1677" i="3"/>
  <c r="AC1675" i="3"/>
  <c r="AC1673" i="3"/>
  <c r="AC1671" i="3"/>
  <c r="AC1669" i="3"/>
  <c r="AC1667" i="3"/>
  <c r="AC1665" i="3"/>
  <c r="AC1663" i="3"/>
  <c r="AC1661" i="3"/>
  <c r="AC1659" i="3"/>
  <c r="AC1657" i="3"/>
  <c r="AC1655" i="3"/>
  <c r="AC1653" i="3"/>
  <c r="AC1651" i="3"/>
  <c r="AC1649" i="3"/>
  <c r="AC1647" i="3"/>
  <c r="AC1645" i="3"/>
  <c r="AC1643" i="3"/>
  <c r="AC1641" i="3"/>
  <c r="AC1639" i="3"/>
  <c r="AC1637" i="3"/>
  <c r="AC1635" i="3"/>
  <c r="AC1633" i="3"/>
  <c r="AC1631" i="3"/>
  <c r="AC1629" i="3"/>
  <c r="AC1627" i="3"/>
  <c r="AC1625" i="3"/>
  <c r="AC1623" i="3"/>
  <c r="AC1621" i="3"/>
  <c r="AC1619" i="3"/>
  <c r="AC1617" i="3"/>
  <c r="AC1615" i="3"/>
  <c r="AC1613" i="3"/>
  <c r="AC1611" i="3"/>
  <c r="AC1609" i="3"/>
  <c r="AC1607" i="3"/>
  <c r="AC1605" i="3"/>
  <c r="AC1603" i="3"/>
  <c r="AC1601" i="3"/>
  <c r="AC1599" i="3"/>
  <c r="AC1597" i="3"/>
  <c r="AC1595" i="3"/>
  <c r="AC1593" i="3"/>
  <c r="AC1591" i="3"/>
  <c r="AC1589" i="3"/>
  <c r="AC1587" i="3"/>
  <c r="AC1585" i="3"/>
  <c r="AC1583" i="3"/>
  <c r="AC1581" i="3"/>
  <c r="AC1579" i="3"/>
  <c r="AC1577" i="3"/>
  <c r="AC1575" i="3"/>
  <c r="AC1573" i="3"/>
  <c r="AC1571" i="3"/>
  <c r="AC1569" i="3"/>
  <c r="AC1567" i="3"/>
  <c r="AC1565" i="3"/>
  <c r="AC1563" i="3"/>
  <c r="AC1561" i="3"/>
  <c r="AC1559" i="3"/>
  <c r="AC1557" i="3"/>
  <c r="AC1555" i="3"/>
  <c r="AC1553" i="3"/>
  <c r="AC1551" i="3"/>
  <c r="AC1549" i="3"/>
  <c r="AC1547" i="3"/>
  <c r="AC1545" i="3"/>
  <c r="AC1543" i="3"/>
  <c r="AC1541" i="3"/>
  <c r="AC1539" i="3"/>
  <c r="AC1537" i="3"/>
  <c r="AC1535" i="3"/>
  <c r="AC1533" i="3"/>
  <c r="AC1531" i="3"/>
  <c r="AC1529" i="3"/>
  <c r="AC1527" i="3"/>
  <c r="AC1525" i="3"/>
  <c r="AC1523" i="3"/>
  <c r="AC1521" i="3"/>
  <c r="AC1519" i="3"/>
  <c r="AC1517" i="3"/>
  <c r="AC1515" i="3"/>
  <c r="AC1513" i="3"/>
  <c r="AC1511" i="3"/>
  <c r="AC1509" i="3"/>
  <c r="AC1507" i="3"/>
  <c r="AC1505" i="3"/>
  <c r="AC1503" i="3"/>
  <c r="AC1501" i="3"/>
  <c r="AC1499" i="3"/>
  <c r="AC1497" i="3"/>
  <c r="AC1495" i="3"/>
  <c r="AC1493" i="3"/>
  <c r="AC1491" i="3"/>
  <c r="AC1489" i="3"/>
  <c r="AC1487" i="3"/>
  <c r="AC1485" i="3"/>
  <c r="AC1483" i="3"/>
  <c r="AC1481" i="3"/>
  <c r="AC1479" i="3"/>
  <c r="AC1477" i="3"/>
  <c r="AC1475" i="3"/>
  <c r="AC1473" i="3"/>
  <c r="AC1471" i="3"/>
  <c r="AC1469" i="3"/>
  <c r="AC1467" i="3"/>
  <c r="AC1465" i="3"/>
  <c r="AC1463" i="3"/>
  <c r="AC1461" i="3"/>
  <c r="AC1459" i="3"/>
  <c r="AC1457" i="3"/>
  <c r="AC1455" i="3"/>
  <c r="AC1453" i="3"/>
  <c r="AC1451" i="3"/>
  <c r="AC1449" i="3"/>
  <c r="AC1447" i="3"/>
  <c r="AC1445" i="3"/>
  <c r="AC1443" i="3"/>
  <c r="AC1441" i="3"/>
  <c r="AC1439" i="3"/>
  <c r="AC1437" i="3"/>
  <c r="AC1435" i="3"/>
  <c r="AC1433" i="3"/>
  <c r="AC1431" i="3"/>
  <c r="AC1429" i="3"/>
  <c r="AC1427" i="3"/>
  <c r="AC1425" i="3"/>
  <c r="AC1423" i="3"/>
  <c r="AC1421" i="3"/>
  <c r="AC1419" i="3"/>
  <c r="AC1417" i="3"/>
  <c r="AC1415" i="3"/>
  <c r="AC1413" i="3"/>
  <c r="AC1411" i="3"/>
  <c r="AC1409" i="3"/>
  <c r="AC1407" i="3"/>
  <c r="AC1405" i="3"/>
  <c r="AC1403" i="3"/>
  <c r="AC1401" i="3"/>
  <c r="AC1399" i="3"/>
  <c r="AC1397" i="3"/>
  <c r="AC1395" i="3"/>
  <c r="AC1393" i="3"/>
  <c r="AC1391" i="3"/>
  <c r="AC1389" i="3"/>
  <c r="AC1387" i="3"/>
  <c r="AC1385" i="3"/>
  <c r="AC1383" i="3"/>
  <c r="AC1381" i="3"/>
  <c r="AC1379" i="3"/>
  <c r="AC1377" i="3"/>
  <c r="AC1375" i="3"/>
  <c r="AC1373" i="3"/>
  <c r="AC1371" i="3"/>
  <c r="AC1369" i="3"/>
  <c r="AC1367" i="3"/>
  <c r="AC1365" i="3"/>
  <c r="AC1363" i="3"/>
  <c r="AC1361" i="3"/>
  <c r="AC1359" i="3"/>
  <c r="AC1357" i="3"/>
  <c r="AC1355" i="3"/>
  <c r="AC1353" i="3"/>
  <c r="AC1351" i="3"/>
  <c r="AC1349" i="3"/>
  <c r="AC1347" i="3"/>
  <c r="AC1345" i="3"/>
  <c r="AC1343" i="3"/>
  <c r="AC1341" i="3"/>
  <c r="AC1339" i="3"/>
  <c r="AC1337" i="3"/>
  <c r="AC1335" i="3"/>
  <c r="AC1333" i="3"/>
  <c r="AC1331" i="3"/>
  <c r="AC1329" i="3"/>
  <c r="AC1327" i="3"/>
  <c r="AC1325" i="3"/>
  <c r="AC1323" i="3"/>
  <c r="AC1321" i="3"/>
  <c r="AC1319" i="3"/>
  <c r="AC1317" i="3"/>
  <c r="AC1315" i="3"/>
  <c r="AC1313" i="3"/>
  <c r="AC1311" i="3"/>
  <c r="AC1309" i="3"/>
  <c r="AC1307" i="3"/>
  <c r="AC1305" i="3"/>
  <c r="AC1303" i="3"/>
  <c r="AC1301" i="3"/>
  <c r="AC1299" i="3"/>
  <c r="AC1297" i="3"/>
  <c r="AC1295" i="3"/>
  <c r="AC1293" i="3"/>
  <c r="AC1291" i="3"/>
  <c r="AC1289" i="3"/>
  <c r="AC1287" i="3"/>
  <c r="AC1285" i="3"/>
  <c r="AC1283" i="3"/>
  <c r="AC1281" i="3"/>
  <c r="AC1279" i="3"/>
  <c r="AC1277" i="3"/>
  <c r="AC1275" i="3"/>
  <c r="AC1273" i="3"/>
  <c r="AC1271" i="3"/>
  <c r="AC1269" i="3"/>
  <c r="AC1267" i="3"/>
  <c r="AC1265" i="3"/>
  <c r="AC1263" i="3"/>
  <c r="AC1261" i="3"/>
  <c r="AC1259" i="3"/>
  <c r="AC1257" i="3"/>
  <c r="AC1255" i="3"/>
  <c r="AC1253" i="3"/>
  <c r="AC1251" i="3"/>
  <c r="AC1249" i="3"/>
  <c r="AC1247" i="3"/>
  <c r="AC1245" i="3"/>
  <c r="AC1243" i="3"/>
  <c r="AC1241" i="3"/>
  <c r="AC1239" i="3"/>
  <c r="AC1237" i="3"/>
  <c r="AC1235" i="3"/>
  <c r="AC1233" i="3"/>
  <c r="AC1231" i="3"/>
  <c r="AC1229" i="3"/>
  <c r="AC1227" i="3"/>
  <c r="AC1225" i="3"/>
  <c r="AC1223" i="3"/>
  <c r="AC1221" i="3"/>
  <c r="AC1219" i="3"/>
  <c r="AC1217" i="3"/>
  <c r="AC1215" i="3"/>
  <c r="AC1213" i="3"/>
  <c r="AC1211" i="3"/>
  <c r="AC1209" i="3"/>
  <c r="AC1207" i="3"/>
  <c r="AC1205" i="3"/>
  <c r="AC1203" i="3"/>
  <c r="AC1201" i="3"/>
  <c r="AC1199" i="3"/>
  <c r="AC1197" i="3"/>
  <c r="AC1195" i="3"/>
  <c r="AC1193" i="3"/>
  <c r="AC1191" i="3"/>
  <c r="AC1189" i="3"/>
  <c r="AC1187" i="3"/>
  <c r="AC1185" i="3"/>
  <c r="AC1183" i="3"/>
  <c r="AC1181" i="3"/>
  <c r="AC1179" i="3"/>
  <c r="AC1177" i="3"/>
  <c r="AC1175" i="3"/>
  <c r="AC1173" i="3"/>
  <c r="AC1171" i="3"/>
  <c r="AC1169" i="3"/>
  <c r="AC1167" i="3"/>
  <c r="AC1165" i="3"/>
  <c r="AC1163" i="3"/>
  <c r="AC1161" i="3"/>
  <c r="AC1159" i="3"/>
  <c r="AC1157" i="3"/>
  <c r="AC1155" i="3"/>
  <c r="AC1153" i="3"/>
  <c r="AC1151" i="3"/>
  <c r="AC1149" i="3"/>
  <c r="AC1147" i="3"/>
  <c r="AC1145" i="3"/>
  <c r="AC1143" i="3"/>
  <c r="AC1141" i="3"/>
  <c r="AC1139" i="3"/>
  <c r="AC1137" i="3"/>
  <c r="AC1135" i="3"/>
  <c r="AC1133" i="3"/>
  <c r="AC1131" i="3"/>
  <c r="AC1129" i="3"/>
  <c r="AC1127" i="3"/>
  <c r="AC1125" i="3"/>
  <c r="AC1123" i="3"/>
  <c r="AC1121" i="3"/>
  <c r="AC1119" i="3"/>
  <c r="AC1117" i="3"/>
  <c r="AC1115" i="3"/>
  <c r="AC1113" i="3"/>
  <c r="AC1111" i="3"/>
  <c r="AC1109" i="3"/>
  <c r="AC1107" i="3"/>
  <c r="AC1105" i="3"/>
  <c r="AC1103" i="3"/>
  <c r="AC1101" i="3"/>
  <c r="AC1099" i="3"/>
  <c r="AC1097" i="3"/>
  <c r="AC1095" i="3"/>
  <c r="AC1093" i="3"/>
  <c r="AC1091" i="3"/>
  <c r="AC1089" i="3"/>
  <c r="AC1087" i="3"/>
  <c r="AC1085" i="3"/>
  <c r="AC1083" i="3"/>
  <c r="AC1081" i="3"/>
  <c r="AC1079" i="3"/>
  <c r="AC1077" i="3"/>
  <c r="AC1075" i="3"/>
  <c r="AC1073" i="3"/>
  <c r="AC1071" i="3"/>
  <c r="AC1069" i="3"/>
  <c r="AC1067" i="3"/>
  <c r="AC1065" i="3"/>
  <c r="AC1063" i="3"/>
  <c r="AC1061" i="3"/>
  <c r="AC1059" i="3"/>
  <c r="AC1057" i="3"/>
  <c r="AC1055" i="3"/>
  <c r="AC1053" i="3"/>
  <c r="AC1051" i="3"/>
  <c r="AC1049" i="3"/>
  <c r="AC1047" i="3"/>
  <c r="AC1045" i="3"/>
  <c r="AC1043" i="3"/>
  <c r="AC1041" i="3"/>
  <c r="AC1039" i="3"/>
  <c r="AC1037" i="3"/>
  <c r="AC1035" i="3"/>
  <c r="AC1033" i="3"/>
  <c r="AC1031" i="3"/>
  <c r="AC1029" i="3"/>
  <c r="AC1027" i="3"/>
  <c r="AC1025" i="3"/>
  <c r="AC1023" i="3"/>
  <c r="AC1021" i="3"/>
  <c r="AC1019" i="3"/>
  <c r="AC1017" i="3"/>
  <c r="AC1015" i="3"/>
  <c r="AC1013" i="3"/>
  <c r="AC1011" i="3"/>
  <c r="AC1009" i="3"/>
  <c r="AC1007" i="3"/>
  <c r="AC1005" i="3"/>
  <c r="AC1003" i="3"/>
  <c r="AC1001" i="3"/>
  <c r="AC999" i="3"/>
  <c r="AC997" i="3"/>
  <c r="AC995" i="3"/>
  <c r="AC993" i="3"/>
  <c r="AC991" i="3"/>
  <c r="AC989" i="3"/>
  <c r="AC987" i="3"/>
  <c r="AC985" i="3"/>
  <c r="AC983" i="3"/>
  <c r="AC981" i="3"/>
  <c r="AC979" i="3"/>
  <c r="AC977" i="3"/>
  <c r="AC975" i="3"/>
  <c r="AC973" i="3"/>
  <c r="AC971" i="3"/>
  <c r="AC969" i="3"/>
  <c r="AC967" i="3"/>
  <c r="AC965" i="3"/>
  <c r="AC963" i="3"/>
  <c r="AC961" i="3"/>
  <c r="AC959" i="3"/>
  <c r="AC957" i="3"/>
  <c r="AC955" i="3"/>
  <c r="AC953" i="3"/>
  <c r="AC951" i="3"/>
  <c r="AC949" i="3"/>
  <c r="AC947" i="3"/>
  <c r="AC945" i="3"/>
  <c r="AC943" i="3"/>
  <c r="AC941" i="3"/>
  <c r="AC939" i="3"/>
  <c r="AC937" i="3"/>
  <c r="AC935" i="3"/>
  <c r="AC933" i="3"/>
  <c r="AC931" i="3"/>
  <c r="AC929" i="3"/>
  <c r="AC927" i="3"/>
  <c r="AC925" i="3"/>
  <c r="AC923" i="3"/>
  <c r="AC921" i="3"/>
  <c r="AC919" i="3"/>
  <c r="AC917" i="3"/>
  <c r="AC915" i="3"/>
  <c r="AC913" i="3"/>
  <c r="AC911" i="3"/>
  <c r="AC909" i="3"/>
  <c r="AC907" i="3"/>
  <c r="AC905" i="3"/>
  <c r="AC903" i="3"/>
  <c r="AC901" i="3"/>
  <c r="AC899" i="3"/>
  <c r="AC897" i="3"/>
  <c r="AC895" i="3"/>
  <c r="AC893" i="3"/>
  <c r="AC891" i="3"/>
  <c r="AC889" i="3"/>
  <c r="AC887" i="3"/>
  <c r="AC885" i="3"/>
  <c r="AC883" i="3"/>
  <c r="AC881" i="3"/>
  <c r="AC879" i="3"/>
  <c r="AC877" i="3"/>
  <c r="AC875" i="3"/>
  <c r="AC873" i="3"/>
  <c r="AC871" i="3"/>
  <c r="AC869" i="3"/>
  <c r="AC867" i="3"/>
  <c r="AC865" i="3"/>
  <c r="AC863" i="3"/>
  <c r="AC861" i="3"/>
  <c r="AC859" i="3"/>
  <c r="AC857" i="3"/>
  <c r="AC855" i="3"/>
  <c r="AC853" i="3"/>
  <c r="AC851" i="3"/>
  <c r="AC849" i="3"/>
  <c r="AC847" i="3"/>
  <c r="AC845" i="3"/>
  <c r="AC843" i="3"/>
  <c r="AC841" i="3"/>
  <c r="AC839" i="3"/>
  <c r="AC837" i="3"/>
  <c r="AC835" i="3"/>
  <c r="AC833" i="3"/>
  <c r="AC831" i="3"/>
  <c r="AC829" i="3"/>
  <c r="AC827" i="3"/>
  <c r="AC825" i="3"/>
  <c r="AC823" i="3"/>
  <c r="AC821" i="3"/>
  <c r="AC819" i="3"/>
  <c r="AC817" i="3"/>
  <c r="AC815" i="3"/>
  <c r="AC813" i="3"/>
  <c r="AC811" i="3"/>
  <c r="AC809" i="3"/>
  <c r="AC807" i="3"/>
  <c r="AC805" i="3"/>
  <c r="AC803" i="3"/>
  <c r="AC801" i="3"/>
  <c r="AC799" i="3"/>
  <c r="AC797" i="3"/>
  <c r="AC795" i="3"/>
  <c r="AC793" i="3"/>
  <c r="AC791" i="3"/>
  <c r="AC789" i="3"/>
  <c r="AC787" i="3"/>
  <c r="AC785" i="3"/>
  <c r="AC783" i="3"/>
  <c r="AC781" i="3"/>
  <c r="AC779" i="3"/>
  <c r="AC777" i="3"/>
  <c r="AC775" i="3"/>
  <c r="AC773" i="3"/>
  <c r="AC771" i="3"/>
  <c r="AC769" i="3"/>
  <c r="AC767" i="3"/>
  <c r="AC765" i="3"/>
  <c r="AC763" i="3"/>
  <c r="AC761" i="3"/>
  <c r="AC759" i="3"/>
  <c r="AC757" i="3"/>
  <c r="AC755" i="3"/>
  <c r="AC753" i="3"/>
  <c r="AC751" i="3"/>
  <c r="AC749" i="3"/>
  <c r="AC747" i="3"/>
  <c r="AC745" i="3"/>
  <c r="AC743" i="3"/>
  <c r="AC741" i="3"/>
  <c r="AC739" i="3"/>
  <c r="AC737" i="3"/>
  <c r="AC735" i="3"/>
  <c r="AC733" i="3"/>
  <c r="AC731" i="3"/>
  <c r="AC729" i="3"/>
  <c r="AC727" i="3"/>
  <c r="AC725" i="3"/>
  <c r="AC723" i="3"/>
  <c r="AC721" i="3"/>
  <c r="AC719" i="3"/>
  <c r="AC717" i="3"/>
  <c r="AC715" i="3"/>
  <c r="AC713" i="3"/>
  <c r="AC711" i="3"/>
  <c r="AC709" i="3"/>
  <c r="AC707" i="3"/>
  <c r="AC705" i="3"/>
  <c r="AC703" i="3"/>
  <c r="AC701" i="3"/>
  <c r="AC699" i="3"/>
  <c r="AC697" i="3"/>
  <c r="AC695" i="3"/>
  <c r="AC693" i="3"/>
  <c r="AC691" i="3"/>
  <c r="AC689" i="3"/>
  <c r="AC687" i="3"/>
  <c r="AC685" i="3"/>
  <c r="AC683" i="3"/>
  <c r="AC681" i="3"/>
  <c r="AC679" i="3"/>
  <c r="AC677" i="3"/>
  <c r="AC675" i="3"/>
  <c r="AC673" i="3"/>
  <c r="AC671" i="3"/>
  <c r="AC669" i="3"/>
  <c r="AC667" i="3"/>
  <c r="AC665" i="3"/>
  <c r="AC663" i="3"/>
  <c r="AC661" i="3"/>
  <c r="AC659" i="3"/>
  <c r="AC657" i="3"/>
  <c r="AC655" i="3"/>
  <c r="AC653" i="3"/>
  <c r="AC651" i="3"/>
  <c r="AC649" i="3"/>
  <c r="AC647" i="3"/>
  <c r="AC645" i="3"/>
  <c r="AC643" i="3"/>
  <c r="AC641" i="3"/>
  <c r="AC639" i="3"/>
  <c r="AC637" i="3"/>
  <c r="AC635" i="3"/>
  <c r="AC633" i="3"/>
  <c r="AC631" i="3"/>
  <c r="AC629" i="3"/>
  <c r="AC627" i="3"/>
  <c r="AC625" i="3"/>
  <c r="AC623" i="3"/>
  <c r="AC621" i="3"/>
  <c r="AC619" i="3"/>
  <c r="AC617" i="3"/>
  <c r="AC615" i="3"/>
  <c r="AC613" i="3"/>
  <c r="AC611" i="3"/>
  <c r="AC609" i="3"/>
  <c r="AC607" i="3"/>
  <c r="AC605" i="3"/>
  <c r="AC603" i="3"/>
  <c r="AC601" i="3"/>
  <c r="AC599" i="3"/>
  <c r="AC597" i="3"/>
  <c r="AC595" i="3"/>
  <c r="AC593" i="3"/>
  <c r="AC591" i="3"/>
  <c r="AC589" i="3"/>
  <c r="AC587" i="3"/>
  <c r="AC585" i="3"/>
  <c r="AC583" i="3"/>
  <c r="AC581" i="3"/>
  <c r="AC579" i="3"/>
  <c r="AC577" i="3"/>
  <c r="AC575" i="3"/>
  <c r="AC573" i="3"/>
  <c r="AC571" i="3"/>
  <c r="AC569" i="3"/>
  <c r="AC567" i="3"/>
  <c r="AC565" i="3"/>
  <c r="AC563" i="3"/>
  <c r="AC561" i="3"/>
  <c r="AC559" i="3"/>
  <c r="AC557" i="3"/>
  <c r="AC555" i="3"/>
  <c r="AC553" i="3"/>
  <c r="AC551" i="3"/>
  <c r="AC549" i="3"/>
  <c r="AC547" i="3"/>
  <c r="AC545" i="3"/>
  <c r="AC543" i="3"/>
  <c r="AC541" i="3"/>
  <c r="AC539" i="3"/>
  <c r="AC537" i="3"/>
  <c r="AC535" i="3"/>
  <c r="AC533" i="3"/>
  <c r="AC531" i="3"/>
  <c r="AC529" i="3"/>
  <c r="AC527" i="3"/>
  <c r="AC525" i="3"/>
  <c r="AC523" i="3"/>
  <c r="AC521" i="3"/>
  <c r="AC519" i="3"/>
  <c r="AC517" i="3"/>
  <c r="AC515" i="3"/>
  <c r="AC513" i="3"/>
  <c r="AC511" i="3"/>
  <c r="AC509" i="3"/>
  <c r="AC507" i="3"/>
  <c r="AC505" i="3"/>
  <c r="AC503" i="3"/>
  <c r="AC501" i="3"/>
  <c r="AC499" i="3"/>
  <c r="AC497" i="3"/>
  <c r="AC495" i="3"/>
  <c r="AC493" i="3"/>
  <c r="AC491" i="3"/>
  <c r="AC489" i="3"/>
  <c r="AC487" i="3"/>
  <c r="AC485" i="3"/>
  <c r="AC483" i="3"/>
  <c r="AC481" i="3"/>
  <c r="AC479" i="3"/>
  <c r="AC477" i="3"/>
  <c r="AC475" i="3"/>
  <c r="AC473" i="3"/>
  <c r="AC471" i="3"/>
  <c r="AC469" i="3"/>
  <c r="AC467" i="3"/>
  <c r="AC465" i="3"/>
  <c r="AC463" i="3"/>
  <c r="AC461" i="3"/>
  <c r="AC459" i="3"/>
  <c r="AC457" i="3"/>
  <c r="AC455" i="3"/>
  <c r="AC453" i="3"/>
  <c r="AC451" i="3"/>
  <c r="AC449" i="3"/>
  <c r="AC447" i="3"/>
  <c r="AC445" i="3"/>
  <c r="AC443" i="3"/>
  <c r="AC441" i="3"/>
  <c r="AC439" i="3"/>
  <c r="AC437" i="3"/>
  <c r="AC435" i="3"/>
  <c r="AC433" i="3"/>
  <c r="AC431" i="3"/>
  <c r="AC429" i="3"/>
  <c r="AC427" i="3"/>
  <c r="AC425" i="3"/>
  <c r="AC423" i="3"/>
  <c r="AC421" i="3"/>
  <c r="AC419" i="3"/>
  <c r="AC417" i="3"/>
  <c r="AC415" i="3"/>
  <c r="AC413" i="3"/>
  <c r="AC411" i="3"/>
  <c r="AC409" i="3"/>
  <c r="AC407" i="3"/>
  <c r="AC405" i="3"/>
  <c r="AC403" i="3"/>
  <c r="AC401" i="3"/>
  <c r="AC399" i="3"/>
  <c r="AC397" i="3"/>
  <c r="AC395" i="3"/>
  <c r="AC393" i="3"/>
  <c r="AC391" i="3"/>
  <c r="AC389" i="3"/>
  <c r="AC387" i="3"/>
  <c r="AC385" i="3"/>
  <c r="AC383" i="3"/>
  <c r="AC381" i="3"/>
  <c r="AC379" i="3"/>
  <c r="AC377" i="3"/>
  <c r="AC375" i="3"/>
  <c r="AC373" i="3"/>
  <c r="AC371" i="3"/>
  <c r="AC369" i="3"/>
  <c r="AC367" i="3"/>
  <c r="AC365" i="3"/>
  <c r="AC363" i="3"/>
  <c r="AC361" i="3"/>
  <c r="AC359" i="3"/>
  <c r="AC357" i="3"/>
  <c r="AC355" i="3"/>
  <c r="AC353" i="3"/>
  <c r="AC351" i="3"/>
  <c r="AC349" i="3"/>
  <c r="AC347" i="3"/>
  <c r="AC345" i="3"/>
  <c r="AC343" i="3"/>
  <c r="AC341" i="3"/>
  <c r="AC339" i="3"/>
  <c r="AC337" i="3"/>
  <c r="AC335" i="3"/>
  <c r="AC333" i="3"/>
  <c r="AC331" i="3"/>
  <c r="AC329" i="3"/>
  <c r="AC327" i="3"/>
  <c r="AC325" i="3"/>
  <c r="AC323" i="3"/>
  <c r="AC321" i="3"/>
  <c r="AC319" i="3"/>
  <c r="AC317" i="3"/>
  <c r="AC315" i="3"/>
  <c r="AC313" i="3"/>
  <c r="AC311" i="3"/>
  <c r="AC309" i="3"/>
  <c r="AC307" i="3"/>
  <c r="AC305" i="3"/>
  <c r="AC303" i="3"/>
  <c r="AC301" i="3"/>
  <c r="AC299" i="3"/>
  <c r="AC297" i="3"/>
  <c r="AC295" i="3"/>
  <c r="AC293" i="3"/>
  <c r="AC291" i="3"/>
  <c r="AC289" i="3"/>
  <c r="AC287" i="3"/>
  <c r="AC285" i="3"/>
  <c r="AC283" i="3"/>
  <c r="AC281" i="3"/>
  <c r="AC279" i="3"/>
  <c r="AC277" i="3"/>
  <c r="AC275" i="3"/>
  <c r="AC273" i="3"/>
  <c r="AC271" i="3"/>
  <c r="AC269" i="3"/>
  <c r="AC267" i="3"/>
  <c r="AC265" i="3"/>
  <c r="AC263" i="3"/>
  <c r="AC261" i="3"/>
  <c r="AC259" i="3"/>
  <c r="AC257" i="3"/>
  <c r="AC255" i="3"/>
  <c r="AC253" i="3"/>
  <c r="AC251" i="3"/>
  <c r="AC249" i="3"/>
  <c r="AC247" i="3"/>
  <c r="AC245" i="3"/>
  <c r="AC243" i="3"/>
  <c r="AC241" i="3"/>
  <c r="AC239" i="3"/>
  <c r="AC237" i="3"/>
  <c r="AC235" i="3"/>
  <c r="AC233" i="3"/>
  <c r="AC231" i="3"/>
  <c r="AC229" i="3"/>
  <c r="AC227" i="3"/>
  <c r="AC225" i="3"/>
  <c r="AC223" i="3"/>
  <c r="AC221" i="3"/>
  <c r="AC219" i="3"/>
  <c r="AC217" i="3"/>
  <c r="AC215" i="3"/>
  <c r="AC213" i="3"/>
  <c r="AC211" i="3"/>
  <c r="AC209" i="3"/>
  <c r="AC207" i="3"/>
  <c r="AC205" i="3"/>
  <c r="AC203" i="3"/>
  <c r="AC201" i="3"/>
  <c r="AC199" i="3"/>
  <c r="AC197" i="3"/>
  <c r="AC195" i="3"/>
  <c r="AC193" i="3"/>
  <c r="AC191" i="3"/>
  <c r="AC189" i="3"/>
  <c r="AC187" i="3"/>
  <c r="AC185" i="3"/>
  <c r="AC183" i="3"/>
  <c r="AC181" i="3"/>
  <c r="AC179" i="3"/>
  <c r="AC177" i="3"/>
  <c r="AC175" i="3"/>
  <c r="AC173" i="3"/>
  <c r="AC171" i="3"/>
  <c r="AC169" i="3"/>
  <c r="AC167" i="3"/>
  <c r="AC165" i="3"/>
  <c r="AC163" i="3"/>
  <c r="AC161" i="3"/>
  <c r="AC159" i="3"/>
  <c r="AC157" i="3"/>
  <c r="AC155" i="3"/>
  <c r="AC153" i="3"/>
  <c r="AC151" i="3"/>
  <c r="AC149" i="3"/>
  <c r="AC147" i="3"/>
  <c r="AC145" i="3"/>
  <c r="AC143" i="3"/>
  <c r="AC141" i="3"/>
  <c r="AC139" i="3"/>
  <c r="AC137" i="3"/>
  <c r="AC135" i="3"/>
  <c r="AC133" i="3"/>
  <c r="AC131" i="3"/>
  <c r="AC129" i="3"/>
  <c r="AC127" i="3"/>
  <c r="AC125" i="3"/>
  <c r="AC123" i="3"/>
  <c r="AC121" i="3"/>
  <c r="AC119" i="3"/>
  <c r="AC117" i="3"/>
  <c r="AC115" i="3"/>
  <c r="AC113" i="3"/>
  <c r="AC111" i="3"/>
  <c r="AC109" i="3"/>
  <c r="AC107" i="3"/>
  <c r="AC105" i="3"/>
  <c r="AC103" i="3"/>
  <c r="AC101" i="3"/>
  <c r="AC99" i="3"/>
  <c r="AC97" i="3"/>
  <c r="AC95" i="3"/>
  <c r="AC93" i="3"/>
  <c r="AC91" i="3"/>
  <c r="AC89" i="3"/>
  <c r="AC87" i="3"/>
  <c r="AC85" i="3"/>
  <c r="AC83" i="3"/>
  <c r="AC81" i="3"/>
  <c r="AC79" i="3"/>
  <c r="AC77" i="3"/>
  <c r="AC75" i="3"/>
  <c r="AC73" i="3"/>
  <c r="AC71" i="3"/>
  <c r="AC69" i="3"/>
  <c r="AC67" i="3"/>
  <c r="AC65" i="3"/>
  <c r="AC63" i="3"/>
  <c r="AC61" i="3"/>
  <c r="AC59" i="3"/>
  <c r="AC57" i="3"/>
  <c r="AC55" i="3"/>
  <c r="AC53" i="3"/>
  <c r="AC51" i="3"/>
  <c r="AC49" i="3"/>
  <c r="AC47" i="3"/>
  <c r="AC45" i="3"/>
  <c r="AC43" i="3"/>
  <c r="AC41" i="3"/>
  <c r="AC39" i="3"/>
  <c r="AC37" i="3"/>
  <c r="AC35" i="3"/>
  <c r="AC33" i="3"/>
  <c r="AC31" i="3"/>
  <c r="AC29" i="3"/>
  <c r="AC27" i="3"/>
  <c r="AC25" i="3"/>
  <c r="AC23" i="3"/>
  <c r="AC21" i="3"/>
  <c r="AC19" i="3"/>
  <c r="AC17" i="3"/>
  <c r="AC15" i="3"/>
  <c r="AC13" i="3"/>
  <c r="AC11" i="3"/>
  <c r="O190" i="3"/>
  <c r="P190" i="3"/>
  <c r="Q190" i="3"/>
  <c r="R190" i="3"/>
  <c r="S190" i="3"/>
  <c r="T190" i="3"/>
  <c r="U190" i="3"/>
  <c r="O191" i="3"/>
  <c r="P191" i="3"/>
  <c r="Q191" i="3"/>
  <c r="R191" i="3"/>
  <c r="S191" i="3"/>
  <c r="T191" i="3"/>
  <c r="U191" i="3"/>
  <c r="O192" i="3"/>
  <c r="P192" i="3"/>
  <c r="Q192" i="3"/>
  <c r="R192" i="3"/>
  <c r="S192" i="3"/>
  <c r="T192" i="3"/>
  <c r="U192" i="3"/>
  <c r="O193" i="3"/>
  <c r="P193" i="3"/>
  <c r="Q193" i="3"/>
  <c r="R193" i="3"/>
  <c r="S193" i="3"/>
  <c r="T193" i="3"/>
  <c r="U193" i="3"/>
  <c r="O194" i="3"/>
  <c r="P194" i="3"/>
  <c r="Q194" i="3"/>
  <c r="R194" i="3"/>
  <c r="V194" i="3" s="1"/>
  <c r="K194" i="3" s="1"/>
  <c r="L194" i="3" s="1"/>
  <c r="S194" i="3"/>
  <c r="T194" i="3"/>
  <c r="U194" i="3"/>
  <c r="O195" i="3"/>
  <c r="P195" i="3"/>
  <c r="Q195" i="3"/>
  <c r="R195" i="3"/>
  <c r="S195" i="3"/>
  <c r="T195" i="3"/>
  <c r="U195" i="3"/>
  <c r="O196" i="3"/>
  <c r="P196" i="3"/>
  <c r="Q196" i="3"/>
  <c r="R196" i="3"/>
  <c r="S196" i="3"/>
  <c r="T196" i="3"/>
  <c r="U196" i="3"/>
  <c r="O197" i="3"/>
  <c r="P197" i="3"/>
  <c r="Q197" i="3"/>
  <c r="R197" i="3"/>
  <c r="S197" i="3"/>
  <c r="T197" i="3"/>
  <c r="U197" i="3"/>
  <c r="O198" i="3"/>
  <c r="P198" i="3"/>
  <c r="Q198" i="3"/>
  <c r="R198" i="3"/>
  <c r="V198" i="3"/>
  <c r="K198" i="3" s="1"/>
  <c r="L198" i="3" s="1"/>
  <c r="S198" i="3"/>
  <c r="T198" i="3"/>
  <c r="U198" i="3"/>
  <c r="O199" i="3"/>
  <c r="P199" i="3"/>
  <c r="Q199" i="3"/>
  <c r="R199" i="3"/>
  <c r="S199" i="3"/>
  <c r="T199" i="3"/>
  <c r="U199" i="3"/>
  <c r="O200" i="3"/>
  <c r="P200" i="3"/>
  <c r="Q200" i="3"/>
  <c r="R200" i="3"/>
  <c r="S200" i="3"/>
  <c r="T200" i="3"/>
  <c r="U200" i="3"/>
  <c r="O201" i="3"/>
  <c r="P201" i="3"/>
  <c r="Q201" i="3"/>
  <c r="R201" i="3"/>
  <c r="S201" i="3"/>
  <c r="T201" i="3"/>
  <c r="U201" i="3"/>
  <c r="O202" i="3"/>
  <c r="P202" i="3"/>
  <c r="Q202" i="3"/>
  <c r="R202" i="3"/>
  <c r="S202" i="3"/>
  <c r="T202" i="3"/>
  <c r="U202" i="3"/>
  <c r="O203" i="3"/>
  <c r="P203" i="3"/>
  <c r="Q203" i="3"/>
  <c r="R203" i="3"/>
  <c r="S203" i="3"/>
  <c r="T203" i="3"/>
  <c r="U203" i="3"/>
  <c r="U189" i="3"/>
  <c r="P189" i="3"/>
  <c r="Q189" i="3"/>
  <c r="R189" i="3"/>
  <c r="S189" i="3"/>
  <c r="T189" i="3"/>
  <c r="O189" i="3"/>
  <c r="O186" i="3"/>
  <c r="P186" i="3"/>
  <c r="Q186" i="3"/>
  <c r="R186" i="3"/>
  <c r="S186" i="3"/>
  <c r="T186" i="3"/>
  <c r="U186" i="3"/>
  <c r="O187" i="3"/>
  <c r="P187" i="3"/>
  <c r="Q187" i="3"/>
  <c r="R187" i="3"/>
  <c r="S187" i="3"/>
  <c r="T187" i="3"/>
  <c r="U187" i="3"/>
  <c r="O188" i="3"/>
  <c r="P188" i="3"/>
  <c r="Q188" i="3"/>
  <c r="R188" i="3"/>
  <c r="S188" i="3"/>
  <c r="T188" i="3"/>
  <c r="U188" i="3"/>
  <c r="O181" i="3"/>
  <c r="P181" i="3"/>
  <c r="Q181" i="3"/>
  <c r="R181" i="3"/>
  <c r="S181" i="3"/>
  <c r="T181" i="3"/>
  <c r="U181" i="3"/>
  <c r="O182" i="3"/>
  <c r="P182" i="3"/>
  <c r="Q182" i="3"/>
  <c r="R182" i="3"/>
  <c r="S182" i="3"/>
  <c r="T182" i="3"/>
  <c r="U182" i="3"/>
  <c r="O183" i="3"/>
  <c r="P183" i="3"/>
  <c r="Q183" i="3"/>
  <c r="R183" i="3"/>
  <c r="S183" i="3"/>
  <c r="T183" i="3"/>
  <c r="U183" i="3"/>
  <c r="O184" i="3"/>
  <c r="P184" i="3"/>
  <c r="Q184" i="3"/>
  <c r="R184" i="3"/>
  <c r="S184" i="3"/>
  <c r="T184" i="3"/>
  <c r="U184" i="3"/>
  <c r="O185" i="3"/>
  <c r="P185" i="3"/>
  <c r="Q185" i="3"/>
  <c r="R185" i="3"/>
  <c r="S185" i="3"/>
  <c r="T185" i="3"/>
  <c r="U185" i="3"/>
  <c r="O160" i="3"/>
  <c r="P160" i="3"/>
  <c r="Q160" i="3"/>
  <c r="R160" i="3"/>
  <c r="S160" i="3"/>
  <c r="T160" i="3"/>
  <c r="U160" i="3"/>
  <c r="O161" i="3"/>
  <c r="P161" i="3"/>
  <c r="Q161" i="3"/>
  <c r="R161" i="3"/>
  <c r="S161" i="3"/>
  <c r="T161" i="3"/>
  <c r="U161" i="3"/>
  <c r="O162" i="3"/>
  <c r="P162" i="3"/>
  <c r="Q162" i="3"/>
  <c r="R162" i="3"/>
  <c r="S162" i="3"/>
  <c r="T162" i="3"/>
  <c r="U162" i="3"/>
  <c r="O163" i="3"/>
  <c r="P163" i="3"/>
  <c r="Q163" i="3"/>
  <c r="R163" i="3"/>
  <c r="S163" i="3"/>
  <c r="T163" i="3"/>
  <c r="U163" i="3"/>
  <c r="O164" i="3"/>
  <c r="P164" i="3"/>
  <c r="Q164" i="3"/>
  <c r="R164" i="3"/>
  <c r="S164" i="3"/>
  <c r="T164" i="3"/>
  <c r="U164" i="3"/>
  <c r="O165" i="3"/>
  <c r="P165" i="3"/>
  <c r="Q165" i="3"/>
  <c r="R165" i="3"/>
  <c r="S165" i="3"/>
  <c r="T165" i="3"/>
  <c r="U165" i="3"/>
  <c r="O166" i="3"/>
  <c r="P166" i="3"/>
  <c r="Q166" i="3"/>
  <c r="R166" i="3"/>
  <c r="S166" i="3"/>
  <c r="T166" i="3"/>
  <c r="U166" i="3"/>
  <c r="O167" i="3"/>
  <c r="P167" i="3"/>
  <c r="Q167" i="3"/>
  <c r="R167" i="3"/>
  <c r="S167" i="3"/>
  <c r="T167" i="3"/>
  <c r="U167" i="3"/>
  <c r="O168" i="3"/>
  <c r="P168" i="3"/>
  <c r="Q168" i="3"/>
  <c r="R168" i="3"/>
  <c r="S168" i="3"/>
  <c r="T168" i="3"/>
  <c r="U168" i="3"/>
  <c r="O169" i="3"/>
  <c r="P169" i="3"/>
  <c r="Q169" i="3"/>
  <c r="R169" i="3"/>
  <c r="S169" i="3"/>
  <c r="T169" i="3"/>
  <c r="U169" i="3"/>
  <c r="O170" i="3"/>
  <c r="P170" i="3"/>
  <c r="Q170" i="3"/>
  <c r="R170" i="3"/>
  <c r="S170" i="3"/>
  <c r="T170" i="3"/>
  <c r="U170" i="3"/>
  <c r="O171" i="3"/>
  <c r="P171" i="3"/>
  <c r="Q171" i="3"/>
  <c r="R171" i="3"/>
  <c r="V171" i="3" s="1"/>
  <c r="K171" i="3" s="1"/>
  <c r="L171" i="3" s="1"/>
  <c r="S171" i="3"/>
  <c r="T171" i="3"/>
  <c r="U171" i="3"/>
  <c r="O172" i="3"/>
  <c r="P172" i="3"/>
  <c r="Q172" i="3"/>
  <c r="R172" i="3"/>
  <c r="S172" i="3"/>
  <c r="T172" i="3"/>
  <c r="U172" i="3"/>
  <c r="O173" i="3"/>
  <c r="P173" i="3"/>
  <c r="Q173" i="3"/>
  <c r="R173" i="3"/>
  <c r="S173" i="3"/>
  <c r="T173" i="3"/>
  <c r="U173" i="3"/>
  <c r="O174" i="3"/>
  <c r="P174" i="3"/>
  <c r="Q174" i="3"/>
  <c r="R174" i="3"/>
  <c r="S174" i="3"/>
  <c r="T174" i="3"/>
  <c r="U174" i="3"/>
  <c r="O175" i="3"/>
  <c r="P175" i="3"/>
  <c r="Q175" i="3"/>
  <c r="R175" i="3"/>
  <c r="S175" i="3"/>
  <c r="T175" i="3"/>
  <c r="U175" i="3"/>
  <c r="O176" i="3"/>
  <c r="P176" i="3"/>
  <c r="Q176" i="3"/>
  <c r="R176" i="3"/>
  <c r="S176" i="3"/>
  <c r="T176" i="3"/>
  <c r="U176" i="3"/>
  <c r="O177" i="3"/>
  <c r="P177" i="3"/>
  <c r="Q177" i="3"/>
  <c r="R177" i="3"/>
  <c r="S177" i="3"/>
  <c r="T177" i="3"/>
  <c r="U177" i="3"/>
  <c r="O178" i="3"/>
  <c r="P178" i="3"/>
  <c r="Q178" i="3"/>
  <c r="R178" i="3"/>
  <c r="S178" i="3"/>
  <c r="T178" i="3"/>
  <c r="U178" i="3"/>
  <c r="O179" i="3"/>
  <c r="P179" i="3"/>
  <c r="Q179" i="3"/>
  <c r="R179" i="3"/>
  <c r="S179" i="3"/>
  <c r="T179" i="3"/>
  <c r="U179" i="3"/>
  <c r="O180" i="3"/>
  <c r="P180" i="3"/>
  <c r="Q180" i="3"/>
  <c r="R180" i="3"/>
  <c r="V180" i="3" s="1"/>
  <c r="K180" i="3" s="1"/>
  <c r="L180" i="3" s="1"/>
  <c r="S180" i="3"/>
  <c r="T180" i="3"/>
  <c r="U180" i="3"/>
  <c r="U159" i="3"/>
  <c r="P159" i="3"/>
  <c r="Q159" i="3"/>
  <c r="R159" i="3"/>
  <c r="S159" i="3"/>
  <c r="T159" i="3"/>
  <c r="O159" i="3"/>
  <c r="O156" i="3"/>
  <c r="P156" i="3"/>
  <c r="Q156" i="3"/>
  <c r="R156" i="3"/>
  <c r="S156" i="3"/>
  <c r="T156" i="3"/>
  <c r="U156" i="3"/>
  <c r="O157" i="3"/>
  <c r="P157" i="3"/>
  <c r="Q157" i="3"/>
  <c r="R157" i="3"/>
  <c r="S157" i="3"/>
  <c r="T157" i="3"/>
  <c r="U157" i="3"/>
  <c r="O158" i="3"/>
  <c r="P158" i="3"/>
  <c r="Q158" i="3"/>
  <c r="R158" i="3"/>
  <c r="S158" i="3"/>
  <c r="T158" i="3"/>
  <c r="U158" i="3"/>
  <c r="O151" i="3"/>
  <c r="P151" i="3"/>
  <c r="Q151" i="3"/>
  <c r="R151" i="3"/>
  <c r="S151" i="3"/>
  <c r="T151" i="3"/>
  <c r="U151" i="3"/>
  <c r="O152" i="3"/>
  <c r="P152" i="3"/>
  <c r="Q152" i="3"/>
  <c r="R152" i="3"/>
  <c r="S152" i="3"/>
  <c r="T152" i="3"/>
  <c r="U152" i="3"/>
  <c r="O153" i="3"/>
  <c r="P153" i="3"/>
  <c r="Q153" i="3"/>
  <c r="R153" i="3"/>
  <c r="S153" i="3"/>
  <c r="T153" i="3"/>
  <c r="U153" i="3"/>
  <c r="O154" i="3"/>
  <c r="P154" i="3"/>
  <c r="Q154" i="3"/>
  <c r="R154" i="3"/>
  <c r="S154" i="3"/>
  <c r="T154" i="3"/>
  <c r="U154" i="3"/>
  <c r="O155" i="3"/>
  <c r="P155" i="3"/>
  <c r="Q155" i="3"/>
  <c r="R155" i="3"/>
  <c r="S155" i="3"/>
  <c r="T155" i="3"/>
  <c r="U155" i="3"/>
  <c r="O130" i="3"/>
  <c r="P130" i="3"/>
  <c r="Q130" i="3"/>
  <c r="R130" i="3"/>
  <c r="S130" i="3"/>
  <c r="T130" i="3"/>
  <c r="U130" i="3"/>
  <c r="O131" i="3"/>
  <c r="P131" i="3"/>
  <c r="Q131" i="3"/>
  <c r="R131" i="3"/>
  <c r="S131" i="3"/>
  <c r="T131" i="3"/>
  <c r="U131" i="3"/>
  <c r="O132" i="3"/>
  <c r="P132" i="3"/>
  <c r="Q132" i="3"/>
  <c r="R132" i="3"/>
  <c r="S132" i="3"/>
  <c r="T132" i="3"/>
  <c r="U132" i="3"/>
  <c r="O133" i="3"/>
  <c r="P133" i="3"/>
  <c r="Q133" i="3"/>
  <c r="R133" i="3"/>
  <c r="S133" i="3"/>
  <c r="T133" i="3"/>
  <c r="U133" i="3"/>
  <c r="O134" i="3"/>
  <c r="P134" i="3"/>
  <c r="Q134" i="3"/>
  <c r="R134" i="3"/>
  <c r="S134" i="3"/>
  <c r="T134" i="3"/>
  <c r="U134" i="3"/>
  <c r="O135" i="3"/>
  <c r="P135" i="3"/>
  <c r="Q135" i="3"/>
  <c r="R135" i="3"/>
  <c r="S135" i="3"/>
  <c r="T135" i="3"/>
  <c r="U135" i="3"/>
  <c r="O136" i="3"/>
  <c r="P136" i="3"/>
  <c r="Q136" i="3"/>
  <c r="R136" i="3"/>
  <c r="S136" i="3"/>
  <c r="T136" i="3"/>
  <c r="U136" i="3"/>
  <c r="O137" i="3"/>
  <c r="P137" i="3"/>
  <c r="Q137" i="3"/>
  <c r="R137" i="3"/>
  <c r="S137" i="3"/>
  <c r="T137" i="3"/>
  <c r="U137" i="3"/>
  <c r="O138" i="3"/>
  <c r="P138" i="3"/>
  <c r="Q138" i="3"/>
  <c r="R138" i="3"/>
  <c r="S138" i="3"/>
  <c r="T138" i="3"/>
  <c r="U138" i="3"/>
  <c r="O139" i="3"/>
  <c r="P139" i="3"/>
  <c r="Q139" i="3"/>
  <c r="R139" i="3"/>
  <c r="S139" i="3"/>
  <c r="T139" i="3"/>
  <c r="U139" i="3"/>
  <c r="O140" i="3"/>
  <c r="P140" i="3"/>
  <c r="Q140" i="3"/>
  <c r="R140" i="3"/>
  <c r="S140" i="3"/>
  <c r="T140" i="3"/>
  <c r="U140" i="3"/>
  <c r="O141" i="3"/>
  <c r="P141" i="3"/>
  <c r="Q141" i="3"/>
  <c r="R141" i="3"/>
  <c r="S141" i="3"/>
  <c r="T141" i="3"/>
  <c r="U141" i="3"/>
  <c r="O142" i="3"/>
  <c r="P142" i="3"/>
  <c r="Q142" i="3"/>
  <c r="R142" i="3"/>
  <c r="S142" i="3"/>
  <c r="T142" i="3"/>
  <c r="U142" i="3"/>
  <c r="O143" i="3"/>
  <c r="P143" i="3"/>
  <c r="Q143" i="3"/>
  <c r="R143" i="3"/>
  <c r="S143" i="3"/>
  <c r="T143" i="3"/>
  <c r="U143" i="3"/>
  <c r="O144" i="3"/>
  <c r="P144" i="3"/>
  <c r="Q144" i="3"/>
  <c r="R144" i="3"/>
  <c r="S144" i="3"/>
  <c r="T144" i="3"/>
  <c r="U144" i="3"/>
  <c r="O145" i="3"/>
  <c r="P145" i="3"/>
  <c r="Q145" i="3"/>
  <c r="R145" i="3"/>
  <c r="S145" i="3"/>
  <c r="T145" i="3"/>
  <c r="U145" i="3"/>
  <c r="O146" i="3"/>
  <c r="P146" i="3"/>
  <c r="Q146" i="3"/>
  <c r="R146" i="3"/>
  <c r="V146" i="3"/>
  <c r="K146" i="3" s="1"/>
  <c r="L146" i="3" s="1"/>
  <c r="S146" i="3"/>
  <c r="T146" i="3"/>
  <c r="U146" i="3"/>
  <c r="O147" i="3"/>
  <c r="P147" i="3"/>
  <c r="Q147" i="3"/>
  <c r="R147" i="3"/>
  <c r="S147" i="3"/>
  <c r="T147" i="3"/>
  <c r="U147" i="3"/>
  <c r="O148" i="3"/>
  <c r="P148" i="3"/>
  <c r="Q148" i="3"/>
  <c r="R148" i="3"/>
  <c r="S148" i="3"/>
  <c r="T148" i="3"/>
  <c r="U148" i="3"/>
  <c r="O149" i="3"/>
  <c r="P149" i="3"/>
  <c r="Q149" i="3"/>
  <c r="R149" i="3"/>
  <c r="S149" i="3"/>
  <c r="T149" i="3"/>
  <c r="U149" i="3"/>
  <c r="O150" i="3"/>
  <c r="P150" i="3"/>
  <c r="Q150" i="3"/>
  <c r="R150" i="3"/>
  <c r="S150" i="3"/>
  <c r="T150" i="3"/>
  <c r="U150" i="3"/>
  <c r="U129" i="3"/>
  <c r="P129" i="3"/>
  <c r="Q129" i="3"/>
  <c r="R129" i="3"/>
  <c r="S129" i="3"/>
  <c r="T129" i="3"/>
  <c r="O129" i="3"/>
  <c r="O127" i="3"/>
  <c r="P127" i="3"/>
  <c r="Q127" i="3"/>
  <c r="R127" i="3"/>
  <c r="S127" i="3"/>
  <c r="T127" i="3"/>
  <c r="U127" i="3"/>
  <c r="O128" i="3"/>
  <c r="P128" i="3"/>
  <c r="Q128" i="3"/>
  <c r="R128" i="3"/>
  <c r="S128" i="3"/>
  <c r="T128" i="3"/>
  <c r="U128" i="3"/>
  <c r="O119" i="3"/>
  <c r="P119" i="3"/>
  <c r="Q119" i="3"/>
  <c r="R119" i="3"/>
  <c r="S119" i="3"/>
  <c r="T119" i="3"/>
  <c r="U119" i="3"/>
  <c r="O120" i="3"/>
  <c r="P120" i="3"/>
  <c r="Q120" i="3"/>
  <c r="R120" i="3"/>
  <c r="S120" i="3"/>
  <c r="T120" i="3"/>
  <c r="U120" i="3"/>
  <c r="O121" i="3"/>
  <c r="P121" i="3"/>
  <c r="Q121" i="3"/>
  <c r="R121" i="3"/>
  <c r="S121" i="3"/>
  <c r="T121" i="3"/>
  <c r="U121" i="3"/>
  <c r="O122" i="3"/>
  <c r="P122" i="3"/>
  <c r="Q122" i="3"/>
  <c r="R122" i="3"/>
  <c r="S122" i="3"/>
  <c r="T122" i="3"/>
  <c r="U122" i="3"/>
  <c r="O123" i="3"/>
  <c r="P123" i="3"/>
  <c r="Q123" i="3"/>
  <c r="R123" i="3"/>
  <c r="S123" i="3"/>
  <c r="T123" i="3"/>
  <c r="U123" i="3"/>
  <c r="O124" i="3"/>
  <c r="P124" i="3"/>
  <c r="Q124" i="3"/>
  <c r="R124" i="3"/>
  <c r="V124" i="3" s="1"/>
  <c r="K124" i="3" s="1"/>
  <c r="L124" i="3" s="1"/>
  <c r="S124" i="3"/>
  <c r="T124" i="3"/>
  <c r="U124" i="3"/>
  <c r="O125" i="3"/>
  <c r="P125" i="3"/>
  <c r="Q125" i="3"/>
  <c r="R125" i="3"/>
  <c r="S125" i="3"/>
  <c r="T125" i="3"/>
  <c r="U125" i="3"/>
  <c r="O126" i="3"/>
  <c r="P126" i="3"/>
  <c r="Q126" i="3"/>
  <c r="R126" i="3"/>
  <c r="S126" i="3"/>
  <c r="T126" i="3"/>
  <c r="U126" i="3"/>
  <c r="O112" i="3"/>
  <c r="P112" i="3"/>
  <c r="Q112" i="3"/>
  <c r="R112" i="3"/>
  <c r="V112" i="3" s="1"/>
  <c r="K112" i="3" s="1"/>
  <c r="L112" i="3" s="1"/>
  <c r="S112" i="3"/>
  <c r="T112" i="3"/>
  <c r="U112" i="3"/>
  <c r="O113" i="3"/>
  <c r="P113" i="3"/>
  <c r="Q113" i="3"/>
  <c r="R113" i="3"/>
  <c r="S113" i="3"/>
  <c r="T113" i="3"/>
  <c r="U113" i="3"/>
  <c r="O114" i="3"/>
  <c r="P114" i="3"/>
  <c r="Q114" i="3"/>
  <c r="R114" i="3"/>
  <c r="S114" i="3"/>
  <c r="T114" i="3"/>
  <c r="U114" i="3"/>
  <c r="O115" i="3"/>
  <c r="P115" i="3"/>
  <c r="Q115" i="3"/>
  <c r="R115" i="3"/>
  <c r="S115" i="3"/>
  <c r="T115" i="3"/>
  <c r="U115" i="3"/>
  <c r="O116" i="3"/>
  <c r="P116" i="3"/>
  <c r="Q116" i="3"/>
  <c r="R116" i="3"/>
  <c r="S116" i="3"/>
  <c r="T116" i="3"/>
  <c r="U116" i="3"/>
  <c r="O117" i="3"/>
  <c r="P117" i="3"/>
  <c r="Q117" i="3"/>
  <c r="R117" i="3"/>
  <c r="S117" i="3"/>
  <c r="T117" i="3"/>
  <c r="U117" i="3"/>
  <c r="O118" i="3"/>
  <c r="P118" i="3"/>
  <c r="Q118" i="3"/>
  <c r="R118" i="3"/>
  <c r="S118" i="3"/>
  <c r="T118" i="3"/>
  <c r="U118" i="3"/>
  <c r="O107" i="3"/>
  <c r="P107" i="3"/>
  <c r="Q107" i="3"/>
  <c r="R107" i="3"/>
  <c r="S107" i="3"/>
  <c r="T107" i="3"/>
  <c r="U107" i="3"/>
  <c r="O108" i="3"/>
  <c r="P108" i="3"/>
  <c r="Q108" i="3"/>
  <c r="R108" i="3"/>
  <c r="S108" i="3"/>
  <c r="T108" i="3"/>
  <c r="U108" i="3"/>
  <c r="O109" i="3"/>
  <c r="P109" i="3"/>
  <c r="Q109" i="3"/>
  <c r="R109" i="3"/>
  <c r="S109" i="3"/>
  <c r="T109" i="3"/>
  <c r="U109" i="3"/>
  <c r="O110" i="3"/>
  <c r="P110" i="3"/>
  <c r="Q110" i="3"/>
  <c r="R110" i="3"/>
  <c r="S110" i="3"/>
  <c r="T110" i="3"/>
  <c r="U110" i="3"/>
  <c r="O111" i="3"/>
  <c r="P111" i="3"/>
  <c r="Q111" i="3"/>
  <c r="R111" i="3"/>
  <c r="S111" i="3"/>
  <c r="T111" i="3"/>
  <c r="U111" i="3"/>
  <c r="O90" i="3"/>
  <c r="P90" i="3"/>
  <c r="Q90" i="3"/>
  <c r="R90" i="3"/>
  <c r="S90" i="3"/>
  <c r="T90" i="3"/>
  <c r="U90" i="3"/>
  <c r="O91" i="3"/>
  <c r="P91" i="3"/>
  <c r="Q91" i="3"/>
  <c r="R91" i="3"/>
  <c r="S91" i="3"/>
  <c r="T91" i="3"/>
  <c r="U91" i="3"/>
  <c r="O92" i="3"/>
  <c r="P92" i="3"/>
  <c r="Q92" i="3"/>
  <c r="R92" i="3"/>
  <c r="S92" i="3"/>
  <c r="T92" i="3"/>
  <c r="U92" i="3"/>
  <c r="O93" i="3"/>
  <c r="P93" i="3"/>
  <c r="Q93" i="3"/>
  <c r="R93" i="3"/>
  <c r="S93" i="3"/>
  <c r="T93" i="3"/>
  <c r="U93" i="3"/>
  <c r="O94" i="3"/>
  <c r="P94" i="3"/>
  <c r="Q94" i="3"/>
  <c r="R94" i="3"/>
  <c r="S94" i="3"/>
  <c r="T94" i="3"/>
  <c r="U94" i="3"/>
  <c r="O95" i="3"/>
  <c r="P95" i="3"/>
  <c r="Q95" i="3"/>
  <c r="R95" i="3"/>
  <c r="S95" i="3"/>
  <c r="T95" i="3"/>
  <c r="U95" i="3"/>
  <c r="O96" i="3"/>
  <c r="P96" i="3"/>
  <c r="Q96" i="3"/>
  <c r="R96" i="3"/>
  <c r="S96" i="3"/>
  <c r="T96" i="3"/>
  <c r="U96" i="3"/>
  <c r="O97" i="3"/>
  <c r="P97" i="3"/>
  <c r="Q97" i="3"/>
  <c r="R97" i="3"/>
  <c r="S97" i="3"/>
  <c r="T97" i="3"/>
  <c r="U97" i="3"/>
  <c r="O98" i="3"/>
  <c r="P98" i="3"/>
  <c r="Q98" i="3"/>
  <c r="R98" i="3"/>
  <c r="S98" i="3"/>
  <c r="T98" i="3"/>
  <c r="U98" i="3"/>
  <c r="O99" i="3"/>
  <c r="P99" i="3"/>
  <c r="Q99" i="3"/>
  <c r="R99" i="3"/>
  <c r="S99" i="3"/>
  <c r="T99" i="3"/>
  <c r="U99" i="3"/>
  <c r="O100" i="3"/>
  <c r="P100" i="3"/>
  <c r="Q100" i="3"/>
  <c r="R100" i="3"/>
  <c r="S100" i="3"/>
  <c r="T100" i="3"/>
  <c r="U100" i="3"/>
  <c r="O101" i="3"/>
  <c r="P101" i="3"/>
  <c r="Q101" i="3"/>
  <c r="R101" i="3"/>
  <c r="S101" i="3"/>
  <c r="T101" i="3"/>
  <c r="U101" i="3"/>
  <c r="O102" i="3"/>
  <c r="P102" i="3"/>
  <c r="Q102" i="3"/>
  <c r="R102" i="3"/>
  <c r="S102" i="3"/>
  <c r="T102" i="3"/>
  <c r="U102" i="3"/>
  <c r="O103" i="3"/>
  <c r="P103" i="3"/>
  <c r="Q103" i="3"/>
  <c r="R103" i="3"/>
  <c r="S103" i="3"/>
  <c r="T103" i="3"/>
  <c r="U103" i="3"/>
  <c r="O104" i="3"/>
  <c r="P104" i="3"/>
  <c r="Q104" i="3"/>
  <c r="R104" i="3"/>
  <c r="S104" i="3"/>
  <c r="T104" i="3"/>
  <c r="U104" i="3"/>
  <c r="O105" i="3"/>
  <c r="P105" i="3"/>
  <c r="Q105" i="3"/>
  <c r="R105" i="3"/>
  <c r="S105" i="3"/>
  <c r="T105" i="3"/>
  <c r="U105" i="3"/>
  <c r="O106" i="3"/>
  <c r="P106" i="3"/>
  <c r="Q106" i="3"/>
  <c r="R106" i="3"/>
  <c r="S106" i="3"/>
  <c r="T106" i="3"/>
  <c r="U106" i="3"/>
  <c r="U89" i="3"/>
  <c r="P89" i="3"/>
  <c r="Q89" i="3"/>
  <c r="R89" i="3"/>
  <c r="S89" i="3"/>
  <c r="T89" i="3"/>
  <c r="O89" i="3"/>
  <c r="O88" i="3"/>
  <c r="P88" i="3"/>
  <c r="Q88" i="3"/>
  <c r="R88" i="3"/>
  <c r="S88" i="3"/>
  <c r="T88" i="3"/>
  <c r="U88" i="3"/>
  <c r="O83" i="3"/>
  <c r="P83" i="3"/>
  <c r="Q83" i="3"/>
  <c r="R83" i="3"/>
  <c r="S83" i="3"/>
  <c r="T83" i="3"/>
  <c r="U83" i="3"/>
  <c r="O84" i="3"/>
  <c r="P84" i="3"/>
  <c r="Q84" i="3"/>
  <c r="R84" i="3"/>
  <c r="S84" i="3"/>
  <c r="T84" i="3"/>
  <c r="U84" i="3"/>
  <c r="O85" i="3"/>
  <c r="P85" i="3"/>
  <c r="Q85" i="3"/>
  <c r="R85" i="3"/>
  <c r="S85" i="3"/>
  <c r="T85" i="3"/>
  <c r="U85" i="3"/>
  <c r="O86" i="3"/>
  <c r="P86" i="3"/>
  <c r="Q86" i="3"/>
  <c r="R86" i="3"/>
  <c r="S86" i="3"/>
  <c r="T86" i="3"/>
  <c r="U86" i="3"/>
  <c r="O87" i="3"/>
  <c r="P87" i="3"/>
  <c r="Q87" i="3"/>
  <c r="R87" i="3"/>
  <c r="S87" i="3"/>
  <c r="T87" i="3"/>
  <c r="U87" i="3"/>
  <c r="O70" i="3"/>
  <c r="P70" i="3"/>
  <c r="Q70" i="3"/>
  <c r="R70" i="3"/>
  <c r="S70" i="3"/>
  <c r="T70" i="3"/>
  <c r="U70" i="3"/>
  <c r="O71" i="3"/>
  <c r="P71" i="3"/>
  <c r="Q71" i="3"/>
  <c r="R71" i="3"/>
  <c r="S71" i="3"/>
  <c r="T71" i="3"/>
  <c r="U71" i="3"/>
  <c r="O72" i="3"/>
  <c r="P72" i="3"/>
  <c r="Q72" i="3"/>
  <c r="R72" i="3"/>
  <c r="S72" i="3"/>
  <c r="T72" i="3"/>
  <c r="U72" i="3"/>
  <c r="O73" i="3"/>
  <c r="P73" i="3"/>
  <c r="Q73" i="3"/>
  <c r="R73" i="3"/>
  <c r="S73" i="3"/>
  <c r="T73" i="3"/>
  <c r="U73" i="3"/>
  <c r="O74" i="3"/>
  <c r="P74" i="3"/>
  <c r="Q74" i="3"/>
  <c r="R74" i="3"/>
  <c r="S74" i="3"/>
  <c r="T74" i="3"/>
  <c r="U74" i="3"/>
  <c r="O75" i="3"/>
  <c r="P75" i="3"/>
  <c r="Q75" i="3"/>
  <c r="R75" i="3"/>
  <c r="S75" i="3"/>
  <c r="T75" i="3"/>
  <c r="U75" i="3"/>
  <c r="O76" i="3"/>
  <c r="P76" i="3"/>
  <c r="Q76" i="3"/>
  <c r="R76" i="3"/>
  <c r="S76" i="3"/>
  <c r="T76" i="3"/>
  <c r="U76" i="3"/>
  <c r="O77" i="3"/>
  <c r="P77" i="3"/>
  <c r="Q77" i="3"/>
  <c r="R77" i="3"/>
  <c r="S77" i="3"/>
  <c r="T77" i="3"/>
  <c r="U77" i="3"/>
  <c r="O78" i="3"/>
  <c r="P78" i="3"/>
  <c r="Q78" i="3"/>
  <c r="R78" i="3"/>
  <c r="S78" i="3"/>
  <c r="T78" i="3"/>
  <c r="U78" i="3"/>
  <c r="O79" i="3"/>
  <c r="P79" i="3"/>
  <c r="Q79" i="3"/>
  <c r="R79" i="3"/>
  <c r="S79" i="3"/>
  <c r="T79" i="3"/>
  <c r="U79" i="3"/>
  <c r="O80" i="3"/>
  <c r="P80" i="3"/>
  <c r="Q80" i="3"/>
  <c r="R80" i="3"/>
  <c r="S80" i="3"/>
  <c r="T80" i="3"/>
  <c r="U80" i="3"/>
  <c r="O81" i="3"/>
  <c r="P81" i="3"/>
  <c r="Q81" i="3"/>
  <c r="R81" i="3"/>
  <c r="S81" i="3"/>
  <c r="T81" i="3"/>
  <c r="U81" i="3"/>
  <c r="O82" i="3"/>
  <c r="P82" i="3"/>
  <c r="Q82" i="3"/>
  <c r="R82" i="3"/>
  <c r="V82" i="3" s="1"/>
  <c r="K82" i="3" s="1"/>
  <c r="L82" i="3" s="1"/>
  <c r="S82" i="3"/>
  <c r="T82" i="3"/>
  <c r="U82" i="3"/>
  <c r="U69" i="3"/>
  <c r="P69" i="3"/>
  <c r="Q69" i="3"/>
  <c r="R69" i="3"/>
  <c r="S69" i="3"/>
  <c r="T69" i="3"/>
  <c r="O69" i="3"/>
  <c r="V65" i="3"/>
  <c r="K65" i="3" s="1"/>
  <c r="L65" i="3" s="1"/>
  <c r="V41" i="3"/>
  <c r="K41" i="3" s="1"/>
  <c r="L41" i="3" s="1"/>
  <c r="V31" i="3"/>
  <c r="K31" i="3" s="1"/>
  <c r="L31" i="3" s="1"/>
  <c r="P12" i="3"/>
  <c r="P13" i="3"/>
  <c r="P14" i="3"/>
  <c r="P11" i="3"/>
  <c r="U12" i="3"/>
  <c r="O12" i="3"/>
  <c r="S12" i="3"/>
  <c r="T12" i="3"/>
  <c r="U13" i="3"/>
  <c r="O13" i="3"/>
  <c r="S13" i="3"/>
  <c r="T13" i="3"/>
  <c r="U14" i="3"/>
  <c r="O14" i="3"/>
  <c r="S14" i="3"/>
  <c r="T14" i="3"/>
  <c r="V22" i="3"/>
  <c r="K22" i="3" s="1"/>
  <c r="L22" i="3" s="1"/>
  <c r="O11" i="3"/>
  <c r="S11" i="3"/>
  <c r="T11" i="3"/>
  <c r="U11" i="3"/>
  <c r="Q20" i="13"/>
  <c r="P20" i="13"/>
  <c r="Q19" i="13"/>
  <c r="P19" i="13"/>
  <c r="Q18" i="13"/>
  <c r="P18" i="13"/>
  <c r="Q17" i="13"/>
  <c r="P17" i="13"/>
  <c r="Q16" i="13"/>
  <c r="P16" i="13"/>
  <c r="Q15" i="13"/>
  <c r="P15" i="13"/>
  <c r="Q14" i="13"/>
  <c r="P14" i="13"/>
  <c r="Q13" i="13"/>
  <c r="P13" i="13"/>
  <c r="Q12" i="13"/>
  <c r="P12" i="13"/>
  <c r="Q11" i="13"/>
  <c r="P11" i="13"/>
  <c r="Q10" i="13"/>
  <c r="P10" i="13"/>
  <c r="Q9" i="13"/>
  <c r="P9" i="13"/>
  <c r="Q8" i="13"/>
  <c r="P8" i="13"/>
  <c r="Q7" i="13"/>
  <c r="P7" i="13"/>
  <c r="Q6" i="13"/>
  <c r="P6" i="13"/>
  <c r="R6" i="13" s="1"/>
  <c r="M21" i="13" s="1"/>
  <c r="E14" i="1" s="1"/>
  <c r="Q35" i="12"/>
  <c r="P35" i="12"/>
  <c r="Q34" i="12"/>
  <c r="P34" i="12"/>
  <c r="Q33" i="12"/>
  <c r="P33" i="12"/>
  <c r="Q32" i="12"/>
  <c r="P32" i="12"/>
  <c r="Q31" i="12"/>
  <c r="P31" i="12"/>
  <c r="Q30" i="12"/>
  <c r="P30" i="12"/>
  <c r="Q29" i="12"/>
  <c r="P29" i="12"/>
  <c r="Q28" i="12"/>
  <c r="P28" i="12"/>
  <c r="Q27" i="12"/>
  <c r="P27" i="12"/>
  <c r="Q26" i="12"/>
  <c r="P26" i="12"/>
  <c r="Q25" i="12"/>
  <c r="P25" i="12"/>
  <c r="Q24" i="12"/>
  <c r="P24" i="12"/>
  <c r="R24" i="12"/>
  <c r="Q23" i="12"/>
  <c r="P23" i="12"/>
  <c r="Q22" i="12"/>
  <c r="P22" i="12"/>
  <c r="R22" i="12"/>
  <c r="Q21" i="12"/>
  <c r="P21" i="12"/>
  <c r="Q20" i="12"/>
  <c r="P20" i="12"/>
  <c r="Q19" i="12"/>
  <c r="P19" i="12"/>
  <c r="Q18" i="12"/>
  <c r="P18" i="12"/>
  <c r="Q17" i="12"/>
  <c r="P17" i="12"/>
  <c r="Q16" i="12"/>
  <c r="P16" i="12"/>
  <c r="Q15" i="12"/>
  <c r="P15" i="12"/>
  <c r="Q14" i="12"/>
  <c r="P14" i="12"/>
  <c r="Q13" i="12"/>
  <c r="P13" i="12"/>
  <c r="Q12" i="12"/>
  <c r="P12" i="12"/>
  <c r="Q11" i="12"/>
  <c r="P11" i="12"/>
  <c r="Q10" i="12"/>
  <c r="P10" i="12"/>
  <c r="Q9" i="12"/>
  <c r="P9" i="12"/>
  <c r="Q8" i="12"/>
  <c r="P8" i="12"/>
  <c r="Q7" i="12"/>
  <c r="P7" i="12"/>
  <c r="Q6" i="12"/>
  <c r="R6" i="12" s="1"/>
  <c r="M36" i="12" s="1"/>
  <c r="E12" i="1" s="1"/>
  <c r="P6" i="12"/>
  <c r="P11" i="11"/>
  <c r="Q11" i="11"/>
  <c r="P12" i="11"/>
  <c r="Q12" i="11"/>
  <c r="R12" i="11"/>
  <c r="P13" i="11"/>
  <c r="Q13" i="11"/>
  <c r="P14" i="11"/>
  <c r="Q14" i="11"/>
  <c r="P15" i="11"/>
  <c r="Q15" i="11"/>
  <c r="R15" i="11"/>
  <c r="P16" i="11"/>
  <c r="Q16" i="11"/>
  <c r="P17" i="11"/>
  <c r="Q17" i="11"/>
  <c r="P18" i="11"/>
  <c r="Q18" i="11"/>
  <c r="P19" i="11"/>
  <c r="Q19" i="11"/>
  <c r="R19" i="11"/>
  <c r="P20" i="11"/>
  <c r="Q20" i="11"/>
  <c r="P32" i="10"/>
  <c r="P11" i="10"/>
  <c r="Q11" i="10"/>
  <c r="P12" i="10"/>
  <c r="Q12" i="10"/>
  <c r="P13" i="10"/>
  <c r="Q13" i="10"/>
  <c r="R13" i="10"/>
  <c r="P14" i="10"/>
  <c r="Q14" i="10"/>
  <c r="R14" i="10"/>
  <c r="P15" i="10"/>
  <c r="Q15" i="10"/>
  <c r="P16" i="10"/>
  <c r="Q16" i="10"/>
  <c r="P17" i="10"/>
  <c r="Q17" i="10"/>
  <c r="P18" i="10"/>
  <c r="Q18" i="10"/>
  <c r="P19" i="10"/>
  <c r="Q19" i="10"/>
  <c r="P20" i="10"/>
  <c r="Q20" i="10"/>
  <c r="R20" i="10"/>
  <c r="P21" i="10"/>
  <c r="Q21" i="10"/>
  <c r="P22" i="10"/>
  <c r="Q22" i="10"/>
  <c r="P23" i="10"/>
  <c r="Q23" i="10"/>
  <c r="P24" i="10"/>
  <c r="Q24" i="10"/>
  <c r="P25" i="10"/>
  <c r="Q25" i="10"/>
  <c r="P26" i="10"/>
  <c r="Q26" i="10"/>
  <c r="R26" i="10"/>
  <c r="P27" i="10"/>
  <c r="Q27" i="10"/>
  <c r="P28" i="10"/>
  <c r="Q28" i="10"/>
  <c r="P29" i="10"/>
  <c r="Q29" i="10"/>
  <c r="P30" i="10"/>
  <c r="Q30" i="10"/>
  <c r="Q35" i="11"/>
  <c r="P35" i="11"/>
  <c r="Q34" i="11"/>
  <c r="P34" i="11"/>
  <c r="Q33" i="11"/>
  <c r="P33" i="11"/>
  <c r="Q32" i="11"/>
  <c r="P32" i="11"/>
  <c r="Q31" i="11"/>
  <c r="P31" i="11"/>
  <c r="Q30" i="11"/>
  <c r="P30" i="11"/>
  <c r="Q29" i="11"/>
  <c r="P29" i="11"/>
  <c r="Q28" i="11"/>
  <c r="P28" i="11"/>
  <c r="Q27" i="11"/>
  <c r="P27" i="11"/>
  <c r="Q26" i="11"/>
  <c r="P26" i="11"/>
  <c r="Q25" i="11"/>
  <c r="P25" i="11"/>
  <c r="Q24" i="11"/>
  <c r="P24" i="11"/>
  <c r="Q23" i="11"/>
  <c r="P23" i="11"/>
  <c r="Q22" i="11"/>
  <c r="P22" i="11"/>
  <c r="Q21" i="11"/>
  <c r="P21" i="11"/>
  <c r="Q10" i="11"/>
  <c r="P10" i="11"/>
  <c r="Q9" i="11"/>
  <c r="P9" i="11"/>
  <c r="Q8" i="11"/>
  <c r="P8" i="11"/>
  <c r="Q7" i="11"/>
  <c r="P7" i="11"/>
  <c r="Q6" i="11"/>
  <c r="P6" i="11"/>
  <c r="R6" i="11" s="1"/>
  <c r="M36" i="11" s="1"/>
  <c r="E11" i="1" s="1"/>
  <c r="P41" i="10"/>
  <c r="Q45" i="10"/>
  <c r="P45" i="10"/>
  <c r="Q44" i="10"/>
  <c r="P44" i="10"/>
  <c r="Q43" i="10"/>
  <c r="P43" i="10"/>
  <c r="Q42" i="10"/>
  <c r="P42" i="10"/>
  <c r="Q41" i="10"/>
  <c r="Q40" i="10"/>
  <c r="P40" i="10"/>
  <c r="Q39" i="10"/>
  <c r="P39" i="10"/>
  <c r="Q38" i="10"/>
  <c r="P38" i="10"/>
  <c r="Q37" i="10"/>
  <c r="P37" i="10"/>
  <c r="Q36" i="10"/>
  <c r="P36" i="10"/>
  <c r="Q35" i="10"/>
  <c r="P35" i="10"/>
  <c r="Q34" i="10"/>
  <c r="P34" i="10"/>
  <c r="Q33" i="10"/>
  <c r="P33" i="10"/>
  <c r="R33" i="10"/>
  <c r="Q32" i="10"/>
  <c r="Q31" i="10"/>
  <c r="P31" i="10"/>
  <c r="Q10" i="10"/>
  <c r="P10" i="10"/>
  <c r="Q9" i="10"/>
  <c r="P9" i="10"/>
  <c r="Q8" i="10"/>
  <c r="P8" i="10"/>
  <c r="Q7" i="10"/>
  <c r="P7" i="10"/>
  <c r="Q6" i="10"/>
  <c r="P6" i="10"/>
  <c r="P14" i="9"/>
  <c r="Q14" i="9"/>
  <c r="P15" i="9"/>
  <c r="Q15" i="9"/>
  <c r="P16" i="9"/>
  <c r="Q16" i="9"/>
  <c r="P17" i="9"/>
  <c r="Q17" i="9"/>
  <c r="P18" i="9"/>
  <c r="Q18" i="9"/>
  <c r="P19" i="9"/>
  <c r="Q19" i="9"/>
  <c r="Q25" i="9"/>
  <c r="P25" i="9"/>
  <c r="Q24" i="9"/>
  <c r="P24" i="9"/>
  <c r="Q23" i="9"/>
  <c r="P23" i="9"/>
  <c r="Q22" i="9"/>
  <c r="P22" i="9"/>
  <c r="Q21" i="9"/>
  <c r="P21" i="9"/>
  <c r="Q20" i="9"/>
  <c r="P20" i="9"/>
  <c r="Q13" i="9"/>
  <c r="P13" i="9"/>
  <c r="Q12" i="9"/>
  <c r="P12" i="9"/>
  <c r="Q11" i="9"/>
  <c r="P11" i="9"/>
  <c r="R11" i="9"/>
  <c r="Q10" i="9"/>
  <c r="P10" i="9"/>
  <c r="Q9" i="9"/>
  <c r="P9" i="9"/>
  <c r="Q8" i="9"/>
  <c r="P8" i="9"/>
  <c r="Q7" i="9"/>
  <c r="P7" i="9"/>
  <c r="Q6" i="9"/>
  <c r="P6" i="9"/>
  <c r="F7" i="1"/>
  <c r="F6" i="1"/>
  <c r="F5" i="1"/>
  <c r="R19" i="5"/>
  <c r="Q19" i="5"/>
  <c r="R14" i="5"/>
  <c r="Q14" i="5"/>
  <c r="R13" i="5"/>
  <c r="Q13" i="5"/>
  <c r="S13" i="5" s="1"/>
  <c r="R12" i="5"/>
  <c r="Q12" i="5"/>
  <c r="S12" i="5" s="1"/>
  <c r="R11" i="5"/>
  <c r="Q11" i="5"/>
  <c r="R10" i="5"/>
  <c r="Q10" i="5"/>
  <c r="R9" i="5"/>
  <c r="Q9" i="5"/>
  <c r="S9" i="5" s="1"/>
  <c r="R8" i="5"/>
  <c r="Q8" i="5"/>
  <c r="R7" i="5"/>
  <c r="Q7" i="5"/>
  <c r="R6" i="5"/>
  <c r="Q6" i="5"/>
  <c r="S6" i="5" s="1"/>
  <c r="S7" i="4"/>
  <c r="S8" i="4"/>
  <c r="S9" i="4"/>
  <c r="S16" i="4"/>
  <c r="S17" i="4"/>
  <c r="S18" i="4"/>
  <c r="S19" i="4"/>
  <c r="S6" i="4"/>
  <c r="R7" i="4"/>
  <c r="R8" i="4"/>
  <c r="R9" i="4"/>
  <c r="R16" i="4"/>
  <c r="R17" i="4"/>
  <c r="R18" i="4"/>
  <c r="R19" i="4"/>
  <c r="R6" i="4"/>
  <c r="F9" i="1"/>
  <c r="V193" i="3"/>
  <c r="K193" i="3" s="1"/>
  <c r="L193" i="3" s="1"/>
  <c r="R12" i="13"/>
  <c r="R19" i="13"/>
  <c r="R8" i="13"/>
  <c r="R18" i="13"/>
  <c r="R10" i="13"/>
  <c r="R20" i="13"/>
  <c r="R11" i="13"/>
  <c r="R11" i="12"/>
  <c r="R19" i="12"/>
  <c r="R27" i="12"/>
  <c r="R35" i="12"/>
  <c r="R32" i="12"/>
  <c r="R15" i="12"/>
  <c r="R30" i="12"/>
  <c r="R20" i="12"/>
  <c r="R28" i="12"/>
  <c r="R21" i="12"/>
  <c r="R17" i="12"/>
  <c r="R25" i="12"/>
  <c r="R33" i="12"/>
  <c r="R10" i="12"/>
  <c r="R18" i="12"/>
  <c r="R29" i="12"/>
  <c r="R32" i="11"/>
  <c r="R25" i="11"/>
  <c r="R34" i="11"/>
  <c r="R14" i="11"/>
  <c r="R20" i="11"/>
  <c r="R7" i="11"/>
  <c r="R33" i="11"/>
  <c r="R16" i="11"/>
  <c r="R18" i="11"/>
  <c r="R19" i="10"/>
  <c r="R32" i="10"/>
  <c r="R18" i="10"/>
  <c r="R25" i="10"/>
  <c r="R29" i="10"/>
  <c r="R15" i="10"/>
  <c r="R38" i="10"/>
  <c r="R16" i="10"/>
  <c r="R9" i="9"/>
  <c r="R22" i="9"/>
  <c r="R21" i="9"/>
  <c r="R12" i="9"/>
  <c r="R7" i="9"/>
  <c r="R23" i="9"/>
  <c r="R25" i="9"/>
  <c r="R31" i="11"/>
  <c r="R16" i="13"/>
  <c r="R23" i="12"/>
  <c r="R16" i="9"/>
  <c r="R31" i="10"/>
  <c r="R15" i="9"/>
  <c r="R40" i="10"/>
  <c r="R8" i="11"/>
  <c r="R26" i="11"/>
  <c r="R9" i="12"/>
  <c r="R10" i="9"/>
  <c r="R24" i="9"/>
  <c r="R24" i="10"/>
  <c r="R13" i="11"/>
  <c r="R10" i="11"/>
  <c r="R30" i="10"/>
  <c r="R23" i="10"/>
  <c r="R22" i="10"/>
  <c r="R7" i="13"/>
  <c r="R13" i="9"/>
  <c r="R45" i="10"/>
  <c r="R28" i="10"/>
  <c r="R15" i="13"/>
  <c r="R27" i="10"/>
  <c r="R21" i="10"/>
  <c r="R26" i="12"/>
  <c r="R34" i="12"/>
  <c r="R19" i="9"/>
  <c r="R34" i="10"/>
  <c r="R27" i="11"/>
  <c r="R35" i="11"/>
  <c r="R12" i="12"/>
  <c r="R13" i="13"/>
  <c r="R14" i="9"/>
  <c r="R18" i="9"/>
  <c r="R28" i="11"/>
  <c r="R17" i="11"/>
  <c r="R11" i="11"/>
  <c r="R13" i="12"/>
  <c r="R14" i="13"/>
  <c r="R17" i="9"/>
  <c r="R8" i="10"/>
  <c r="R36" i="10"/>
  <c r="R29" i="11"/>
  <c r="R12" i="10"/>
  <c r="R14" i="12"/>
  <c r="R9" i="10"/>
  <c r="R37" i="10"/>
  <c r="R22" i="11"/>
  <c r="R17" i="10"/>
  <c r="R11" i="10"/>
  <c r="R7" i="12"/>
  <c r="R10" i="10"/>
  <c r="R23" i="11"/>
  <c r="R8" i="12"/>
  <c r="R16" i="12"/>
  <c r="R31" i="12"/>
  <c r="R9" i="13"/>
  <c r="R17" i="13"/>
  <c r="R21" i="11"/>
  <c r="R30" i="11"/>
  <c r="R9" i="11"/>
  <c r="R24" i="11"/>
  <c r="R39" i="10"/>
  <c r="R7" i="10"/>
  <c r="R35" i="10"/>
  <c r="R6" i="10"/>
  <c r="M46" i="10" s="1"/>
  <c r="E10" i="1" s="1"/>
  <c r="R42" i="10"/>
  <c r="R41" i="10"/>
  <c r="R43" i="10"/>
  <c r="R44" i="10"/>
  <c r="R20" i="9"/>
  <c r="R8" i="9"/>
  <c r="R6" i="9"/>
  <c r="M26" i="9" s="1"/>
  <c r="E9" i="1" s="1"/>
  <c r="S19" i="5" l="1"/>
  <c r="S7" i="5"/>
  <c r="S8" i="5"/>
  <c r="T18" i="4"/>
  <c r="T16" i="4"/>
  <c r="S14" i="5"/>
  <c r="V28" i="3"/>
  <c r="K28" i="3" s="1"/>
  <c r="L28" i="3" s="1"/>
  <c r="S11" i="5"/>
  <c r="T19" i="5"/>
  <c r="E7" i="1" s="1"/>
  <c r="G7" i="1" s="1"/>
  <c r="S10" i="5"/>
  <c r="T13" i="5" s="1"/>
  <c r="E6" i="1" s="1"/>
  <c r="G6" i="1" s="1"/>
  <c r="V60" i="3"/>
  <c r="K60" i="3" s="1"/>
  <c r="L60" i="3" s="1"/>
  <c r="V54" i="3"/>
  <c r="K54" i="3" s="1"/>
  <c r="L54" i="3" s="1"/>
  <c r="V110" i="3"/>
  <c r="K110" i="3" s="1"/>
  <c r="L110" i="3" s="1"/>
  <c r="V47" i="3"/>
  <c r="K47" i="3" s="1"/>
  <c r="L47" i="3" s="1"/>
  <c r="V179" i="3"/>
  <c r="K179" i="3" s="1"/>
  <c r="L179" i="3" s="1"/>
  <c r="V169" i="3"/>
  <c r="K169" i="3" s="1"/>
  <c r="L169" i="3" s="1"/>
  <c r="V144" i="3"/>
  <c r="K144" i="3" s="1"/>
  <c r="L144" i="3" s="1"/>
  <c r="V154" i="3"/>
  <c r="K154" i="3" s="1"/>
  <c r="L154" i="3" s="1"/>
  <c r="V196" i="3"/>
  <c r="K196" i="3" s="1"/>
  <c r="L196" i="3" s="1"/>
  <c r="V186" i="3"/>
  <c r="K186" i="3" s="1"/>
  <c r="L186" i="3" s="1"/>
  <c r="V96" i="3"/>
  <c r="K96" i="3" s="1"/>
  <c r="L96" i="3" s="1"/>
  <c r="V76" i="3"/>
  <c r="K76" i="3" s="1"/>
  <c r="L76" i="3" s="1"/>
  <c r="V74" i="3"/>
  <c r="K74" i="3" s="1"/>
  <c r="L74" i="3" s="1"/>
  <c r="V202" i="3"/>
  <c r="K202" i="3" s="1"/>
  <c r="L202" i="3" s="1"/>
  <c r="V197" i="3"/>
  <c r="K197" i="3" s="1"/>
  <c r="L197" i="3" s="1"/>
  <c r="V199" i="3"/>
  <c r="K199" i="3" s="1"/>
  <c r="L199" i="3" s="1"/>
  <c r="V166" i="3"/>
  <c r="K166" i="3" s="1"/>
  <c r="L166" i="3" s="1"/>
  <c r="V160" i="3"/>
  <c r="K160" i="3" s="1"/>
  <c r="L160" i="3" s="1"/>
  <c r="F12" i="1"/>
  <c r="G12" i="1" s="1"/>
  <c r="V164" i="3"/>
  <c r="K164" i="3" s="1"/>
  <c r="L164" i="3" s="1"/>
  <c r="V200" i="3"/>
  <c r="K200" i="3" s="1"/>
  <c r="L200" i="3" s="1"/>
  <c r="V103" i="3"/>
  <c r="K103" i="3" s="1"/>
  <c r="L103" i="3" s="1"/>
  <c r="V174" i="3"/>
  <c r="K174" i="3" s="1"/>
  <c r="L174" i="3" s="1"/>
  <c r="V145" i="3"/>
  <c r="K145" i="3" s="1"/>
  <c r="L145" i="3" s="1"/>
  <c r="T8" i="4"/>
  <c r="T6" i="4"/>
  <c r="T19" i="4"/>
  <c r="V53" i="3"/>
  <c r="K53" i="3" s="1"/>
  <c r="L53" i="3" s="1"/>
  <c r="V43" i="3"/>
  <c r="K43" i="3" s="1"/>
  <c r="L43" i="3" s="1"/>
  <c r="V45" i="3"/>
  <c r="K45" i="3" s="1"/>
  <c r="L45" i="3" s="1"/>
  <c r="F8" i="1"/>
  <c r="T9" i="4"/>
  <c r="T17" i="4"/>
  <c r="V21" i="3"/>
  <c r="K21" i="3" s="1"/>
  <c r="L21" i="3" s="1"/>
  <c r="V16" i="3"/>
  <c r="K16" i="3" s="1"/>
  <c r="L16" i="3" s="1"/>
  <c r="V58" i="3"/>
  <c r="K58" i="3" s="1"/>
  <c r="L58" i="3" s="1"/>
  <c r="V62" i="3"/>
  <c r="K62" i="3" s="1"/>
  <c r="L62" i="3" s="1"/>
  <c r="V130" i="3"/>
  <c r="K130" i="3" s="1"/>
  <c r="L130" i="3" s="1"/>
  <c r="V201" i="3"/>
  <c r="K201" i="3" s="1"/>
  <c r="L201" i="3" s="1"/>
  <c r="V190" i="3"/>
  <c r="K190" i="3" s="1"/>
  <c r="L190" i="3" s="1"/>
  <c r="V158" i="3"/>
  <c r="K158" i="3" s="1"/>
  <c r="L158" i="3" s="1"/>
  <c r="V73" i="3"/>
  <c r="K73" i="3" s="1"/>
  <c r="L73" i="3" s="1"/>
  <c r="V100" i="3"/>
  <c r="K100" i="3" s="1"/>
  <c r="L100" i="3" s="1"/>
  <c r="V118" i="3"/>
  <c r="K118" i="3" s="1"/>
  <c r="L118" i="3" s="1"/>
  <c r="V90" i="3"/>
  <c r="K90" i="3" s="1"/>
  <c r="L90" i="3" s="1"/>
  <c r="V63" i="3"/>
  <c r="K63" i="3" s="1"/>
  <c r="L63" i="3" s="1"/>
  <c r="V85" i="3"/>
  <c r="K85" i="3" s="1"/>
  <c r="L85" i="3" s="1"/>
  <c r="V156" i="3"/>
  <c r="K156" i="3" s="1"/>
  <c r="L156" i="3" s="1"/>
  <c r="V173" i="3"/>
  <c r="K173" i="3" s="1"/>
  <c r="L173" i="3" s="1"/>
  <c r="E13" i="1"/>
  <c r="V39" i="3"/>
  <c r="K39" i="3" s="1"/>
  <c r="L39" i="3" s="1"/>
  <c r="T9" i="5"/>
  <c r="E5" i="1" s="1"/>
  <c r="N20" i="5"/>
  <c r="V27" i="3"/>
  <c r="K27" i="3" s="1"/>
  <c r="L27" i="3" s="1"/>
  <c r="T7" i="4"/>
  <c r="V11" i="3"/>
  <c r="AF323" i="3"/>
  <c r="V125" i="3"/>
  <c r="K125" i="3" s="1"/>
  <c r="L125" i="3" s="1"/>
  <c r="V185" i="3"/>
  <c r="K185" i="3" s="1"/>
  <c r="L185" i="3" s="1"/>
  <c r="V29" i="3"/>
  <c r="K29" i="3" s="1"/>
  <c r="L29" i="3" s="1"/>
  <c r="V24" i="3"/>
  <c r="K24" i="3" s="1"/>
  <c r="L24" i="3" s="1"/>
  <c r="V143" i="3"/>
  <c r="K143" i="3" s="1"/>
  <c r="L143" i="3" s="1"/>
  <c r="V178" i="3"/>
  <c r="K178" i="3" s="1"/>
  <c r="L178" i="3" s="1"/>
  <c r="AF291" i="3"/>
  <c r="V18" i="3"/>
  <c r="V17" i="3"/>
  <c r="V142" i="3"/>
  <c r="K142" i="3" s="1"/>
  <c r="L142" i="3" s="1"/>
  <c r="V67" i="3"/>
  <c r="K67" i="3" s="1"/>
  <c r="L67" i="3" s="1"/>
  <c r="V46" i="3"/>
  <c r="K46" i="3" s="1"/>
  <c r="L46" i="3" s="1"/>
  <c r="V182" i="3"/>
  <c r="K182" i="3" s="1"/>
  <c r="L182" i="3" s="1"/>
  <c r="V75" i="3"/>
  <c r="K75" i="3" s="1"/>
  <c r="L75" i="3" s="1"/>
  <c r="V98" i="3"/>
  <c r="K98" i="3" s="1"/>
  <c r="L98" i="3" s="1"/>
  <c r="V152" i="3"/>
  <c r="K152" i="3" s="1"/>
  <c r="L152" i="3" s="1"/>
  <c r="V168" i="3"/>
  <c r="K168" i="3" s="1"/>
  <c r="L168" i="3" s="1"/>
  <c r="AD471" i="3"/>
  <c r="V42" i="3"/>
  <c r="K42" i="3" s="1"/>
  <c r="L42" i="3" s="1"/>
  <c r="V88" i="3"/>
  <c r="K88" i="3" s="1"/>
  <c r="L88" i="3" s="1"/>
  <c r="V123" i="3"/>
  <c r="K123" i="3" s="1"/>
  <c r="L123" i="3" s="1"/>
  <c r="V140" i="3"/>
  <c r="K140" i="3" s="1"/>
  <c r="L140" i="3" s="1"/>
  <c r="V55" i="3"/>
  <c r="K55" i="3" s="1"/>
  <c r="L55" i="3" s="1"/>
  <c r="V170" i="3"/>
  <c r="K170" i="3" s="1"/>
  <c r="L170" i="3" s="1"/>
  <c r="V203" i="3"/>
  <c r="K203" i="3" s="1"/>
  <c r="L203" i="3" s="1"/>
  <c r="AD705" i="3"/>
  <c r="V120" i="3"/>
  <c r="K120" i="3" s="1"/>
  <c r="L120" i="3" s="1"/>
  <c r="V159" i="3"/>
  <c r="K159" i="3" s="1"/>
  <c r="L159" i="3" s="1"/>
  <c r="V26" i="3"/>
  <c r="K26" i="3" s="1"/>
  <c r="L26" i="3" s="1"/>
  <c r="V91" i="3"/>
  <c r="K91" i="3" s="1"/>
  <c r="L91" i="3" s="1"/>
  <c r="AD981" i="3"/>
  <c r="AD651" i="3"/>
  <c r="V20" i="3"/>
  <c r="AF739" i="3"/>
  <c r="V69" i="3"/>
  <c r="K69" i="3" s="1"/>
  <c r="L69" i="3" s="1"/>
  <c r="V127" i="3"/>
  <c r="K127" i="3" s="1"/>
  <c r="L127" i="3" s="1"/>
  <c r="V33" i="3"/>
  <c r="K33" i="3" s="1"/>
  <c r="L33" i="3" s="1"/>
  <c r="V137" i="3"/>
  <c r="K137" i="3" s="1"/>
  <c r="L137" i="3" s="1"/>
  <c r="V172" i="3"/>
  <c r="K172" i="3" s="1"/>
  <c r="L172" i="3" s="1"/>
  <c r="V148" i="3"/>
  <c r="K148" i="3" s="1"/>
  <c r="L148" i="3" s="1"/>
  <c r="AF77" i="3"/>
  <c r="V157" i="3"/>
  <c r="K157" i="3" s="1"/>
  <c r="L157" i="3" s="1"/>
  <c r="V176" i="3"/>
  <c r="K176" i="3" s="1"/>
  <c r="L176" i="3" s="1"/>
  <c r="V37" i="3"/>
  <c r="K37" i="3" s="1"/>
  <c r="L37" i="3" s="1"/>
  <c r="AE63" i="3"/>
  <c r="AD181" i="3"/>
  <c r="V191" i="3"/>
  <c r="K191" i="3" s="1"/>
  <c r="L191" i="3" s="1"/>
  <c r="V56" i="3"/>
  <c r="K56" i="3" s="1"/>
  <c r="L56" i="3" s="1"/>
  <c r="V136" i="3"/>
  <c r="K136" i="3" s="1"/>
  <c r="L136" i="3" s="1"/>
  <c r="AF353" i="3"/>
  <c r="V49" i="3"/>
  <c r="K49" i="3" s="1"/>
  <c r="L49" i="3" s="1"/>
  <c r="V87" i="3"/>
  <c r="K87" i="3" s="1"/>
  <c r="L87" i="3" s="1"/>
  <c r="AD495" i="3"/>
  <c r="AD57" i="3"/>
  <c r="V111" i="3"/>
  <c r="K111" i="3" s="1"/>
  <c r="L111" i="3" s="1"/>
  <c r="AD675" i="3"/>
  <c r="AE1565" i="3"/>
  <c r="AD199" i="3"/>
  <c r="V126" i="3"/>
  <c r="K126" i="3" s="1"/>
  <c r="L126" i="3" s="1"/>
  <c r="AF153" i="3"/>
  <c r="V162" i="3"/>
  <c r="K162" i="3" s="1"/>
  <c r="L162" i="3" s="1"/>
  <c r="AF345" i="3"/>
  <c r="V121" i="3"/>
  <c r="K121" i="3" s="1"/>
  <c r="L121" i="3" s="1"/>
  <c r="V138" i="3"/>
  <c r="K138" i="3" s="1"/>
  <c r="L138" i="3" s="1"/>
  <c r="V80" i="3"/>
  <c r="K80" i="3" s="1"/>
  <c r="L80" i="3" s="1"/>
  <c r="V181" i="3"/>
  <c r="K181" i="3" s="1"/>
  <c r="L181" i="3" s="1"/>
  <c r="AD487" i="3"/>
  <c r="V183" i="3"/>
  <c r="K183" i="3" s="1"/>
  <c r="L183" i="3" s="1"/>
  <c r="AD833" i="3"/>
  <c r="AD825" i="3"/>
  <c r="AF829" i="3"/>
  <c r="V50" i="3"/>
  <c r="K50" i="3" s="1"/>
  <c r="L50" i="3" s="1"/>
  <c r="V188" i="3"/>
  <c r="K188" i="3" s="1"/>
  <c r="L188" i="3" s="1"/>
  <c r="AF565" i="3"/>
  <c r="V35" i="3"/>
  <c r="K35" i="3" s="1"/>
  <c r="L35" i="3" s="1"/>
  <c r="V89" i="3"/>
  <c r="K89" i="3" s="1"/>
  <c r="L89" i="3" s="1"/>
  <c r="AE67" i="3"/>
  <c r="V132" i="3"/>
  <c r="K132" i="3" s="1"/>
  <c r="L132" i="3" s="1"/>
  <c r="AD85" i="3"/>
  <c r="V30" i="3"/>
  <c r="K30" i="3" s="1"/>
  <c r="L30" i="3" s="1"/>
  <c r="V25" i="3"/>
  <c r="K25" i="3" s="1"/>
  <c r="L25" i="3" s="1"/>
  <c r="AE1557" i="3"/>
  <c r="V34" i="3"/>
  <c r="K34" i="3" s="1"/>
  <c r="L34" i="3" s="1"/>
  <c r="V51" i="3"/>
  <c r="K51" i="3" s="1"/>
  <c r="L51" i="3" s="1"/>
  <c r="V71" i="3"/>
  <c r="K71" i="3" s="1"/>
  <c r="L71" i="3" s="1"/>
  <c r="V195" i="3"/>
  <c r="K195" i="3" s="1"/>
  <c r="L195" i="3" s="1"/>
  <c r="V15" i="3"/>
  <c r="V84" i="3"/>
  <c r="K84" i="3" s="1"/>
  <c r="L84" i="3" s="1"/>
  <c r="V177" i="3"/>
  <c r="K177" i="3" s="1"/>
  <c r="L177" i="3" s="1"/>
  <c r="AD619" i="3"/>
  <c r="V163" i="3"/>
  <c r="K163" i="3" s="1"/>
  <c r="L163" i="3" s="1"/>
  <c r="AD73" i="3"/>
  <c r="AD697" i="3"/>
  <c r="AE51" i="3"/>
  <c r="AF951" i="3"/>
  <c r="AD41" i="3"/>
  <c r="AD411" i="3"/>
  <c r="V115" i="3"/>
  <c r="K115" i="3" s="1"/>
  <c r="L115" i="3" s="1"/>
  <c r="V153" i="3"/>
  <c r="K153" i="3" s="1"/>
  <c r="L153" i="3" s="1"/>
  <c r="V14" i="3"/>
  <c r="K14" i="3" s="1"/>
  <c r="L14" i="3" s="1"/>
  <c r="AE491" i="3"/>
  <c r="AD187" i="3"/>
  <c r="AF337" i="3"/>
  <c r="V64" i="3"/>
  <c r="K64" i="3" s="1"/>
  <c r="L64" i="3" s="1"/>
  <c r="V108" i="3"/>
  <c r="K108" i="3" s="1"/>
  <c r="L108" i="3" s="1"/>
  <c r="AF321" i="3"/>
  <c r="F11" i="1"/>
  <c r="G11" i="1" s="1"/>
  <c r="AD1499" i="3"/>
  <c r="V165" i="3"/>
  <c r="K165" i="3" s="1"/>
  <c r="L165" i="3" s="1"/>
  <c r="AF129" i="3"/>
  <c r="AF1677" i="3"/>
  <c r="V155" i="3"/>
  <c r="K155" i="3" s="1"/>
  <c r="L155" i="3" s="1"/>
  <c r="AE265" i="3"/>
  <c r="AE1305" i="3"/>
  <c r="V117" i="3"/>
  <c r="K117" i="3" s="1"/>
  <c r="L117" i="3" s="1"/>
  <c r="AE143" i="3"/>
  <c r="AD1689" i="3"/>
  <c r="AD1603" i="3"/>
  <c r="AD55" i="3"/>
  <c r="AF123" i="3"/>
  <c r="AD169" i="3"/>
  <c r="AF343" i="3"/>
  <c r="AE437" i="3"/>
  <c r="AF849" i="3"/>
  <c r="AE767" i="3"/>
  <c r="AF675" i="3"/>
  <c r="AD1731" i="3"/>
  <c r="AE1785" i="3"/>
  <c r="V36" i="3"/>
  <c r="K36" i="3" s="1"/>
  <c r="L36" i="3" s="1"/>
  <c r="V81" i="3"/>
  <c r="K81" i="3" s="1"/>
  <c r="L81" i="3" s="1"/>
  <c r="V105" i="3"/>
  <c r="K105" i="3" s="1"/>
  <c r="L105" i="3" s="1"/>
  <c r="V128" i="3"/>
  <c r="K128" i="3" s="1"/>
  <c r="L128" i="3" s="1"/>
  <c r="V135" i="3"/>
  <c r="K135" i="3" s="1"/>
  <c r="L135" i="3" s="1"/>
  <c r="V175" i="3"/>
  <c r="K175" i="3" s="1"/>
  <c r="L175" i="3" s="1"/>
  <c r="V189" i="3"/>
  <c r="K189" i="3" s="1"/>
  <c r="L189" i="3" s="1"/>
  <c r="AE1621" i="3"/>
  <c r="V48" i="3"/>
  <c r="K48" i="3" s="1"/>
  <c r="L48" i="3" s="1"/>
  <c r="V113" i="3"/>
  <c r="K113" i="3" s="1"/>
  <c r="L113" i="3" s="1"/>
  <c r="AF357" i="3"/>
  <c r="V99" i="3"/>
  <c r="K99" i="3" s="1"/>
  <c r="L99" i="3" s="1"/>
  <c r="V147" i="3"/>
  <c r="K147" i="3" s="1"/>
  <c r="L147" i="3" s="1"/>
  <c r="AE273" i="3"/>
  <c r="AE119" i="3"/>
  <c r="AD1371" i="3"/>
  <c r="V131" i="3"/>
  <c r="K131" i="3" s="1"/>
  <c r="L131" i="3" s="1"/>
  <c r="AF13" i="3"/>
  <c r="AE435" i="3"/>
  <c r="AD297" i="3"/>
  <c r="AF359" i="3"/>
  <c r="AE775" i="3"/>
  <c r="AF121" i="3"/>
  <c r="AE121" i="3"/>
  <c r="AE133" i="3"/>
  <c r="AD103" i="3"/>
  <c r="AD161" i="3"/>
  <c r="AF327" i="3"/>
  <c r="AE429" i="3"/>
  <c r="AF841" i="3"/>
  <c r="AE743" i="3"/>
  <c r="AF547" i="3"/>
  <c r="AD1995" i="3"/>
  <c r="AE1849" i="3"/>
  <c r="V109" i="3"/>
  <c r="K109" i="3" s="1"/>
  <c r="L109" i="3" s="1"/>
  <c r="V187" i="3"/>
  <c r="K187" i="3" s="1"/>
  <c r="L187" i="3" s="1"/>
  <c r="AF219" i="3"/>
  <c r="AE1589" i="3"/>
  <c r="V192" i="3"/>
  <c r="K192" i="3" s="1"/>
  <c r="L192" i="3" s="1"/>
  <c r="F14" i="1"/>
  <c r="G14" i="1" s="1"/>
  <c r="AD463" i="3"/>
  <c r="AE289" i="3"/>
  <c r="AE1137" i="3"/>
  <c r="V66" i="3"/>
  <c r="K66" i="3" s="1"/>
  <c r="L66" i="3" s="1"/>
  <c r="AD1441" i="3"/>
  <c r="V52" i="3"/>
  <c r="K52" i="3" s="1"/>
  <c r="L52" i="3" s="1"/>
  <c r="AD195" i="3"/>
  <c r="AF1757" i="3"/>
  <c r="V77" i="3"/>
  <c r="K77" i="3" s="1"/>
  <c r="L77" i="3" s="1"/>
  <c r="AE97" i="3"/>
  <c r="AD395" i="3"/>
  <c r="V94" i="3"/>
  <c r="K94" i="3" s="1"/>
  <c r="L94" i="3" s="1"/>
  <c r="AD249" i="3"/>
  <c r="AF865" i="3"/>
  <c r="V79" i="3"/>
  <c r="K79" i="3" s="1"/>
  <c r="L79" i="3" s="1"/>
  <c r="AD135" i="3"/>
  <c r="AF857" i="3"/>
  <c r="AD111" i="3"/>
  <c r="AE149" i="3"/>
  <c r="AF245" i="3"/>
  <c r="AD223" i="3"/>
  <c r="AE487" i="3"/>
  <c r="AD501" i="3"/>
  <c r="AE897" i="3"/>
  <c r="AD647" i="3"/>
  <c r="AE531" i="3"/>
  <c r="AF1595" i="3"/>
  <c r="AE1289" i="3"/>
  <c r="AF549" i="3"/>
  <c r="V97" i="3"/>
  <c r="K97" i="3" s="1"/>
  <c r="L97" i="3" s="1"/>
  <c r="AF533" i="3"/>
  <c r="AF1525" i="3"/>
  <c r="AD973" i="3"/>
  <c r="AF919" i="3"/>
  <c r="V101" i="3"/>
  <c r="K101" i="3" s="1"/>
  <c r="L101" i="3" s="1"/>
  <c r="V184" i="3"/>
  <c r="K184" i="3" s="1"/>
  <c r="L184" i="3" s="1"/>
  <c r="AD1695" i="3"/>
  <c r="V13" i="3"/>
  <c r="K13" i="3" s="1"/>
  <c r="L13" i="3" s="1"/>
  <c r="AE453" i="3"/>
  <c r="V86" i="3"/>
  <c r="K86" i="3" s="1"/>
  <c r="L86" i="3" s="1"/>
  <c r="AD133" i="3"/>
  <c r="AD1945" i="3"/>
  <c r="V107" i="3"/>
  <c r="K107" i="3" s="1"/>
  <c r="L107" i="3" s="1"/>
  <c r="AF99" i="3"/>
  <c r="AD139" i="3"/>
  <c r="AF229" i="3"/>
  <c r="AD215" i="3"/>
  <c r="AE479" i="3"/>
  <c r="AD493" i="3"/>
  <c r="AE881" i="3"/>
  <c r="AD623" i="3"/>
  <c r="AE971" i="3"/>
  <c r="AF2011" i="3"/>
  <c r="AF1147" i="3"/>
  <c r="F10" i="1"/>
  <c r="G10" i="1" s="1"/>
  <c r="AF275" i="3"/>
  <c r="AF203" i="3"/>
  <c r="AF809" i="3"/>
  <c r="V119" i="3"/>
  <c r="K119" i="3" s="1"/>
  <c r="L119" i="3" s="1"/>
  <c r="AE151" i="3"/>
  <c r="AD483" i="3"/>
  <c r="AD211" i="3"/>
  <c r="AF935" i="3"/>
  <c r="V92" i="3"/>
  <c r="K92" i="3" s="1"/>
  <c r="L92" i="3" s="1"/>
  <c r="V167" i="3"/>
  <c r="K167" i="3" s="1"/>
  <c r="L167" i="3" s="1"/>
  <c r="AD403" i="3"/>
  <c r="V68" i="3"/>
  <c r="K68" i="3" s="1"/>
  <c r="L68" i="3" s="1"/>
  <c r="AD513" i="3"/>
  <c r="AD957" i="3"/>
  <c r="AF75" i="3"/>
  <c r="AE783" i="3"/>
  <c r="V129" i="3"/>
  <c r="K129" i="3" s="1"/>
  <c r="L129" i="3" s="1"/>
  <c r="V133" i="3"/>
  <c r="K133" i="3" s="1"/>
  <c r="L133" i="3" s="1"/>
  <c r="AD241" i="3"/>
  <c r="AF723" i="3"/>
  <c r="AE89" i="3"/>
  <c r="AE117" i="3"/>
  <c r="AF221" i="3"/>
  <c r="AD207" i="3"/>
  <c r="AE471" i="3"/>
  <c r="AD485" i="3"/>
  <c r="AE841" i="3"/>
  <c r="AD559" i="3"/>
  <c r="AE835" i="3"/>
  <c r="AF2019" i="3"/>
  <c r="AE1105" i="3"/>
  <c r="V78" i="3"/>
  <c r="K78" i="3" s="1"/>
  <c r="L78" i="3" s="1"/>
  <c r="V83" i="3"/>
  <c r="K83" i="3" s="1"/>
  <c r="L83" i="3" s="1"/>
  <c r="V102" i="3"/>
  <c r="K102" i="3" s="1"/>
  <c r="L102" i="3" s="1"/>
  <c r="V93" i="3"/>
  <c r="K93" i="3" s="1"/>
  <c r="L93" i="3" s="1"/>
  <c r="V116" i="3"/>
  <c r="K116" i="3" s="1"/>
  <c r="L116" i="3" s="1"/>
  <c r="V122" i="3"/>
  <c r="K122" i="3" s="1"/>
  <c r="L122" i="3" s="1"/>
  <c r="V139" i="3"/>
  <c r="K139" i="3" s="1"/>
  <c r="L139" i="3" s="1"/>
  <c r="AF147" i="3"/>
  <c r="AD35" i="3"/>
  <c r="AF483" i="3"/>
  <c r="AD219" i="3"/>
  <c r="AF341" i="3"/>
  <c r="V57" i="3"/>
  <c r="K57" i="3" s="1"/>
  <c r="L57" i="3" s="1"/>
  <c r="AF29" i="3"/>
  <c r="AD965" i="3"/>
  <c r="V149" i="3"/>
  <c r="K149" i="3" s="1"/>
  <c r="L149" i="3" s="1"/>
  <c r="AF71" i="3"/>
  <c r="AF903" i="3"/>
  <c r="AE145" i="3"/>
  <c r="AF1561" i="3"/>
  <c r="V32" i="3"/>
  <c r="K32" i="3" s="1"/>
  <c r="L32" i="3" s="1"/>
  <c r="AE65" i="3"/>
  <c r="AE445" i="3"/>
  <c r="V19" i="3"/>
  <c r="AD89" i="3"/>
  <c r="AE95" i="3"/>
  <c r="AF213" i="3"/>
  <c r="AE463" i="3"/>
  <c r="AD469" i="3"/>
  <c r="AE833" i="3"/>
  <c r="AF853" i="3"/>
  <c r="AE827" i="3"/>
  <c r="AF1179" i="3"/>
  <c r="AD1529" i="3"/>
  <c r="V44" i="3"/>
  <c r="K44" i="3" s="1"/>
  <c r="L44" i="3" s="1"/>
  <c r="V95" i="3"/>
  <c r="K95" i="3" s="1"/>
  <c r="L95" i="3" s="1"/>
  <c r="V141" i="3"/>
  <c r="K141" i="3" s="1"/>
  <c r="L141" i="3" s="1"/>
  <c r="V134" i="3"/>
  <c r="K134" i="3" s="1"/>
  <c r="L134" i="3" s="1"/>
  <c r="V161" i="3"/>
  <c r="K161" i="3" s="1"/>
  <c r="L161" i="3" s="1"/>
  <c r="AF91" i="3"/>
  <c r="AD505" i="3"/>
  <c r="AE387" i="3"/>
  <c r="AE421" i="3"/>
  <c r="AD461" i="3"/>
  <c r="AF475" i="3"/>
  <c r="AD387" i="3"/>
  <c r="AF817" i="3"/>
  <c r="AE713" i="3"/>
  <c r="AD689" i="3"/>
  <c r="AF887" i="3"/>
  <c r="AE615" i="3"/>
  <c r="AF837" i="3"/>
  <c r="AE701" i="3"/>
  <c r="AD933" i="3"/>
  <c r="AF995" i="3"/>
  <c r="AE819" i="3"/>
  <c r="AF793" i="3"/>
  <c r="AD1475" i="3"/>
  <c r="AD2003" i="3"/>
  <c r="AF1227" i="3"/>
  <c r="AE1669" i="3"/>
  <c r="AE1719" i="3"/>
  <c r="AE1857" i="3"/>
  <c r="AD1289" i="3"/>
  <c r="AD101" i="3"/>
  <c r="AF67" i="3"/>
  <c r="AD25" i="3"/>
  <c r="AF97" i="3"/>
  <c r="AD23" i="3"/>
  <c r="AF95" i="3"/>
  <c r="AD127" i="3"/>
  <c r="AE93" i="3"/>
  <c r="AE81" i="3"/>
  <c r="AF189" i="3"/>
  <c r="AF155" i="3"/>
  <c r="AF169" i="3"/>
  <c r="AF207" i="3"/>
  <c r="AD175" i="3"/>
  <c r="AE449" i="3"/>
  <c r="AD497" i="3"/>
  <c r="AF295" i="3"/>
  <c r="AE439" i="3"/>
  <c r="AD383" i="3"/>
  <c r="AE331" i="3"/>
  <c r="AE405" i="3"/>
  <c r="AD389" i="3"/>
  <c r="AF451" i="3"/>
  <c r="AD379" i="3"/>
  <c r="AF801" i="3"/>
  <c r="AE705" i="3"/>
  <c r="AD681" i="3"/>
  <c r="AF839" i="3"/>
  <c r="AD935" i="3"/>
  <c r="AF821" i="3"/>
  <c r="AE677" i="3"/>
  <c r="AD869" i="3"/>
  <c r="AF987" i="3"/>
  <c r="AE811" i="3"/>
  <c r="AF761" i="3"/>
  <c r="AF1521" i="3"/>
  <c r="AD2011" i="3"/>
  <c r="AF1291" i="3"/>
  <c r="AE1797" i="3"/>
  <c r="AE1783" i="3"/>
  <c r="AE1881" i="3"/>
  <c r="AD1173" i="3"/>
  <c r="AE35" i="3"/>
  <c r="AF177" i="3"/>
  <c r="AF89" i="3"/>
  <c r="AD71" i="3"/>
  <c r="AF263" i="3"/>
  <c r="AD363" i="3"/>
  <c r="AD733" i="3"/>
  <c r="AD109" i="3"/>
  <c r="AF231" i="3"/>
  <c r="AF151" i="3"/>
  <c r="AE259" i="3"/>
  <c r="AD375" i="3"/>
  <c r="AE697" i="3"/>
  <c r="AE803" i="3"/>
  <c r="AE1977" i="3"/>
  <c r="AE105" i="3"/>
  <c r="AF505" i="3"/>
  <c r="AE325" i="3"/>
  <c r="AD919" i="3"/>
  <c r="AF1675" i="3"/>
  <c r="AE53" i="3"/>
  <c r="AE243" i="3"/>
  <c r="AE425" i="3"/>
  <c r="AF485" i="3"/>
  <c r="AD283" i="3"/>
  <c r="AD911" i="3"/>
  <c r="AF741" i="3"/>
  <c r="AE861" i="3"/>
  <c r="AD717" i="3"/>
  <c r="AF947" i="3"/>
  <c r="AE715" i="3"/>
  <c r="AD1285" i="3"/>
  <c r="AE1439" i="3"/>
  <c r="AE1603" i="3"/>
  <c r="AD1717" i="3"/>
  <c r="AE1389" i="3"/>
  <c r="AE1911" i="3"/>
  <c r="AF1817" i="3"/>
  <c r="AD1191" i="3"/>
  <c r="AE137" i="3"/>
  <c r="AE447" i="3"/>
  <c r="AE69" i="3"/>
  <c r="AD167" i="3"/>
  <c r="AE397" i="3"/>
  <c r="AF711" i="3"/>
  <c r="AD1509" i="3"/>
  <c r="AF1387" i="3"/>
  <c r="AD77" i="3"/>
  <c r="AE251" i="3"/>
  <c r="AD367" i="3"/>
  <c r="AD649" i="3"/>
  <c r="AF971" i="3"/>
  <c r="AE1275" i="3"/>
  <c r="AD69" i="3"/>
  <c r="AE139" i="3"/>
  <c r="AE213" i="3"/>
  <c r="AD465" i="3"/>
  <c r="AD365" i="3"/>
  <c r="AD593" i="3"/>
  <c r="AE25" i="3"/>
  <c r="AF119" i="3"/>
  <c r="AE55" i="3"/>
  <c r="AD129" i="3"/>
  <c r="AE17" i="3"/>
  <c r="AE73" i="3"/>
  <c r="AD51" i="3"/>
  <c r="AF101" i="3"/>
  <c r="AE205" i="3"/>
  <c r="AE235" i="3"/>
  <c r="AF233" i="3"/>
  <c r="AE167" i="3"/>
  <c r="AF489" i="3"/>
  <c r="AE417" i="3"/>
  <c r="AD457" i="3"/>
  <c r="AF431" i="3"/>
  <c r="AE343" i="3"/>
  <c r="AD343" i="3"/>
  <c r="AF333" i="3"/>
  <c r="AE309" i="3"/>
  <c r="AD357" i="3"/>
  <c r="AF379" i="3"/>
  <c r="AD275" i="3"/>
  <c r="AE625" i="3"/>
  <c r="AE585" i="3"/>
  <c r="AF751" i="3"/>
  <c r="AE559" i="3"/>
  <c r="AD903" i="3"/>
  <c r="AF605" i="3"/>
  <c r="AE853" i="3"/>
  <c r="AD709" i="3"/>
  <c r="AF907" i="3"/>
  <c r="AD971" i="3"/>
  <c r="AD1253" i="3"/>
  <c r="AF1369" i="3"/>
  <c r="AE1731" i="3"/>
  <c r="AD1725" i="3"/>
  <c r="AF1045" i="3"/>
  <c r="AE1967" i="3"/>
  <c r="AE1483" i="3"/>
  <c r="AE1171" i="3"/>
  <c r="AE433" i="3"/>
  <c r="AD355" i="3"/>
  <c r="AE997" i="3"/>
  <c r="AE1555" i="3"/>
  <c r="AD131" i="3"/>
  <c r="AE61" i="3"/>
  <c r="AE175" i="3"/>
  <c r="AE351" i="3"/>
  <c r="AF395" i="3"/>
  <c r="AE575" i="3"/>
  <c r="AD153" i="3"/>
  <c r="AE23" i="3"/>
  <c r="AF117" i="3"/>
  <c r="AD59" i="3"/>
  <c r="AD63" i="3"/>
  <c r="AE19" i="3"/>
  <c r="AE91" i="3"/>
  <c r="AE197" i="3"/>
  <c r="AE227" i="3"/>
  <c r="AF217" i="3"/>
  <c r="AE255" i="3"/>
  <c r="AF481" i="3"/>
  <c r="AE401" i="3"/>
  <c r="AD385" i="3"/>
  <c r="AF415" i="3"/>
  <c r="AE335" i="3"/>
  <c r="AD335" i="3"/>
  <c r="AF309" i="3"/>
  <c r="AE301" i="3"/>
  <c r="AD317" i="3"/>
  <c r="AE499" i="3"/>
  <c r="AD267" i="3"/>
  <c r="AE601" i="3"/>
  <c r="AE529" i="3"/>
  <c r="AF735" i="3"/>
  <c r="AE535" i="3"/>
  <c r="AD879" i="3"/>
  <c r="AF1013" i="3"/>
  <c r="AE845" i="3"/>
  <c r="AD701" i="3"/>
  <c r="AF779" i="3"/>
  <c r="AD963" i="3"/>
  <c r="AD1179" i="3"/>
  <c r="AD1177" i="3"/>
  <c r="AE1995" i="3"/>
  <c r="AD1733" i="3"/>
  <c r="AF1133" i="3"/>
  <c r="AF1591" i="3"/>
  <c r="AD1345" i="3"/>
  <c r="AD1041" i="3"/>
  <c r="AE1297" i="3"/>
  <c r="AE1181" i="3"/>
  <c r="AD1311" i="3"/>
  <c r="AE1029" i="3"/>
  <c r="AD1507" i="3"/>
  <c r="AF1809" i="3"/>
  <c r="AE1769" i="3"/>
  <c r="AD1937" i="3"/>
  <c r="AF1631" i="3"/>
  <c r="AF1567" i="3"/>
  <c r="AE1703" i="3"/>
  <c r="AD1687" i="3"/>
  <c r="AF1341" i="3"/>
  <c r="AF1805" i="3"/>
  <c r="AE1253" i="3"/>
  <c r="AE1789" i="3"/>
  <c r="AE1533" i="3"/>
  <c r="AD1957" i="3"/>
  <c r="AD1701" i="3"/>
  <c r="AF1659" i="3"/>
  <c r="AF1995" i="3"/>
  <c r="AF1579" i="3"/>
  <c r="AE1979" i="3"/>
  <c r="AE1723" i="3"/>
  <c r="AD1979" i="3"/>
  <c r="AD1723" i="3"/>
  <c r="AE1031" i="3"/>
  <c r="AD1497" i="3"/>
  <c r="AD1551" i="3"/>
  <c r="AD1487" i="3"/>
  <c r="AD1553" i="3"/>
  <c r="AF1305" i="3"/>
  <c r="AD1361" i="3"/>
  <c r="AF577" i="3"/>
  <c r="AD691" i="3"/>
  <c r="AD843" i="3"/>
  <c r="AD987" i="3"/>
  <c r="AE723" i="3"/>
  <c r="AE851" i="3"/>
  <c r="AE979" i="3"/>
  <c r="AF539" i="3"/>
  <c r="AF795" i="3"/>
  <c r="AF1011" i="3"/>
  <c r="AF563" i="3"/>
  <c r="AF819" i="3"/>
  <c r="AD621" i="3"/>
  <c r="AD749" i="3"/>
  <c r="AD877" i="3"/>
  <c r="AD1005" i="3"/>
  <c r="AE749" i="3"/>
  <c r="AE877" i="3"/>
  <c r="AE1005" i="3"/>
  <c r="AF597" i="3"/>
  <c r="AF845" i="3"/>
  <c r="AD565" i="3"/>
  <c r="AF621" i="3"/>
  <c r="AF885" i="3"/>
  <c r="AD567" i="3"/>
  <c r="AD695" i="3"/>
  <c r="AD823" i="3"/>
  <c r="AD951" i="3"/>
  <c r="AE639" i="3"/>
  <c r="AE815" i="3"/>
  <c r="AE943" i="3"/>
  <c r="AE647" i="3"/>
  <c r="AF727" i="3"/>
  <c r="AF967" i="3"/>
  <c r="AF527" i="3"/>
  <c r="AF783" i="3"/>
  <c r="AD601" i="3"/>
  <c r="AD729" i="3"/>
  <c r="AD857" i="3"/>
  <c r="AD985" i="3"/>
  <c r="AE721" i="3"/>
  <c r="AE849" i="3"/>
  <c r="AE977" i="3"/>
  <c r="AD1549" i="3"/>
  <c r="AD1319" i="3"/>
  <c r="AD1245" i="3"/>
  <c r="AE1331" i="3"/>
  <c r="AE1055" i="3"/>
  <c r="AD1565" i="3"/>
  <c r="AF1793" i="3"/>
  <c r="AE1753" i="3"/>
  <c r="AD1921" i="3"/>
  <c r="AF1599" i="3"/>
  <c r="AF1535" i="3"/>
  <c r="AE1687" i="3"/>
  <c r="AD1671" i="3"/>
  <c r="AF1317" i="3"/>
  <c r="AF1781" i="3"/>
  <c r="AE1213" i="3"/>
  <c r="AE1781" i="3"/>
  <c r="AE1525" i="3"/>
  <c r="AD1949" i="3"/>
  <c r="AD1693" i="3"/>
  <c r="AF1635" i="3"/>
  <c r="AF1987" i="3"/>
  <c r="AF1571" i="3"/>
  <c r="AE1971" i="3"/>
  <c r="AE1715" i="3"/>
  <c r="AD1971" i="3"/>
  <c r="AD1715" i="3"/>
  <c r="AF1039" i="3"/>
  <c r="AD1521" i="3"/>
  <c r="AD1569" i="3"/>
  <c r="AE1041" i="3"/>
  <c r="AF1049" i="3"/>
  <c r="AE1327" i="3"/>
  <c r="AE1395" i="3"/>
  <c r="AF585" i="3"/>
  <c r="AD699" i="3"/>
  <c r="AD851" i="3"/>
  <c r="AD995" i="3"/>
  <c r="AE731" i="3"/>
  <c r="AE859" i="3"/>
  <c r="AE987" i="3"/>
  <c r="AF555" i="3"/>
  <c r="AF811" i="3"/>
  <c r="AD603" i="3"/>
  <c r="AF579" i="3"/>
  <c r="AF835" i="3"/>
  <c r="AD629" i="3"/>
  <c r="AD757" i="3"/>
  <c r="AD885" i="3"/>
  <c r="AD1013" i="3"/>
  <c r="AE757" i="3"/>
  <c r="AE885" i="3"/>
  <c r="AE1013" i="3"/>
  <c r="AF613" i="3"/>
  <c r="AF861" i="3"/>
  <c r="AE525" i="3"/>
  <c r="AF637" i="3"/>
  <c r="AF901" i="3"/>
  <c r="AD575" i="3"/>
  <c r="AD703" i="3"/>
  <c r="AD831" i="3"/>
  <c r="AD959" i="3"/>
  <c r="AE663" i="3"/>
  <c r="AE823" i="3"/>
  <c r="AE951" i="3"/>
  <c r="AE671" i="3"/>
  <c r="AF743" i="3"/>
  <c r="AF975" i="3"/>
  <c r="AF543" i="3"/>
  <c r="AF799" i="3"/>
  <c r="AD609" i="3"/>
  <c r="AD737" i="3"/>
  <c r="AD865" i="3"/>
  <c r="AD993" i="3"/>
  <c r="AE729" i="3"/>
  <c r="AE857" i="3"/>
  <c r="AE985" i="3"/>
  <c r="AF609" i="3"/>
  <c r="AF873" i="3"/>
  <c r="AF1001" i="3"/>
  <c r="AF1025" i="3"/>
  <c r="AF1385" i="3"/>
  <c r="AE1363" i="3"/>
  <c r="AD1377" i="3"/>
  <c r="AF1097" i="3"/>
  <c r="AD1099" i="3"/>
  <c r="AF1761" i="3"/>
  <c r="AE1721" i="3"/>
  <c r="AD1889" i="3"/>
  <c r="AF1543" i="3"/>
  <c r="AF1463" i="3"/>
  <c r="AE1655" i="3"/>
  <c r="AD1639" i="3"/>
  <c r="AF1261" i="3"/>
  <c r="AF1581" i="3"/>
  <c r="AE2005" i="3"/>
  <c r="AE1749" i="3"/>
  <c r="AE1493" i="3"/>
  <c r="AD1917" i="3"/>
  <c r="AD1661" i="3"/>
  <c r="AF1563" i="3"/>
  <c r="AF1955" i="3"/>
  <c r="AF1507" i="3"/>
  <c r="AE1939" i="3"/>
  <c r="AE1683" i="3"/>
  <c r="AD1939" i="3"/>
  <c r="AD1683" i="3"/>
  <c r="AD1091" i="3"/>
  <c r="AE1057" i="3"/>
  <c r="AE1083" i="3"/>
  <c r="AD1161" i="3"/>
  <c r="AE1135" i="3"/>
  <c r="AD1395" i="3"/>
  <c r="AF1465" i="3"/>
  <c r="AF601" i="3"/>
  <c r="AD707" i="3"/>
  <c r="AD859" i="3"/>
  <c r="AD1003" i="3"/>
  <c r="AE739" i="3"/>
  <c r="AE867" i="3"/>
  <c r="AE995" i="3"/>
  <c r="AF571" i="3"/>
  <c r="AF827" i="3"/>
  <c r="AD627" i="3"/>
  <c r="AF595" i="3"/>
  <c r="AF851" i="3"/>
  <c r="AD637" i="3"/>
  <c r="AD765" i="3"/>
  <c r="AD893" i="3"/>
  <c r="AD531" i="3"/>
  <c r="AE765" i="3"/>
  <c r="AE893" i="3"/>
  <c r="AD539" i="3"/>
  <c r="AF629" i="3"/>
  <c r="AF877" i="3"/>
  <c r="AE557" i="3"/>
  <c r="AF653" i="3"/>
  <c r="AF917" i="3"/>
  <c r="AD583" i="3"/>
  <c r="AD711" i="3"/>
  <c r="AD839" i="3"/>
  <c r="AD967" i="3"/>
  <c r="AE687" i="3"/>
  <c r="AE831" i="3"/>
  <c r="AE959" i="3"/>
  <c r="AE703" i="3"/>
  <c r="AF759" i="3"/>
  <c r="AF983" i="3"/>
  <c r="AF559" i="3"/>
  <c r="AF815" i="3"/>
  <c r="AD617" i="3"/>
  <c r="AD1171" i="3"/>
  <c r="AE1069" i="3"/>
  <c r="AE1019" i="3"/>
  <c r="AF1019" i="3"/>
  <c r="AD1355" i="3"/>
  <c r="AE1259" i="3"/>
  <c r="AF1665" i="3"/>
  <c r="AE1625" i="3"/>
  <c r="AD1793" i="3"/>
  <c r="AF1367" i="3"/>
  <c r="AF1263" i="3"/>
  <c r="AE1559" i="3"/>
  <c r="AF1925" i="3"/>
  <c r="AF1101" i="3"/>
  <c r="AF1477" i="3"/>
  <c r="AE1973" i="3"/>
  <c r="AE1717" i="3"/>
  <c r="AE1461" i="3"/>
  <c r="AD1885" i="3"/>
  <c r="AD1629" i="3"/>
  <c r="AF1491" i="3"/>
  <c r="AF1915" i="3"/>
  <c r="AF1451" i="3"/>
  <c r="AE1907" i="3"/>
  <c r="AE1651" i="3"/>
  <c r="AD1907" i="3"/>
  <c r="AD1651" i="3"/>
  <c r="AE1133" i="3"/>
  <c r="AF1099" i="3"/>
  <c r="AD1135" i="3"/>
  <c r="AE1241" i="3"/>
  <c r="AD1199" i="3"/>
  <c r="AD1465" i="3"/>
  <c r="AD1539" i="3"/>
  <c r="AF641" i="3"/>
  <c r="AD715" i="3"/>
  <c r="AD867" i="3"/>
  <c r="AD1011" i="3"/>
  <c r="AE747" i="3"/>
  <c r="AE875" i="3"/>
  <c r="AE1003" i="3"/>
  <c r="AF587" i="3"/>
  <c r="AF843" i="3"/>
  <c r="AE515" i="3"/>
  <c r="AF611" i="3"/>
  <c r="AF867" i="3"/>
  <c r="AD645" i="3"/>
  <c r="AD773" i="3"/>
  <c r="AD901" i="3"/>
  <c r="AD525" i="3"/>
  <c r="AE773" i="3"/>
  <c r="AE901" i="3"/>
  <c r="AD533" i="3"/>
  <c r="AF645" i="3"/>
  <c r="AF893" i="3"/>
  <c r="AE581" i="3"/>
  <c r="AF669" i="3"/>
  <c r="AF933" i="3"/>
  <c r="AD591" i="3"/>
  <c r="AD719" i="3"/>
  <c r="AD847" i="3"/>
  <c r="AD975" i="3"/>
  <c r="AE695" i="3"/>
  <c r="AE839" i="3"/>
  <c r="AE967" i="3"/>
  <c r="AF519" i="3"/>
  <c r="AF775" i="3"/>
  <c r="AF991" i="3"/>
  <c r="AF575" i="3"/>
  <c r="AF831" i="3"/>
  <c r="AD625" i="3"/>
  <c r="AD753" i="3"/>
  <c r="AD881" i="3"/>
  <c r="AD1009" i="3"/>
  <c r="AE745" i="3"/>
  <c r="AE873" i="3"/>
  <c r="AE1001" i="3"/>
  <c r="AF657" i="3"/>
  <c r="AF889" i="3"/>
  <c r="AF1017" i="3"/>
  <c r="AD1211" i="3"/>
  <c r="AF1103" i="3"/>
  <c r="AE1053" i="3"/>
  <c r="AF1113" i="3"/>
  <c r="AD1413" i="3"/>
  <c r="AE1291" i="3"/>
  <c r="AF1641" i="3"/>
  <c r="AE1601" i="3"/>
  <c r="AD1769" i="3"/>
  <c r="AF1319" i="3"/>
  <c r="AF1215" i="3"/>
  <c r="AE1535" i="3"/>
  <c r="AF1885" i="3"/>
  <c r="AF1061" i="3"/>
  <c r="AF1365" i="3"/>
  <c r="AE1949" i="3"/>
  <c r="AE1693" i="3"/>
  <c r="AE1437" i="3"/>
  <c r="AD1861" i="3"/>
  <c r="AD1605" i="3"/>
  <c r="AF1443" i="3"/>
  <c r="AF1875" i="3"/>
  <c r="AF1411" i="3"/>
  <c r="AE1883" i="3"/>
  <c r="AE1627" i="3"/>
  <c r="AD1883" i="3"/>
  <c r="AD1627" i="3"/>
  <c r="AF1167" i="3"/>
  <c r="AD1143" i="3"/>
  <c r="AD1169" i="3"/>
  <c r="AE1273" i="3"/>
  <c r="AE1033" i="3"/>
  <c r="AE1025" i="3"/>
  <c r="AF963" i="3"/>
  <c r="AF649" i="3"/>
  <c r="AD723" i="3"/>
  <c r="AD875" i="3"/>
  <c r="AD515" i="3"/>
  <c r="AE755" i="3"/>
  <c r="AE883" i="3"/>
  <c r="AE1011" i="3"/>
  <c r="AF603" i="3"/>
  <c r="AF859" i="3"/>
  <c r="AE539" i="3"/>
  <c r="AF627" i="3"/>
  <c r="AF883" i="3"/>
  <c r="AD653" i="3"/>
  <c r="AD781" i="3"/>
  <c r="AD909" i="3"/>
  <c r="AE541" i="3"/>
  <c r="AE781" i="3"/>
  <c r="AE909" i="3"/>
  <c r="AE533" i="3"/>
  <c r="AF661" i="3"/>
  <c r="AF909" i="3"/>
  <c r="AE605" i="3"/>
  <c r="AF693" i="3"/>
  <c r="AF949" i="3"/>
  <c r="AD599" i="3"/>
  <c r="AD727" i="3"/>
  <c r="AD855" i="3"/>
  <c r="AD983" i="3"/>
  <c r="AE719" i="3"/>
  <c r="AE847" i="3"/>
  <c r="AE975" i="3"/>
  <c r="AF535" i="3"/>
  <c r="AF791" i="3"/>
  <c r="AF999" i="3"/>
  <c r="AF591" i="3"/>
  <c r="AF847" i="3"/>
  <c r="AD633" i="3"/>
  <c r="AD761" i="3"/>
  <c r="AD889" i="3"/>
  <c r="AD1017" i="3"/>
  <c r="AE753" i="3"/>
  <c r="AD1233" i="3"/>
  <c r="AD1121" i="3"/>
  <c r="AD1071" i="3"/>
  <c r="AE1139" i="3"/>
  <c r="AD1425" i="3"/>
  <c r="AD1303" i="3"/>
  <c r="AF1633" i="3"/>
  <c r="AE1593" i="3"/>
  <c r="AD1761" i="3"/>
  <c r="AF1303" i="3"/>
  <c r="AF1199" i="3"/>
  <c r="AD2023" i="3"/>
  <c r="AF1877" i="3"/>
  <c r="AF1053" i="3"/>
  <c r="AF1349" i="3"/>
  <c r="AE1941" i="3"/>
  <c r="AE1685" i="3"/>
  <c r="AE1421" i="3"/>
  <c r="AD1853" i="3"/>
  <c r="AD1597" i="3"/>
  <c r="AF1419" i="3"/>
  <c r="AF1859" i="3"/>
  <c r="AF1395" i="3"/>
  <c r="AE1875" i="3"/>
  <c r="AE1619" i="3"/>
  <c r="AD1875" i="3"/>
  <c r="AD1619" i="3"/>
  <c r="AF1185" i="3"/>
  <c r="AE1151" i="3"/>
  <c r="AE1177" i="3"/>
  <c r="AE1283" i="3"/>
  <c r="AF1041" i="3"/>
  <c r="AF1033" i="3"/>
  <c r="AF289" i="3"/>
  <c r="AF705" i="3"/>
  <c r="AD731" i="3"/>
  <c r="AD883" i="3"/>
  <c r="AD611" i="3"/>
  <c r="AE763" i="3"/>
  <c r="AE891" i="3"/>
  <c r="AD595" i="3"/>
  <c r="AF619" i="3"/>
  <c r="AF875" i="3"/>
  <c r="AE563" i="3"/>
  <c r="AF643" i="3"/>
  <c r="AF899" i="3"/>
  <c r="AD661" i="3"/>
  <c r="AD789" i="3"/>
  <c r="AD917" i="3"/>
  <c r="AE573" i="3"/>
  <c r="AE789" i="3"/>
  <c r="AE917" i="3"/>
  <c r="AE565" i="3"/>
  <c r="AF677" i="3"/>
  <c r="AF925" i="3"/>
  <c r="AE629" i="3"/>
  <c r="AF709" i="3"/>
  <c r="AF281" i="3"/>
  <c r="AD607" i="3"/>
  <c r="AD735" i="3"/>
  <c r="AD863" i="3"/>
  <c r="AD991" i="3"/>
  <c r="AE727" i="3"/>
  <c r="AE855" i="3"/>
  <c r="AE983" i="3"/>
  <c r="AF551" i="3"/>
  <c r="AF807" i="3"/>
  <c r="AF1007" i="3"/>
  <c r="AF607" i="3"/>
  <c r="AF863" i="3"/>
  <c r="AD641" i="3"/>
  <c r="AD769" i="3"/>
  <c r="AD897" i="3"/>
  <c r="AD529" i="3"/>
  <c r="AE761" i="3"/>
  <c r="AE889" i="3"/>
  <c r="AE1017" i="3"/>
  <c r="AF697" i="3"/>
  <c r="AF905" i="3"/>
  <c r="AF1361" i="3"/>
  <c r="AF1201" i="3"/>
  <c r="AF1155" i="3"/>
  <c r="AD1055" i="3"/>
  <c r="AE1021" i="3"/>
  <c r="AD1415" i="3"/>
  <c r="AF1569" i="3"/>
  <c r="AE1529" i="3"/>
  <c r="AD1697" i="3"/>
  <c r="AF2023" i="3"/>
  <c r="AE1975" i="3"/>
  <c r="AD1959" i="3"/>
  <c r="AF1773" i="3"/>
  <c r="AE1413" i="3"/>
  <c r="AF1285" i="3"/>
  <c r="AE1933" i="3"/>
  <c r="AE1677" i="3"/>
  <c r="AE1405" i="3"/>
  <c r="AD1845" i="3"/>
  <c r="AD1589" i="3"/>
  <c r="AF1403" i="3"/>
  <c r="AF1843" i="3"/>
  <c r="AF1379" i="3"/>
  <c r="AE1867" i="3"/>
  <c r="AE1611" i="3"/>
  <c r="AD1867" i="3"/>
  <c r="AD1611" i="3"/>
  <c r="AE1207" i="3"/>
  <c r="AF1159" i="3"/>
  <c r="AD1187" i="3"/>
  <c r="AD1295" i="3"/>
  <c r="AD1059" i="3"/>
  <c r="AD1051" i="3"/>
  <c r="AD537" i="3"/>
  <c r="AF745" i="3"/>
  <c r="AD739" i="3"/>
  <c r="AD891" i="3"/>
  <c r="AD643" i="3"/>
  <c r="AE771" i="3"/>
  <c r="AE899" i="3"/>
  <c r="AD635" i="3"/>
  <c r="AF635" i="3"/>
  <c r="AF891" i="3"/>
  <c r="AE587" i="3"/>
  <c r="AF659" i="3"/>
  <c r="AF915" i="3"/>
  <c r="AD669" i="3"/>
  <c r="AD797" i="3"/>
  <c r="AD925" i="3"/>
  <c r="AE597" i="3"/>
  <c r="AE797" i="3"/>
  <c r="AE925" i="3"/>
  <c r="AE589" i="3"/>
  <c r="AF685" i="3"/>
  <c r="AF941" i="3"/>
  <c r="AE653" i="3"/>
  <c r="AF725" i="3"/>
  <c r="AD579" i="3"/>
  <c r="AD615" i="3"/>
  <c r="AD743" i="3"/>
  <c r="AD871" i="3"/>
  <c r="AD999" i="3"/>
  <c r="AE735" i="3"/>
  <c r="AE863" i="3"/>
  <c r="AE991" i="3"/>
  <c r="AF567" i="3"/>
  <c r="AF823" i="3"/>
  <c r="AD571" i="3"/>
  <c r="AF623" i="3"/>
  <c r="AF879" i="3"/>
  <c r="AD1385" i="3"/>
  <c r="AF1233" i="3"/>
  <c r="AD1193" i="3"/>
  <c r="AF1071" i="3"/>
  <c r="AE1047" i="3"/>
  <c r="AD1461" i="3"/>
  <c r="AE2025" i="3"/>
  <c r="AE1513" i="3"/>
  <c r="AD1681" i="3"/>
  <c r="AF2007" i="3"/>
  <c r="AE1959" i="3"/>
  <c r="AD1943" i="3"/>
  <c r="AF1749" i="3"/>
  <c r="AE1317" i="3"/>
  <c r="AF1245" i="3"/>
  <c r="AE1917" i="3"/>
  <c r="AE1661" i="3"/>
  <c r="AE1365" i="3"/>
  <c r="AD1829" i="3"/>
  <c r="AD1573" i="3"/>
  <c r="AF1371" i="3"/>
  <c r="AF1811" i="3"/>
  <c r="AF1347" i="3"/>
  <c r="AE1851" i="3"/>
  <c r="AE1595" i="3"/>
  <c r="AD1851" i="3"/>
  <c r="AD1595" i="3"/>
  <c r="AE1239" i="3"/>
  <c r="AD1197" i="3"/>
  <c r="AD1219" i="3"/>
  <c r="AE1315" i="3"/>
  <c r="AF1075" i="3"/>
  <c r="AF1067" i="3"/>
  <c r="AF265" i="3"/>
  <c r="AF769" i="3"/>
  <c r="AD755" i="3"/>
  <c r="AD907" i="3"/>
  <c r="AE571" i="3"/>
  <c r="AE787" i="3"/>
  <c r="AE915" i="3"/>
  <c r="AE555" i="3"/>
  <c r="AF667" i="3"/>
  <c r="AF923" i="3"/>
  <c r="AE635" i="3"/>
  <c r="AF691" i="3"/>
  <c r="AF955" i="3"/>
  <c r="AD685" i="3"/>
  <c r="AD813" i="3"/>
  <c r="AD941" i="3"/>
  <c r="AE645" i="3"/>
  <c r="AE813" i="3"/>
  <c r="AE941" i="3"/>
  <c r="AE637" i="3"/>
  <c r="AF717" i="3"/>
  <c r="AF965" i="3"/>
  <c r="AF467" i="3"/>
  <c r="AF757" i="3"/>
  <c r="AE517" i="3"/>
  <c r="AD631" i="3"/>
  <c r="AD759" i="3"/>
  <c r="AD887" i="3"/>
  <c r="AD1015" i="3"/>
  <c r="AE751" i="3"/>
  <c r="AE879" i="3"/>
  <c r="AE1007" i="3"/>
  <c r="AF599" i="3"/>
  <c r="AF855" i="3"/>
  <c r="AE527" i="3"/>
  <c r="AF655" i="3"/>
  <c r="AF911" i="3"/>
  <c r="AD665" i="3"/>
  <c r="AD793" i="3"/>
  <c r="AD921" i="3"/>
  <c r="AE553" i="3"/>
  <c r="AE785" i="3"/>
  <c r="AE913" i="3"/>
  <c r="AD1287" i="3"/>
  <c r="AE1299" i="3"/>
  <c r="AE1495" i="3"/>
  <c r="AE1777" i="3"/>
  <c r="AF1647" i="3"/>
  <c r="AE1711" i="3"/>
  <c r="AF1357" i="3"/>
  <c r="AE1285" i="3"/>
  <c r="AE1541" i="3"/>
  <c r="AD1709" i="3"/>
  <c r="AF2003" i="3"/>
  <c r="AE1987" i="3"/>
  <c r="AD1987" i="3"/>
  <c r="AD1023" i="3"/>
  <c r="AD1535" i="3"/>
  <c r="AD1537" i="3"/>
  <c r="AD1349" i="3"/>
  <c r="AD683" i="3"/>
  <c r="AD979" i="3"/>
  <c r="AE843" i="3"/>
  <c r="AF523" i="3"/>
  <c r="AF1003" i="3"/>
  <c r="AF803" i="3"/>
  <c r="AD741" i="3"/>
  <c r="AD997" i="3"/>
  <c r="AE869" i="3"/>
  <c r="AF581" i="3"/>
  <c r="AD547" i="3"/>
  <c r="AF869" i="3"/>
  <c r="AD687" i="3"/>
  <c r="AD943" i="3"/>
  <c r="AE807" i="3"/>
  <c r="AE631" i="3"/>
  <c r="AF959" i="3"/>
  <c r="AF767" i="3"/>
  <c r="AD713" i="3"/>
  <c r="AD937" i="3"/>
  <c r="AE737" i="3"/>
  <c r="AE937" i="3"/>
  <c r="AF569" i="3"/>
  <c r="AF897" i="3"/>
  <c r="AD291" i="3"/>
  <c r="AD419" i="3"/>
  <c r="AD157" i="3"/>
  <c r="AF491" i="3"/>
  <c r="AF403" i="3"/>
  <c r="AD397" i="3"/>
  <c r="AE339" i="3"/>
  <c r="AE333" i="3"/>
  <c r="AE461" i="3"/>
  <c r="AF349" i="3"/>
  <c r="AD269" i="3"/>
  <c r="AF445" i="3"/>
  <c r="AD399" i="3"/>
  <c r="AD271" i="3"/>
  <c r="AE375" i="3"/>
  <c r="AE503" i="3"/>
  <c r="AF455" i="3"/>
  <c r="AF375" i="3"/>
  <c r="AD393" i="3"/>
  <c r="AE323" i="3"/>
  <c r="AE329" i="3"/>
  <c r="AE457" i="3"/>
  <c r="AF385" i="3"/>
  <c r="AE157" i="3"/>
  <c r="AD231" i="3"/>
  <c r="AF167" i="3"/>
  <c r="AD177" i="3"/>
  <c r="AE209" i="3"/>
  <c r="AF193" i="3"/>
  <c r="AD251" i="3"/>
  <c r="AF163" i="3"/>
  <c r="AD197" i="3"/>
  <c r="AE229" i="3"/>
  <c r="AF261" i="3"/>
  <c r="AF133" i="3"/>
  <c r="AE71" i="3"/>
  <c r="AF103" i="3"/>
  <c r="AF125" i="3"/>
  <c r="AF143" i="3"/>
  <c r="AD29" i="3"/>
  <c r="AF53" i="3"/>
  <c r="AD87" i="3"/>
  <c r="AD141" i="3"/>
  <c r="AE1223" i="3"/>
  <c r="AE1063" i="3"/>
  <c r="AF1449" i="3"/>
  <c r="AE1521" i="3"/>
  <c r="AF2015" i="3"/>
  <c r="AD1951" i="3"/>
  <c r="AE1333" i="3"/>
  <c r="AE1925" i="3"/>
  <c r="AE1381" i="3"/>
  <c r="AD1581" i="3"/>
  <c r="AF1827" i="3"/>
  <c r="AE1859" i="3"/>
  <c r="AD1859" i="3"/>
  <c r="AF1217" i="3"/>
  <c r="AD1209" i="3"/>
  <c r="AE1067" i="3"/>
  <c r="AD553" i="3"/>
  <c r="AD747" i="3"/>
  <c r="AE547" i="3"/>
  <c r="AE907" i="3"/>
  <c r="AF651" i="3"/>
  <c r="AE611" i="3"/>
  <c r="AF931" i="3"/>
  <c r="AD805" i="3"/>
  <c r="AE621" i="3"/>
  <c r="AE933" i="3"/>
  <c r="AF701" i="3"/>
  <c r="AE693" i="3"/>
  <c r="AD573" i="3"/>
  <c r="AD751" i="3"/>
  <c r="AD1007" i="3"/>
  <c r="AE871" i="3"/>
  <c r="AF583" i="3"/>
  <c r="AD541" i="3"/>
  <c r="AF895" i="3"/>
  <c r="AD721" i="3"/>
  <c r="AD945" i="3"/>
  <c r="AE769" i="3"/>
  <c r="AE945" i="3"/>
  <c r="AF593" i="3"/>
  <c r="AF913" i="3"/>
  <c r="AD299" i="3"/>
  <c r="AD427" i="3"/>
  <c r="AF267" i="3"/>
  <c r="AF499" i="3"/>
  <c r="AF419" i="3"/>
  <c r="AD405" i="3"/>
  <c r="AE379" i="3"/>
  <c r="AE341" i="3"/>
  <c r="AE469" i="3"/>
  <c r="AF373" i="3"/>
  <c r="AD301" i="3"/>
  <c r="AF469" i="3"/>
  <c r="AD407" i="3"/>
  <c r="AD295" i="3"/>
  <c r="AE383" i="3"/>
  <c r="AE511" i="3"/>
  <c r="AF471" i="3"/>
  <c r="AF391" i="3"/>
  <c r="AD401" i="3"/>
  <c r="AD265" i="3"/>
  <c r="AE337" i="3"/>
  <c r="AE465" i="3"/>
  <c r="AF393" i="3"/>
  <c r="AD165" i="3"/>
  <c r="AD239" i="3"/>
  <c r="AF183" i="3"/>
  <c r="AD185" i="3"/>
  <c r="AE217" i="3"/>
  <c r="AF209" i="3"/>
  <c r="AD259" i="3"/>
  <c r="AF179" i="3"/>
  <c r="AD205" i="3"/>
  <c r="AE237" i="3"/>
  <c r="AF79" i="3"/>
  <c r="AD145" i="3"/>
  <c r="AF81" i="3"/>
  <c r="AD115" i="3"/>
  <c r="AD137" i="3"/>
  <c r="AE31" i="3"/>
  <c r="AF31" i="3"/>
  <c r="AF1265" i="3"/>
  <c r="AE1097" i="3"/>
  <c r="AE1507" i="3"/>
  <c r="AE1497" i="3"/>
  <c r="AF1991" i="3"/>
  <c r="AD1927" i="3"/>
  <c r="AE1301" i="3"/>
  <c r="AE1909" i="3"/>
  <c r="AE1341" i="3"/>
  <c r="AF1931" i="3"/>
  <c r="AF1803" i="3"/>
  <c r="AE1843" i="3"/>
  <c r="AD1843" i="3"/>
  <c r="AF1249" i="3"/>
  <c r="AD1241" i="3"/>
  <c r="AD1093" i="3"/>
  <c r="AE521" i="3"/>
  <c r="AD771" i="3"/>
  <c r="AE595" i="3"/>
  <c r="AE923" i="3"/>
  <c r="AF683" i="3"/>
  <c r="AE659" i="3"/>
  <c r="AD563" i="3"/>
  <c r="AD821" i="3"/>
  <c r="AE669" i="3"/>
  <c r="AE949" i="3"/>
  <c r="AF733" i="3"/>
  <c r="AF517" i="3"/>
  <c r="AE549" i="3"/>
  <c r="AD767" i="3"/>
  <c r="AD555" i="3"/>
  <c r="AE887" i="3"/>
  <c r="AF615" i="3"/>
  <c r="AE551" i="3"/>
  <c r="AF927" i="3"/>
  <c r="AD745" i="3"/>
  <c r="AD953" i="3"/>
  <c r="AE777" i="3"/>
  <c r="AE953" i="3"/>
  <c r="AF633" i="3"/>
  <c r="AF921" i="3"/>
  <c r="AD307" i="3"/>
  <c r="AD435" i="3"/>
  <c r="AF283" i="3"/>
  <c r="AF507" i="3"/>
  <c r="AF435" i="3"/>
  <c r="AD413" i="3"/>
  <c r="AE419" i="3"/>
  <c r="AE349" i="3"/>
  <c r="AE477" i="3"/>
  <c r="AF389" i="3"/>
  <c r="AD341" i="3"/>
  <c r="AE347" i="3"/>
  <c r="AD415" i="3"/>
  <c r="AE263" i="3"/>
  <c r="AE391" i="3"/>
  <c r="AE355" i="3"/>
  <c r="AF479" i="3"/>
  <c r="AF407" i="3"/>
  <c r="AD409" i="3"/>
  <c r="AD273" i="3"/>
  <c r="AE345" i="3"/>
  <c r="AE473" i="3"/>
  <c r="AF401" i="3"/>
  <c r="AF259" i="3"/>
  <c r="AD247" i="3"/>
  <c r="AF199" i="3"/>
  <c r="AD193" i="3"/>
  <c r="AE225" i="3"/>
  <c r="AF225" i="3"/>
  <c r="AE155" i="3"/>
  <c r="AF195" i="3"/>
  <c r="AD213" i="3"/>
  <c r="AE245" i="3"/>
  <c r="AD11" i="3"/>
  <c r="AE101" i="3"/>
  <c r="AD93" i="3"/>
  <c r="AE125" i="3"/>
  <c r="AE147" i="3"/>
  <c r="AF41" i="3"/>
  <c r="AD43" i="3"/>
  <c r="AE75" i="3"/>
  <c r="AF1329" i="3"/>
  <c r="AF1139" i="3"/>
  <c r="AF2017" i="3"/>
  <c r="AE1465" i="3"/>
  <c r="AF1959" i="3"/>
  <c r="AD1895" i="3"/>
  <c r="AE1205" i="3"/>
  <c r="AE1877" i="3"/>
  <c r="AE1237" i="3"/>
  <c r="AF1851" i="3"/>
  <c r="AF1739" i="3"/>
  <c r="AE1811" i="3"/>
  <c r="AD1811" i="3"/>
  <c r="AF1313" i="3"/>
  <c r="AD1305" i="3"/>
  <c r="AF1135" i="3"/>
  <c r="AE577" i="3"/>
  <c r="AD779" i="3"/>
  <c r="AE619" i="3"/>
  <c r="AE931" i="3"/>
  <c r="AF699" i="3"/>
  <c r="AE691" i="3"/>
  <c r="AD517" i="3"/>
  <c r="AD829" i="3"/>
  <c r="AE685" i="3"/>
  <c r="AE957" i="3"/>
  <c r="AF749" i="3"/>
  <c r="AF525" i="3"/>
  <c r="AD519" i="3"/>
  <c r="AD775" i="3"/>
  <c r="AD549" i="3"/>
  <c r="AE895" i="3"/>
  <c r="AF631" i="3"/>
  <c r="AE583" i="3"/>
  <c r="AF943" i="3"/>
  <c r="AD777" i="3"/>
  <c r="AD961" i="3"/>
  <c r="AE793" i="3"/>
  <c r="AE961" i="3"/>
  <c r="AF673" i="3"/>
  <c r="AF929" i="3"/>
  <c r="AD315" i="3"/>
  <c r="AD443" i="3"/>
  <c r="AF299" i="3"/>
  <c r="AE307" i="3"/>
  <c r="AF459" i="3"/>
  <c r="AD421" i="3"/>
  <c r="AE443" i="3"/>
  <c r="AE357" i="3"/>
  <c r="AE485" i="3"/>
  <c r="AF413" i="3"/>
  <c r="AF277" i="3"/>
  <c r="AD263" i="3"/>
  <c r="AD423" i="3"/>
  <c r="AE271" i="3"/>
  <c r="AE399" i="3"/>
  <c r="AD279" i="3"/>
  <c r="AF487" i="3"/>
  <c r="AF423" i="3"/>
  <c r="AD417" i="3"/>
  <c r="AD289" i="3"/>
  <c r="AE353" i="3"/>
  <c r="AE481" i="3"/>
  <c r="AF409" i="3"/>
  <c r="AE165" i="3"/>
  <c r="AD255" i="3"/>
  <c r="AF215" i="3"/>
  <c r="AD201" i="3"/>
  <c r="AE233" i="3"/>
  <c r="AE161" i="3"/>
  <c r="AE163" i="3"/>
  <c r="AF211" i="3"/>
  <c r="AD221" i="3"/>
  <c r="AE253" i="3"/>
  <c r="AF47" i="3"/>
  <c r="AF17" i="3"/>
  <c r="AE103" i="3"/>
  <c r="AF135" i="3"/>
  <c r="AD123" i="3"/>
  <c r="AD53" i="3"/>
  <c r="AD1019" i="3"/>
  <c r="AF1321" i="3"/>
  <c r="AF1921" i="3"/>
  <c r="AE1369" i="3"/>
  <c r="AF1823" i="3"/>
  <c r="AD1799" i="3"/>
  <c r="AF1957" i="3"/>
  <c r="AE1845" i="3"/>
  <c r="AD2013" i="3"/>
  <c r="AF1779" i="3"/>
  <c r="AF1683" i="3"/>
  <c r="AE1779" i="3"/>
  <c r="AD1779" i="3"/>
  <c r="AD1369" i="3"/>
  <c r="AD1359" i="3"/>
  <c r="AE1199" i="3"/>
  <c r="AE593" i="3"/>
  <c r="AD803" i="3"/>
  <c r="AE643" i="3"/>
  <c r="AE939" i="3"/>
  <c r="AF715" i="3"/>
  <c r="AF361" i="3"/>
  <c r="AD581" i="3"/>
  <c r="AD837" i="3"/>
  <c r="AE709" i="3"/>
  <c r="AE965" i="3"/>
  <c r="AF765" i="3"/>
  <c r="AF541" i="3"/>
  <c r="AD527" i="3"/>
  <c r="AD783" i="3"/>
  <c r="AE519" i="3"/>
  <c r="AE903" i="3"/>
  <c r="AF647" i="3"/>
  <c r="AE599" i="3"/>
  <c r="AF513" i="3"/>
  <c r="AD785" i="3"/>
  <c r="AD969" i="3"/>
  <c r="AE801" i="3"/>
  <c r="AE969" i="3"/>
  <c r="AF713" i="3"/>
  <c r="AF937" i="3"/>
  <c r="AD323" i="3"/>
  <c r="AD451" i="3"/>
  <c r="AF315" i="3"/>
  <c r="AE403" i="3"/>
  <c r="AE275" i="3"/>
  <c r="AD429" i="3"/>
  <c r="AE483" i="3"/>
  <c r="AE365" i="3"/>
  <c r="AE493" i="3"/>
  <c r="AF429" i="3"/>
  <c r="AF293" i="3"/>
  <c r="AD287" i="3"/>
  <c r="AD431" i="3"/>
  <c r="AE279" i="3"/>
  <c r="AE407" i="3"/>
  <c r="AF271" i="3"/>
  <c r="AF495" i="3"/>
  <c r="AF439" i="3"/>
  <c r="AD425" i="3"/>
  <c r="AD305" i="3"/>
  <c r="AE361" i="3"/>
  <c r="AE489" i="3"/>
  <c r="AF417" i="3"/>
  <c r="AD173" i="3"/>
  <c r="AE159" i="3"/>
  <c r="AF223" i="3"/>
  <c r="AD209" i="3"/>
  <c r="AE241" i="3"/>
  <c r="AD155" i="3"/>
  <c r="AE171" i="3"/>
  <c r="AF227" i="3"/>
  <c r="AD229" i="3"/>
  <c r="AE261" i="3"/>
  <c r="AF11" i="3"/>
  <c r="AE49" i="3"/>
  <c r="AF113" i="3"/>
  <c r="AD147" i="3"/>
  <c r="AD31" i="3"/>
  <c r="AD1053" i="3"/>
  <c r="AD1389" i="3"/>
  <c r="AF1897" i="3"/>
  <c r="AD2025" i="3"/>
  <c r="AF1767" i="3"/>
  <c r="AD1775" i="3"/>
  <c r="AF1917" i="3"/>
  <c r="AE1821" i="3"/>
  <c r="AD1989" i="3"/>
  <c r="AF1723" i="3"/>
  <c r="AF1643" i="3"/>
  <c r="AE1755" i="3"/>
  <c r="AD1755" i="3"/>
  <c r="AD1427" i="3"/>
  <c r="AD1417" i="3"/>
  <c r="AF1241" i="3"/>
  <c r="AE665" i="3"/>
  <c r="AD811" i="3"/>
  <c r="AE667" i="3"/>
  <c r="AE947" i="3"/>
  <c r="AF731" i="3"/>
  <c r="AF273" i="3"/>
  <c r="AD589" i="3"/>
  <c r="AD845" i="3"/>
  <c r="AE717" i="3"/>
  <c r="AE973" i="3"/>
  <c r="AF781" i="3"/>
  <c r="AF557" i="3"/>
  <c r="AD535" i="3"/>
  <c r="AD791" i="3"/>
  <c r="AE543" i="3"/>
  <c r="AE911" i="3"/>
  <c r="AF663" i="3"/>
  <c r="AE623" i="3"/>
  <c r="AD545" i="3"/>
  <c r="AD801" i="3"/>
  <c r="AD977" i="3"/>
  <c r="AE809" i="3"/>
  <c r="AE993" i="3"/>
  <c r="AF737" i="3"/>
  <c r="AF945" i="3"/>
  <c r="AD331" i="3"/>
  <c r="AD459" i="3"/>
  <c r="AF331" i="3"/>
  <c r="AE459" i="3"/>
  <c r="AE371" i="3"/>
  <c r="AD437" i="3"/>
  <c r="AD285" i="3"/>
  <c r="AE373" i="3"/>
  <c r="AE501" i="3"/>
  <c r="AF453" i="3"/>
  <c r="AF301" i="3"/>
  <c r="AD311" i="3"/>
  <c r="AD439" i="3"/>
  <c r="AE287" i="3"/>
  <c r="AE415" i="3"/>
  <c r="AF287" i="3"/>
  <c r="AF503" i="3"/>
  <c r="AF463" i="3"/>
  <c r="AD433" i="3"/>
  <c r="AD313" i="3"/>
  <c r="AE369" i="3"/>
  <c r="AE497" i="3"/>
  <c r="AF425" i="3"/>
  <c r="AF157" i="3"/>
  <c r="AE183" i="3"/>
  <c r="AF239" i="3"/>
  <c r="AD217" i="3"/>
  <c r="AE249" i="3"/>
  <c r="AD163" i="3"/>
  <c r="AE179" i="3"/>
  <c r="AF235" i="3"/>
  <c r="AD237" i="3"/>
  <c r="AF165" i="3"/>
  <c r="AE37" i="3"/>
  <c r="AF59" i="3"/>
  <c r="AD125" i="3"/>
  <c r="AD91" i="3"/>
  <c r="AE41" i="3"/>
  <c r="AF73" i="3"/>
  <c r="AD75" i="3"/>
  <c r="AE107" i="3"/>
  <c r="AE1061" i="3"/>
  <c r="AD1401" i="3"/>
  <c r="AF1889" i="3"/>
  <c r="AD2017" i="3"/>
  <c r="AF1751" i="3"/>
  <c r="AD1767" i="3"/>
  <c r="AF1869" i="3"/>
  <c r="AE1813" i="3"/>
  <c r="AD1981" i="3"/>
  <c r="AF1707" i="3"/>
  <c r="AF1627" i="3"/>
  <c r="AE1747" i="3"/>
  <c r="AD1747" i="3"/>
  <c r="AD1439" i="3"/>
  <c r="AE1451" i="3"/>
  <c r="AE1263" i="3"/>
  <c r="AF537" i="3"/>
  <c r="AD819" i="3"/>
  <c r="AE683" i="3"/>
  <c r="AE955" i="3"/>
  <c r="AF747" i="3"/>
  <c r="AF515" i="3"/>
  <c r="AD597" i="3"/>
  <c r="AD853" i="3"/>
  <c r="AE725" i="3"/>
  <c r="AE981" i="3"/>
  <c r="AF797" i="3"/>
  <c r="AF573" i="3"/>
  <c r="AD543" i="3"/>
  <c r="AD799" i="3"/>
  <c r="AE567" i="3"/>
  <c r="AE919" i="3"/>
  <c r="AF679" i="3"/>
  <c r="AE655" i="3"/>
  <c r="AD577" i="3"/>
  <c r="AD809" i="3"/>
  <c r="AD1001" i="3"/>
  <c r="AE817" i="3"/>
  <c r="AE1009" i="3"/>
  <c r="AF753" i="3"/>
  <c r="AF953" i="3"/>
  <c r="AD339" i="3"/>
  <c r="AD467" i="3"/>
  <c r="AF347" i="3"/>
  <c r="AE507" i="3"/>
  <c r="AE427" i="3"/>
  <c r="AD445" i="3"/>
  <c r="AD309" i="3"/>
  <c r="AE381" i="3"/>
  <c r="AE509" i="3"/>
  <c r="AF461" i="3"/>
  <c r="AF317" i="3"/>
  <c r="AD319" i="3"/>
  <c r="AD447" i="3"/>
  <c r="AE295" i="3"/>
  <c r="AE423" i="3"/>
  <c r="AF303" i="3"/>
  <c r="AF511" i="3"/>
  <c r="AE315" i="3"/>
  <c r="AD441" i="3"/>
  <c r="AD329" i="3"/>
  <c r="AE377" i="3"/>
  <c r="AE505" i="3"/>
  <c r="AF433" i="3"/>
  <c r="AF185" i="3"/>
  <c r="AE191" i="3"/>
  <c r="AF247" i="3"/>
  <c r="AD225" i="3"/>
  <c r="AE257" i="3"/>
  <c r="AD171" i="3"/>
  <c r="AE187" i="3"/>
  <c r="AF243" i="3"/>
  <c r="AD245" i="3"/>
  <c r="AF173" i="3"/>
  <c r="AF23" i="3"/>
  <c r="AE1155" i="3"/>
  <c r="AD1131" i="3"/>
  <c r="AF1825" i="3"/>
  <c r="AD1953" i="3"/>
  <c r="AF1607" i="3"/>
  <c r="AD1703" i="3"/>
  <c r="AF1853" i="3"/>
  <c r="AE1805" i="3"/>
  <c r="AD1973" i="3"/>
  <c r="AF1691" i="3"/>
  <c r="AF1611" i="3"/>
  <c r="AE1739" i="3"/>
  <c r="AD1739" i="3"/>
  <c r="AF1473" i="3"/>
  <c r="AE1463" i="3"/>
  <c r="AF1273" i="3"/>
  <c r="AF545" i="3"/>
  <c r="AD827" i="3"/>
  <c r="AE699" i="3"/>
  <c r="AE963" i="3"/>
  <c r="AF763" i="3"/>
  <c r="AF531" i="3"/>
  <c r="AD605" i="3"/>
  <c r="AD861" i="3"/>
  <c r="AE733" i="3"/>
  <c r="AE989" i="3"/>
  <c r="AF813" i="3"/>
  <c r="AF589" i="3"/>
  <c r="AD551" i="3"/>
  <c r="AD807" i="3"/>
  <c r="AE591" i="3"/>
  <c r="AE927" i="3"/>
  <c r="AF695" i="3"/>
  <c r="AE679" i="3"/>
  <c r="AD585" i="3"/>
  <c r="AD817" i="3"/>
  <c r="AD569" i="3"/>
  <c r="AE825" i="3"/>
  <c r="AD521" i="3"/>
  <c r="AF777" i="3"/>
  <c r="AF961" i="3"/>
  <c r="AD347" i="3"/>
  <c r="AD475" i="3"/>
  <c r="AF363" i="3"/>
  <c r="AF237" i="3"/>
  <c r="AE467" i="3"/>
  <c r="AD453" i="3"/>
  <c r="AD325" i="3"/>
  <c r="AE389" i="3"/>
  <c r="AE299" i="3"/>
  <c r="AF477" i="3"/>
  <c r="AF325" i="3"/>
  <c r="AD327" i="3"/>
  <c r="AD455" i="3"/>
  <c r="AE303" i="3"/>
  <c r="AE431" i="3"/>
  <c r="AF319" i="3"/>
  <c r="AE283" i="3"/>
  <c r="AD281" i="3"/>
  <c r="AD449" i="3"/>
  <c r="AD345" i="3"/>
  <c r="AE385" i="3"/>
  <c r="AE513" i="3"/>
  <c r="AF441" i="3"/>
  <c r="AD159" i="3"/>
  <c r="AE199" i="3"/>
  <c r="AF255" i="3"/>
  <c r="AD233" i="3"/>
  <c r="AF201" i="3"/>
  <c r="AD179" i="3"/>
  <c r="AE195" i="3"/>
  <c r="AF251" i="3"/>
  <c r="AE1431" i="3"/>
  <c r="AD1225" i="3"/>
  <c r="AD1073" i="3"/>
  <c r="AE2009" i="3"/>
  <c r="AD1665" i="3"/>
  <c r="AE1943" i="3"/>
  <c r="AF1725" i="3"/>
  <c r="AF1229" i="3"/>
  <c r="AE1653" i="3"/>
  <c r="AD1821" i="3"/>
  <c r="AF1355" i="3"/>
  <c r="AF1331" i="3"/>
  <c r="AE1587" i="3"/>
  <c r="AD1587" i="3"/>
  <c r="AD1229" i="3"/>
  <c r="AD1327" i="3"/>
  <c r="AD1085" i="3"/>
  <c r="AF785" i="3"/>
  <c r="AD931" i="3"/>
  <c r="AE795" i="3"/>
  <c r="AE579" i="3"/>
  <c r="AF939" i="3"/>
  <c r="AF707" i="3"/>
  <c r="AD693" i="3"/>
  <c r="AD949" i="3"/>
  <c r="AE821" i="3"/>
  <c r="AE661" i="3"/>
  <c r="AF973" i="3"/>
  <c r="AF773" i="3"/>
  <c r="AD639" i="3"/>
  <c r="AD895" i="3"/>
  <c r="AE759" i="3"/>
  <c r="AE1015" i="3"/>
  <c r="AF871" i="3"/>
  <c r="AF671" i="3"/>
  <c r="AD657" i="3"/>
  <c r="AD841" i="3"/>
  <c r="AE617" i="3"/>
  <c r="AE865" i="3"/>
  <c r="AE569" i="3"/>
  <c r="AF833" i="3"/>
  <c r="AF985" i="3"/>
  <c r="AD371" i="3"/>
  <c r="AD499" i="3"/>
  <c r="AF411" i="3"/>
  <c r="AF307" i="3"/>
  <c r="AD349" i="3"/>
  <c r="AD477" i="3"/>
  <c r="AE285" i="3"/>
  <c r="AE413" i="3"/>
  <c r="AD277" i="3"/>
  <c r="AF501" i="3"/>
  <c r="AF365" i="3"/>
  <c r="AD351" i="3"/>
  <c r="AD479" i="3"/>
  <c r="AE327" i="3"/>
  <c r="AE455" i="3"/>
  <c r="AF367" i="3"/>
  <c r="AF279" i="3"/>
  <c r="AD337" i="3"/>
  <c r="AD473" i="3"/>
  <c r="AE281" i="3"/>
  <c r="AE409" i="3"/>
  <c r="AF329" i="3"/>
  <c r="AF465" i="3"/>
  <c r="AD183" i="3"/>
  <c r="AE223" i="3"/>
  <c r="AF175" i="3"/>
  <c r="AD257" i="3"/>
  <c r="AF241" i="3"/>
  <c r="AD203" i="3"/>
  <c r="AE219" i="3"/>
  <c r="AF187" i="3"/>
  <c r="AE181" i="3"/>
  <c r="AF205" i="3"/>
  <c r="AF69" i="3"/>
  <c r="AE113" i="3"/>
  <c r="AE29" i="3"/>
  <c r="AF61" i="3"/>
  <c r="AD95" i="3"/>
  <c r="AE127" i="3"/>
  <c r="AF127" i="3"/>
  <c r="AF19" i="3"/>
  <c r="AF313" i="3"/>
  <c r="AE87" i="3"/>
  <c r="AF191" i="3"/>
  <c r="AD381" i="3"/>
  <c r="AF805" i="3"/>
  <c r="AE1523" i="3"/>
  <c r="AD47" i="3"/>
  <c r="AE221" i="3"/>
  <c r="AE359" i="3"/>
  <c r="AE673" i="3"/>
  <c r="AF1497" i="3"/>
  <c r="AF35" i="3"/>
  <c r="AF83" i="3"/>
  <c r="AF249" i="3"/>
  <c r="AF447" i="3"/>
  <c r="AE317" i="3"/>
  <c r="AE649" i="3"/>
  <c r="AF57" i="3"/>
  <c r="AE109" i="3"/>
  <c r="AF141" i="3"/>
  <c r="AD99" i="3"/>
  <c r="AD151" i="3"/>
  <c r="AD97" i="3"/>
  <c r="AD17" i="3"/>
  <c r="AF51" i="3"/>
  <c r="AF111" i="3"/>
  <c r="AD81" i="3"/>
  <c r="AE189" i="3"/>
  <c r="AE211" i="3"/>
  <c r="AE201" i="3"/>
  <c r="AE247" i="3"/>
  <c r="AF473" i="3"/>
  <c r="AE393" i="3"/>
  <c r="AD377" i="3"/>
  <c r="AF399" i="3"/>
  <c r="AE319" i="3"/>
  <c r="AF437" i="3"/>
  <c r="AF285" i="3"/>
  <c r="AE293" i="3"/>
  <c r="AD293" i="3"/>
  <c r="AE451" i="3"/>
  <c r="AF1009" i="3"/>
  <c r="AE537" i="3"/>
  <c r="AD929" i="3"/>
  <c r="AF719" i="3"/>
  <c r="AD557" i="3"/>
  <c r="AD815" i="3"/>
  <c r="AF1005" i="3"/>
  <c r="AE837" i="3"/>
  <c r="AD677" i="3"/>
  <c r="AE707" i="3"/>
  <c r="AD955" i="3"/>
  <c r="AF1127" i="3"/>
  <c r="AD1485" i="3"/>
  <c r="AE2003" i="3"/>
  <c r="AD1757" i="3"/>
  <c r="AF1269" i="3"/>
  <c r="AF1663" i="3"/>
  <c r="AD1323" i="3"/>
  <c r="AD1501" i="3"/>
  <c r="AD79" i="3"/>
  <c r="AF171" i="3"/>
  <c r="AE57" i="3"/>
  <c r="AF181" i="3"/>
  <c r="AE367" i="3"/>
  <c r="AF529" i="3"/>
  <c r="AF979" i="3"/>
  <c r="AE1325" i="3"/>
  <c r="AF63" i="3"/>
  <c r="AD303" i="3"/>
  <c r="AE689" i="3"/>
  <c r="AD725" i="3"/>
  <c r="AE1815" i="3"/>
  <c r="AF65" i="3"/>
  <c r="AD113" i="3"/>
  <c r="AF497" i="3"/>
  <c r="AD359" i="3"/>
  <c r="AE657" i="3"/>
  <c r="AE47" i="3"/>
  <c r="AD37" i="3"/>
  <c r="AF25" i="3"/>
  <c r="AE131" i="3"/>
  <c r="AF87" i="3"/>
  <c r="AF139" i="3"/>
  <c r="AF85" i="3"/>
  <c r="AD149" i="3"/>
  <c r="AE115" i="3"/>
  <c r="AF145" i="3"/>
  <c r="AE59" i="3"/>
  <c r="AE173" i="3"/>
  <c r="AE203" i="3"/>
  <c r="AE193" i="3"/>
  <c r="AE239" i="3"/>
  <c r="AF457" i="3"/>
  <c r="AE321" i="3"/>
  <c r="AD369" i="3"/>
  <c r="AF383" i="3"/>
  <c r="AE311" i="3"/>
  <c r="AF421" i="3"/>
  <c r="AF269" i="3"/>
  <c r="AE277" i="3"/>
  <c r="AF387" i="3"/>
  <c r="AE395" i="3"/>
  <c r="AF993" i="3"/>
  <c r="AD561" i="3"/>
  <c r="AD913" i="3"/>
  <c r="AF703" i="3"/>
  <c r="AE999" i="3"/>
  <c r="AD679" i="3"/>
  <c r="AF997" i="3"/>
  <c r="AE829" i="3"/>
  <c r="AD613" i="3"/>
  <c r="AE675" i="3"/>
  <c r="AD947" i="3"/>
  <c r="AE1059" i="3"/>
  <c r="AD1159" i="3"/>
  <c r="AE2011" i="3"/>
  <c r="AD1789" i="3"/>
  <c r="AF1829" i="3"/>
  <c r="AF1775" i="3"/>
  <c r="AD1281" i="3"/>
  <c r="AD1373" i="3"/>
  <c r="AF43" i="3"/>
  <c r="AD191" i="3"/>
  <c r="AD83" i="3"/>
  <c r="AD489" i="3"/>
  <c r="AD927" i="3"/>
  <c r="AF149" i="3"/>
  <c r="AF159" i="3"/>
  <c r="AD373" i="3"/>
  <c r="AD1317" i="3"/>
  <c r="AF137" i="3"/>
  <c r="AD105" i="3"/>
  <c r="AE135" i="3"/>
  <c r="AD49" i="3"/>
  <c r="AD261" i="3"/>
  <c r="AD243" i="3"/>
  <c r="AE185" i="3"/>
  <c r="AE231" i="3"/>
  <c r="AF449" i="3"/>
  <c r="AE313" i="3"/>
  <c r="AD361" i="3"/>
  <c r="AF351" i="3"/>
  <c r="AE363" i="3"/>
  <c r="AF405" i="3"/>
  <c r="AD333" i="3"/>
  <c r="AE269" i="3"/>
  <c r="AF371" i="3"/>
  <c r="AE291" i="3"/>
  <c r="AF977" i="3"/>
  <c r="AE929" i="3"/>
  <c r="AD905" i="3"/>
  <c r="AF687" i="3"/>
  <c r="AE935" i="3"/>
  <c r="AD671" i="3"/>
  <c r="AF989" i="3"/>
  <c r="AE805" i="3"/>
  <c r="AF787" i="3"/>
  <c r="AE651" i="3"/>
  <c r="AD939" i="3"/>
  <c r="AE1295" i="3"/>
  <c r="AD1133" i="3"/>
  <c r="AF1203" i="3"/>
  <c r="AD1837" i="3"/>
  <c r="AF1373" i="3"/>
  <c r="AF1791" i="3"/>
  <c r="AE1115" i="3"/>
  <c r="AF1023" i="3"/>
  <c r="AD107" i="3"/>
  <c r="AF311" i="3"/>
  <c r="AE85" i="3"/>
  <c r="AF161" i="3"/>
  <c r="AF509" i="3"/>
  <c r="AD673" i="3"/>
  <c r="AF561" i="3"/>
  <c r="AF1163" i="3"/>
  <c r="AE141" i="3"/>
  <c r="AF257" i="3"/>
  <c r="AF493" i="3"/>
  <c r="AE607" i="3"/>
  <c r="AE779" i="3"/>
  <c r="AE1349" i="3"/>
  <c r="AE153" i="3"/>
  <c r="AD121" i="3"/>
  <c r="AE77" i="3"/>
  <c r="AE129" i="3"/>
  <c r="AD65" i="3"/>
  <c r="AD13" i="3"/>
  <c r="AD143" i="3"/>
  <c r="AF109" i="3"/>
  <c r="AD67" i="3"/>
  <c r="AD119" i="3"/>
  <c r="AE43" i="3"/>
  <c r="AD117" i="3"/>
  <c r="AF93" i="3"/>
  <c r="AD61" i="3"/>
  <c r="AF37" i="3"/>
  <c r="AD253" i="3"/>
  <c r="AD235" i="3"/>
  <c r="AE177" i="3"/>
  <c r="AE215" i="3"/>
  <c r="AF377" i="3"/>
  <c r="AE305" i="3"/>
  <c r="AD353" i="3"/>
  <c r="AF335" i="3"/>
  <c r="AD511" i="3"/>
  <c r="AF397" i="3"/>
  <c r="AE475" i="3"/>
  <c r="AE267" i="3"/>
  <c r="AF355" i="3"/>
  <c r="AD507" i="3"/>
  <c r="AF969" i="3"/>
  <c r="AE921" i="3"/>
  <c r="AD873" i="3"/>
  <c r="AF639" i="3"/>
  <c r="AE799" i="3"/>
  <c r="AD663" i="3"/>
  <c r="AF981" i="3"/>
  <c r="AE741" i="3"/>
  <c r="AF771" i="3"/>
  <c r="AE627" i="3"/>
  <c r="AD899" i="3"/>
  <c r="AD1523" i="3"/>
  <c r="AE1107" i="3"/>
  <c r="AF1267" i="3"/>
  <c r="AD1965" i="3"/>
  <c r="AF1469" i="3"/>
  <c r="AF1831" i="3"/>
  <c r="AD1039" i="3"/>
  <c r="AE111" i="3"/>
  <c r="AF197" i="3"/>
  <c r="AD391" i="3"/>
  <c r="AF115" i="3"/>
  <c r="AE441" i="3"/>
  <c r="AF443" i="3"/>
  <c r="AE613" i="3"/>
  <c r="AE1791" i="3"/>
  <c r="AE79" i="3"/>
  <c r="AE123" i="3"/>
  <c r="AD481" i="3"/>
  <c r="AF427" i="3"/>
  <c r="AF789" i="3"/>
  <c r="AF1553" i="3"/>
  <c r="AE13" i="3"/>
  <c r="AE11" i="3"/>
  <c r="AF131" i="3"/>
  <c r="AE99" i="3"/>
  <c r="AF55" i="3"/>
  <c r="AF107" i="3"/>
  <c r="AD19" i="3"/>
  <c r="AF105" i="3"/>
  <c r="AE83" i="3"/>
  <c r="AF49" i="3"/>
  <c r="AF253" i="3"/>
  <c r="AD189" i="3"/>
  <c r="AD227" i="3"/>
  <c r="AE169" i="3"/>
  <c r="AE207" i="3"/>
  <c r="AF369" i="3"/>
  <c r="AE297" i="3"/>
  <c r="AD321" i="3"/>
  <c r="AE495" i="3"/>
  <c r="AD503" i="3"/>
  <c r="AF381" i="3"/>
  <c r="AE411" i="3"/>
  <c r="AD509" i="3"/>
  <c r="AF339" i="3"/>
  <c r="AD491" i="3"/>
  <c r="AF881" i="3"/>
  <c r="AE905" i="3"/>
  <c r="AD849" i="3"/>
  <c r="AE711" i="3"/>
  <c r="AE791" i="3"/>
  <c r="AD655" i="3"/>
  <c r="AF957" i="3"/>
  <c r="AD989" i="3"/>
  <c r="AF755" i="3"/>
  <c r="AE603" i="3"/>
  <c r="AD835" i="3"/>
  <c r="AD1511" i="3"/>
  <c r="AE1039" i="3"/>
  <c r="AF1363" i="3"/>
  <c r="AE1549" i="3"/>
  <c r="AF1485" i="3"/>
  <c r="AD1633" i="3"/>
  <c r="AD1021" i="3"/>
  <c r="V150" i="3"/>
  <c r="K150" i="3" s="1"/>
  <c r="L150" i="3" s="1"/>
  <c r="V104" i="3"/>
  <c r="K104" i="3" s="1"/>
  <c r="L104" i="3" s="1"/>
  <c r="V59" i="3"/>
  <c r="K59" i="3" s="1"/>
  <c r="L59" i="3" s="1"/>
  <c r="V106" i="3"/>
  <c r="K106" i="3" s="1"/>
  <c r="L106" i="3" s="1"/>
  <c r="AD1043" i="3"/>
  <c r="AD1243" i="3"/>
  <c r="AD1513" i="3"/>
  <c r="AE1201" i="3"/>
  <c r="AD1397" i="3"/>
  <c r="AE1129" i="3"/>
  <c r="AE1351" i="3"/>
  <c r="AD1079" i="3"/>
  <c r="AE1375" i="3"/>
  <c r="AE1079" i="3"/>
  <c r="AD1299" i="3"/>
  <c r="AE1173" i="3"/>
  <c r="AE1411" i="3"/>
  <c r="AD1165" i="3"/>
  <c r="AD1157" i="3"/>
  <c r="AE1435" i="3"/>
  <c r="AD1115" i="3"/>
  <c r="AE1459" i="3"/>
  <c r="AF1123" i="3"/>
  <c r="AE1355" i="3"/>
  <c r="AF1115" i="3"/>
  <c r="AE1313" i="3"/>
  <c r="AF2009" i="3"/>
  <c r="AF1881" i="3"/>
  <c r="AF1753" i="3"/>
  <c r="AF1625" i="3"/>
  <c r="AE1969" i="3"/>
  <c r="AE1841" i="3"/>
  <c r="AE1713" i="3"/>
  <c r="AE1585" i="3"/>
  <c r="AE1457" i="3"/>
  <c r="AD2009" i="3"/>
  <c r="AD1881" i="3"/>
  <c r="AD1753" i="3"/>
  <c r="AD1625" i="3"/>
  <c r="AF1759" i="3"/>
  <c r="AF1527" i="3"/>
  <c r="AF1287" i="3"/>
  <c r="AF1951" i="3"/>
  <c r="AF1735" i="3"/>
  <c r="AF1439" i="3"/>
  <c r="AF1183" i="3"/>
  <c r="AE1903" i="3"/>
  <c r="AE1775" i="3"/>
  <c r="AE1647" i="3"/>
  <c r="AD2015" i="3"/>
  <c r="AD1887" i="3"/>
  <c r="AD1759" i="3"/>
  <c r="AD1631" i="3"/>
  <c r="AF1861" i="3"/>
  <c r="AF1661" i="3"/>
  <c r="AF1461" i="3"/>
  <c r="AF1253" i="3"/>
  <c r="AF1037" i="3"/>
  <c r="AF2005" i="3"/>
  <c r="AF1765" i="3"/>
  <c r="AF1413" i="3"/>
  <c r="AE1051" i="3"/>
  <c r="AD1265" i="3"/>
  <c r="AD1033" i="3"/>
  <c r="AE1211" i="3"/>
  <c r="AD1409" i="3"/>
  <c r="AF1137" i="3"/>
  <c r="AD1363" i="3"/>
  <c r="AE1087" i="3"/>
  <c r="AD1387" i="3"/>
  <c r="AF1087" i="3"/>
  <c r="AD1321" i="3"/>
  <c r="AE1193" i="3"/>
  <c r="AE1423" i="3"/>
  <c r="AD1183" i="3"/>
  <c r="AE1165" i="3"/>
  <c r="AE1447" i="3"/>
  <c r="AE1123" i="3"/>
  <c r="AE1471" i="3"/>
  <c r="AD1141" i="3"/>
  <c r="AE1367" i="3"/>
  <c r="AE1141" i="3"/>
  <c r="AE1323" i="3"/>
  <c r="AF2001" i="3"/>
  <c r="AF1873" i="3"/>
  <c r="AF1745" i="3"/>
  <c r="AF1617" i="3"/>
  <c r="AE1961" i="3"/>
  <c r="AE1833" i="3"/>
  <c r="AE1705" i="3"/>
  <c r="AE1577" i="3"/>
  <c r="AE1449" i="3"/>
  <c r="AD2001" i="3"/>
  <c r="AD1873" i="3"/>
  <c r="AD1745" i="3"/>
  <c r="AD1617" i="3"/>
  <c r="AF1743" i="3"/>
  <c r="AF1519" i="3"/>
  <c r="AF1271" i="3"/>
  <c r="AF1943" i="3"/>
  <c r="AF1711" i="3"/>
  <c r="AF1423" i="3"/>
  <c r="AE2023" i="3"/>
  <c r="AE1895" i="3"/>
  <c r="AE1767" i="3"/>
  <c r="AE1639" i="3"/>
  <c r="AD2007" i="3"/>
  <c r="AD1879" i="3"/>
  <c r="AD1751" i="3"/>
  <c r="AD1623" i="3"/>
  <c r="AF1845" i="3"/>
  <c r="AF1645" i="3"/>
  <c r="AF1445" i="3"/>
  <c r="AF1237" i="3"/>
  <c r="AF1021" i="3"/>
  <c r="AF1997" i="3"/>
  <c r="AF1741" i="3"/>
  <c r="AF1389" i="3"/>
  <c r="AF1059" i="3"/>
  <c r="AD1275" i="3"/>
  <c r="AD1035" i="3"/>
  <c r="AD1223" i="3"/>
  <c r="AE1443" i="3"/>
  <c r="AD1155" i="3"/>
  <c r="AD1375" i="3"/>
  <c r="AF1095" i="3"/>
  <c r="AD1399" i="3"/>
  <c r="AD1105" i="3"/>
  <c r="AD1331" i="3"/>
  <c r="AE1225" i="3"/>
  <c r="AD1435" i="3"/>
  <c r="AE1203" i="3"/>
  <c r="AE1183" i="3"/>
  <c r="AD1459" i="3"/>
  <c r="AF1131" i="3"/>
  <c r="AD1483" i="3"/>
  <c r="AE1149" i="3"/>
  <c r="AD1379" i="3"/>
  <c r="AE1167" i="3"/>
  <c r="AD1335" i="3"/>
  <c r="AF1993" i="3"/>
  <c r="AF1865" i="3"/>
  <c r="AF1737" i="3"/>
  <c r="AF1609" i="3"/>
  <c r="AE1953" i="3"/>
  <c r="AE1825" i="3"/>
  <c r="AE1697" i="3"/>
  <c r="AE1569" i="3"/>
  <c r="AE1441" i="3"/>
  <c r="AD1993" i="3"/>
  <c r="AD1865" i="3"/>
  <c r="AD1737" i="3"/>
  <c r="AD1609" i="3"/>
  <c r="AF1727" i="3"/>
  <c r="AF1503" i="3"/>
  <c r="AF1255" i="3"/>
  <c r="AF1935" i="3"/>
  <c r="AF1695" i="3"/>
  <c r="AF1407" i="3"/>
  <c r="AE2015" i="3"/>
  <c r="AE1887" i="3"/>
  <c r="AE1759" i="3"/>
  <c r="AE1631" i="3"/>
  <c r="AD1999" i="3"/>
  <c r="AD1871" i="3"/>
  <c r="AD1743" i="3"/>
  <c r="AD1615" i="3"/>
  <c r="AF1837" i="3"/>
  <c r="AF1637" i="3"/>
  <c r="AF1437" i="3"/>
  <c r="AF1221" i="3"/>
  <c r="AD1077" i="3"/>
  <c r="AD1297" i="3"/>
  <c r="AE1043" i="3"/>
  <c r="AE1233" i="3"/>
  <c r="AE1455" i="3"/>
  <c r="AE1163" i="3"/>
  <c r="AF1409" i="3"/>
  <c r="AD1113" i="3"/>
  <c r="AF1433" i="3"/>
  <c r="AE1113" i="3"/>
  <c r="AD1353" i="3"/>
  <c r="AE1235" i="3"/>
  <c r="AD1447" i="3"/>
  <c r="AD1215" i="3"/>
  <c r="AF1193" i="3"/>
  <c r="AD1471" i="3"/>
  <c r="AD1149" i="3"/>
  <c r="AD1495" i="3"/>
  <c r="AD1167" i="3"/>
  <c r="AD1391" i="3"/>
  <c r="AF1175" i="3"/>
  <c r="AE1345" i="3"/>
  <c r="AF1985" i="3"/>
  <c r="AF1857" i="3"/>
  <c r="AF1729" i="3"/>
  <c r="AF1601" i="3"/>
  <c r="AE1945" i="3"/>
  <c r="AE1817" i="3"/>
  <c r="AE1689" i="3"/>
  <c r="AE1561" i="3"/>
  <c r="AE1433" i="3"/>
  <c r="AD1985" i="3"/>
  <c r="AD1857" i="3"/>
  <c r="AD1729" i="3"/>
  <c r="AD1601" i="3"/>
  <c r="AF1719" i="3"/>
  <c r="AF1487" i="3"/>
  <c r="AF1239" i="3"/>
  <c r="AF1927" i="3"/>
  <c r="AF1679" i="3"/>
  <c r="AF1391" i="3"/>
  <c r="AE2007" i="3"/>
  <c r="AE1879" i="3"/>
  <c r="AE1751" i="3"/>
  <c r="AE1623" i="3"/>
  <c r="AD1991" i="3"/>
  <c r="AD1863" i="3"/>
  <c r="AD1735" i="3"/>
  <c r="AD1607" i="3"/>
  <c r="AF1821" i="3"/>
  <c r="AF1621" i="3"/>
  <c r="AF1421" i="3"/>
  <c r="AF1213" i="3"/>
  <c r="AE1397" i="3"/>
  <c r="AF1981" i="3"/>
  <c r="AF1693" i="3"/>
  <c r="AE1085" i="3"/>
  <c r="AD1307" i="3"/>
  <c r="AF1051" i="3"/>
  <c r="AE1243" i="3"/>
  <c r="AD1467" i="3"/>
  <c r="AF1171" i="3"/>
  <c r="AD1421" i="3"/>
  <c r="AE1121" i="3"/>
  <c r="AD1445" i="3"/>
  <c r="AF1121" i="3"/>
  <c r="AE1387" i="3"/>
  <c r="AE1257" i="3"/>
  <c r="AF1481" i="3"/>
  <c r="AD1247" i="3"/>
  <c r="AE1215" i="3"/>
  <c r="AF1505" i="3"/>
  <c r="AE1157" i="3"/>
  <c r="AD1519" i="3"/>
  <c r="AE1175" i="3"/>
  <c r="AF1425" i="3"/>
  <c r="AE1185" i="3"/>
  <c r="AE1379" i="3"/>
  <c r="AF1977" i="3"/>
  <c r="AF1849" i="3"/>
  <c r="AF1721" i="3"/>
  <c r="AF1593" i="3"/>
  <c r="AE1937" i="3"/>
  <c r="AE1809" i="3"/>
  <c r="AE1681" i="3"/>
  <c r="AE1553" i="3"/>
  <c r="AE1425" i="3"/>
  <c r="AD1977" i="3"/>
  <c r="AD1849" i="3"/>
  <c r="AD1721" i="3"/>
  <c r="AD1593" i="3"/>
  <c r="AF1703" i="3"/>
  <c r="AF1471" i="3"/>
  <c r="AF1223" i="3"/>
  <c r="AF1919" i="3"/>
  <c r="AF1655" i="3"/>
  <c r="AF1375" i="3"/>
  <c r="AE1999" i="3"/>
  <c r="AE1871" i="3"/>
  <c r="AE1743" i="3"/>
  <c r="AE1615" i="3"/>
  <c r="AD1983" i="3"/>
  <c r="AD1855" i="3"/>
  <c r="AD1727" i="3"/>
  <c r="AD1599" i="3"/>
  <c r="AF1813" i="3"/>
  <c r="AF1613" i="3"/>
  <c r="AF1405" i="3"/>
  <c r="AF1197" i="3"/>
  <c r="AE1373" i="3"/>
  <c r="AF1973" i="3"/>
  <c r="AF1669" i="3"/>
  <c r="AF1325" i="3"/>
  <c r="AD1103" i="3"/>
  <c r="AD1329" i="3"/>
  <c r="AD1069" i="3"/>
  <c r="AD1255" i="3"/>
  <c r="AD1479" i="3"/>
  <c r="AD1181" i="3"/>
  <c r="AD1433" i="3"/>
  <c r="AF1129" i="3"/>
  <c r="AD1457" i="3"/>
  <c r="AD1139" i="3"/>
  <c r="AE1399" i="3"/>
  <c r="AE1267" i="3"/>
  <c r="AD1493" i="3"/>
  <c r="AD1029" i="3"/>
  <c r="AF1225" i="3"/>
  <c r="AE1045" i="3"/>
  <c r="AD1175" i="3"/>
  <c r="AD1531" i="3"/>
  <c r="AD1185" i="3"/>
  <c r="AD1437" i="3"/>
  <c r="AE1195" i="3"/>
  <c r="AE1391" i="3"/>
  <c r="AF1969" i="3"/>
  <c r="AF1841" i="3"/>
  <c r="AF1713" i="3"/>
  <c r="AF1585" i="3"/>
  <c r="AE1929" i="3"/>
  <c r="AE1801" i="3"/>
  <c r="AE1673" i="3"/>
  <c r="AE1545" i="3"/>
  <c r="AE1417" i="3"/>
  <c r="AD1969" i="3"/>
  <c r="AD1841" i="3"/>
  <c r="AD1713" i="3"/>
  <c r="AD1585" i="3"/>
  <c r="AF1687" i="3"/>
  <c r="AF1455" i="3"/>
  <c r="AF1207" i="3"/>
  <c r="AF1911" i="3"/>
  <c r="AF1639" i="3"/>
  <c r="AF1359" i="3"/>
  <c r="AE1991" i="3"/>
  <c r="AE1863" i="3"/>
  <c r="AE1735" i="3"/>
  <c r="AE1607" i="3"/>
  <c r="AD1975" i="3"/>
  <c r="AD1847" i="3"/>
  <c r="AD1719" i="3"/>
  <c r="AD1591" i="3"/>
  <c r="AF1797" i="3"/>
  <c r="AF1597" i="3"/>
  <c r="AF1397" i="3"/>
  <c r="AF1181" i="3"/>
  <c r="AE1357" i="3"/>
  <c r="AF1965" i="3"/>
  <c r="AF1653" i="3"/>
  <c r="AF1309" i="3"/>
  <c r="AE1111" i="3"/>
  <c r="AD1339" i="3"/>
  <c r="AE1077" i="3"/>
  <c r="AE1265" i="3"/>
  <c r="AF1513" i="3"/>
  <c r="AE1191" i="3"/>
  <c r="AE1467" i="3"/>
  <c r="AD1147" i="3"/>
  <c r="AE1491" i="3"/>
  <c r="AE1147" i="3"/>
  <c r="AD1411" i="3"/>
  <c r="AD1279" i="3"/>
  <c r="AD1505" i="3"/>
  <c r="AE1037" i="3"/>
  <c r="AE1247" i="3"/>
  <c r="AE1071" i="3"/>
  <c r="AD1205" i="3"/>
  <c r="AD1547" i="3"/>
  <c r="AD1195" i="3"/>
  <c r="AD1449" i="3"/>
  <c r="AD1207" i="3"/>
  <c r="AD1403" i="3"/>
  <c r="AF1961" i="3"/>
  <c r="AF1833" i="3"/>
  <c r="AF1705" i="3"/>
  <c r="AF1577" i="3"/>
  <c r="AE1921" i="3"/>
  <c r="AE1793" i="3"/>
  <c r="AE1665" i="3"/>
  <c r="AE1537" i="3"/>
  <c r="AE1409" i="3"/>
  <c r="AD1961" i="3"/>
  <c r="AD1833" i="3"/>
  <c r="AD1705" i="3"/>
  <c r="AD1577" i="3"/>
  <c r="AF1671" i="3"/>
  <c r="AF1447" i="3"/>
  <c r="AF1191" i="3"/>
  <c r="AF1903" i="3"/>
  <c r="AF1623" i="3"/>
  <c r="AF1343" i="3"/>
  <c r="AE1983" i="3"/>
  <c r="AE1855" i="3"/>
  <c r="AE1727" i="3"/>
  <c r="AE1599" i="3"/>
  <c r="AD1967" i="3"/>
  <c r="AD1839" i="3"/>
  <c r="AD1711" i="3"/>
  <c r="AD1583" i="3"/>
  <c r="AF1789" i="3"/>
  <c r="AF1589" i="3"/>
  <c r="AF1381" i="3"/>
  <c r="AF1173" i="3"/>
  <c r="AF1153" i="3"/>
  <c r="AE1419" i="3"/>
  <c r="AD1129" i="3"/>
  <c r="AE1307" i="3"/>
  <c r="AD1061" i="3"/>
  <c r="AE1255" i="3"/>
  <c r="AE1527" i="3"/>
  <c r="AD1213" i="3"/>
  <c r="AD1559" i="3"/>
  <c r="AD1203" i="3"/>
  <c r="AD1481" i="3"/>
  <c r="AE1321" i="3"/>
  <c r="AD1561" i="3"/>
  <c r="AD1089" i="3"/>
  <c r="AE1311" i="3"/>
  <c r="AD1047" i="3"/>
  <c r="AD1333" i="3"/>
  <c r="AF1055" i="3"/>
  <c r="AD1259" i="3"/>
  <c r="AE1519" i="3"/>
  <c r="AE1249" i="3"/>
  <c r="AD1473" i="3"/>
  <c r="AF1929" i="3"/>
  <c r="AF1801" i="3"/>
  <c r="AF1673" i="3"/>
  <c r="AE2017" i="3"/>
  <c r="AE1889" i="3"/>
  <c r="AE1761" i="3"/>
  <c r="AE1633" i="3"/>
  <c r="AE1505" i="3"/>
  <c r="AE1377" i="3"/>
  <c r="AD1929" i="3"/>
  <c r="AD1801" i="3"/>
  <c r="AD1673" i="3"/>
  <c r="AF1847" i="3"/>
  <c r="AF1615" i="3"/>
  <c r="AF1383" i="3"/>
  <c r="AF1999" i="3"/>
  <c r="AF1839" i="3"/>
  <c r="AF1551" i="3"/>
  <c r="AF1279" i="3"/>
  <c r="AE1951" i="3"/>
  <c r="AE1823" i="3"/>
  <c r="AE1695" i="3"/>
  <c r="AE1567" i="3"/>
  <c r="AD1935" i="3"/>
  <c r="AD1807" i="3"/>
  <c r="AD1679" i="3"/>
  <c r="AF1941" i="3"/>
  <c r="AF1733" i="3"/>
  <c r="AF1533" i="3"/>
  <c r="AF1333" i="3"/>
  <c r="AF1117" i="3"/>
  <c r="AE1261" i="3"/>
  <c r="AF1893" i="3"/>
  <c r="AF1541" i="3"/>
  <c r="AF1205" i="3"/>
  <c r="AF1043" i="3"/>
  <c r="AD1443" i="3"/>
  <c r="AE1329" i="3"/>
  <c r="AE1287" i="3"/>
  <c r="AD1277" i="3"/>
  <c r="AD1235" i="3"/>
  <c r="AD1343" i="3"/>
  <c r="AF1105" i="3"/>
  <c r="AF1063" i="3"/>
  <c r="AE1081" i="3"/>
  <c r="AD1031" i="3"/>
  <c r="AD1533" i="3"/>
  <c r="AF1785" i="3"/>
  <c r="AE2001" i="3"/>
  <c r="AE1745" i="3"/>
  <c r="AE1489" i="3"/>
  <c r="AD1913" i="3"/>
  <c r="AD1657" i="3"/>
  <c r="AF1583" i="3"/>
  <c r="AF1983" i="3"/>
  <c r="AF1511" i="3"/>
  <c r="AE1935" i="3"/>
  <c r="AE1679" i="3"/>
  <c r="AD1919" i="3"/>
  <c r="AD1663" i="3"/>
  <c r="AF1709" i="3"/>
  <c r="AF1301" i="3"/>
  <c r="AE1277" i="3"/>
  <c r="AF1717" i="3"/>
  <c r="AF1189" i="3"/>
  <c r="AE1189" i="3"/>
  <c r="AE1901" i="3"/>
  <c r="AE1773" i="3"/>
  <c r="AE1645" i="3"/>
  <c r="AE1517" i="3"/>
  <c r="AE1309" i="3"/>
  <c r="AD1941" i="3"/>
  <c r="AD1813" i="3"/>
  <c r="AD1685" i="3"/>
  <c r="AF1907" i="3"/>
  <c r="AF1619" i="3"/>
  <c r="AF1339" i="3"/>
  <c r="AF1979" i="3"/>
  <c r="AF1787" i="3"/>
  <c r="AF1555" i="3"/>
  <c r="AF1315" i="3"/>
  <c r="AE1963" i="3"/>
  <c r="AE1835" i="3"/>
  <c r="AE1707" i="3"/>
  <c r="AE1579" i="3"/>
  <c r="AD1963" i="3"/>
  <c r="AD1835" i="3"/>
  <c r="AD1707" i="3"/>
  <c r="AD1579" i="3"/>
  <c r="AD1057" i="3"/>
  <c r="AE1271" i="3"/>
  <c r="AE1023" i="3"/>
  <c r="AD1261" i="3"/>
  <c r="AE1049" i="3"/>
  <c r="AD1251" i="3"/>
  <c r="AE1075" i="3"/>
  <c r="AE1337" i="3"/>
  <c r="AD1067" i="3"/>
  <c r="AE1101" i="3"/>
  <c r="AF1337" i="3"/>
  <c r="AE1093" i="3"/>
  <c r="AE1407" i="3"/>
  <c r="AE545" i="3"/>
  <c r="AF617" i="3"/>
  <c r="AF825" i="3"/>
  <c r="AD1027" i="3"/>
  <c r="AD1455" i="3"/>
  <c r="AE1339" i="3"/>
  <c r="AF1297" i="3"/>
  <c r="AD1309" i="3"/>
  <c r="AD1257" i="3"/>
  <c r="AF1353" i="3"/>
  <c r="AD1123" i="3"/>
  <c r="AD1081" i="3"/>
  <c r="AF1089" i="3"/>
  <c r="AF1047" i="3"/>
  <c r="AF1015" i="3"/>
  <c r="AF1777" i="3"/>
  <c r="AE1993" i="3"/>
  <c r="AE1737" i="3"/>
  <c r="AE1481" i="3"/>
  <c r="AD1905" i="3"/>
  <c r="AD1649" i="3"/>
  <c r="AF1575" i="3"/>
  <c r="AF1975" i="3"/>
  <c r="AF1495" i="3"/>
  <c r="AE1927" i="3"/>
  <c r="AE1671" i="3"/>
  <c r="AD1911" i="3"/>
  <c r="AD1655" i="3"/>
  <c r="AF1701" i="3"/>
  <c r="AF1293" i="3"/>
  <c r="AE1245" i="3"/>
  <c r="AF1629" i="3"/>
  <c r="AF1165" i="3"/>
  <c r="AE2021" i="3"/>
  <c r="AE1893" i="3"/>
  <c r="AE1765" i="3"/>
  <c r="AE1637" i="3"/>
  <c r="AE1509" i="3"/>
  <c r="AE1293" i="3"/>
  <c r="AD1933" i="3"/>
  <c r="AD1805" i="3"/>
  <c r="AD1677" i="3"/>
  <c r="AF1891" i="3"/>
  <c r="AF1603" i="3"/>
  <c r="AF1323" i="3"/>
  <c r="AF1971" i="3"/>
  <c r="AF1771" i="3"/>
  <c r="AF1539" i="3"/>
  <c r="AF1299" i="3"/>
  <c r="AE1955" i="3"/>
  <c r="AE1827" i="3"/>
  <c r="AE1699" i="3"/>
  <c r="AE1571" i="3"/>
  <c r="AD1955" i="3"/>
  <c r="AD1827" i="3"/>
  <c r="AD1699" i="3"/>
  <c r="AD1571" i="3"/>
  <c r="AE1065" i="3"/>
  <c r="AF1281" i="3"/>
  <c r="AF1031" i="3"/>
  <c r="AD1293" i="3"/>
  <c r="AF1057" i="3"/>
  <c r="AD1273" i="3"/>
  <c r="AD1101" i="3"/>
  <c r="AE1347" i="3"/>
  <c r="AF1083" i="3"/>
  <c r="AD1119" i="3"/>
  <c r="AE1371" i="3"/>
  <c r="AD1111" i="3"/>
  <c r="AD1419" i="3"/>
  <c r="AE561" i="3"/>
  <c r="AF625" i="3"/>
  <c r="AD587" i="3"/>
  <c r="AD763" i="3"/>
  <c r="AE1035" i="3"/>
  <c r="AF1489" i="3"/>
  <c r="AD1351" i="3"/>
  <c r="AE1319" i="3"/>
  <c r="AD1341" i="3"/>
  <c r="AD1267" i="3"/>
  <c r="AD1365" i="3"/>
  <c r="AE1131" i="3"/>
  <c r="AE1089" i="3"/>
  <c r="AD1107" i="3"/>
  <c r="AE1073" i="3"/>
  <c r="AF2025" i="3"/>
  <c r="AF1769" i="3"/>
  <c r="AE1985" i="3"/>
  <c r="AE1729" i="3"/>
  <c r="AE1473" i="3"/>
  <c r="AD1897" i="3"/>
  <c r="AD1641" i="3"/>
  <c r="AF1559" i="3"/>
  <c r="AF1967" i="3"/>
  <c r="AF1479" i="3"/>
  <c r="AE1919" i="3"/>
  <c r="AE1663" i="3"/>
  <c r="AD1903" i="3"/>
  <c r="AD1647" i="3"/>
  <c r="AF1685" i="3"/>
  <c r="AF1277" i="3"/>
  <c r="AE1229" i="3"/>
  <c r="AF1605" i="3"/>
  <c r="AF1149" i="3"/>
  <c r="AE2013" i="3"/>
  <c r="AE1885" i="3"/>
  <c r="AE1757" i="3"/>
  <c r="AE1629" i="3"/>
  <c r="AE1501" i="3"/>
  <c r="AE1269" i="3"/>
  <c r="AD1925" i="3"/>
  <c r="AD1797" i="3"/>
  <c r="AD1669" i="3"/>
  <c r="AF1867" i="3"/>
  <c r="AF1587" i="3"/>
  <c r="AF1307" i="3"/>
  <c r="AF1963" i="3"/>
  <c r="AF1755" i="3"/>
  <c r="AF1523" i="3"/>
  <c r="AF1283" i="3"/>
  <c r="AE1947" i="3"/>
  <c r="AE1819" i="3"/>
  <c r="AE1691" i="3"/>
  <c r="AE1563" i="3"/>
  <c r="AD1947" i="3"/>
  <c r="AD1819" i="3"/>
  <c r="AD1691" i="3"/>
  <c r="AD1563" i="3"/>
  <c r="AF1073" i="3"/>
  <c r="AE1303" i="3"/>
  <c r="AD1049" i="3"/>
  <c r="AD1325" i="3"/>
  <c r="AD1075" i="3"/>
  <c r="AD1283" i="3"/>
  <c r="AD1127" i="3"/>
  <c r="AE1359" i="3"/>
  <c r="AE1109" i="3"/>
  <c r="AE1127" i="3"/>
  <c r="AE1383" i="3"/>
  <c r="AE1119" i="3"/>
  <c r="AD1431" i="3"/>
  <c r="AF1119" i="3"/>
  <c r="AD1095" i="3"/>
  <c r="AD1527" i="3"/>
  <c r="AE1479" i="3"/>
  <c r="AE1503" i="3"/>
  <c r="AD1423" i="3"/>
  <c r="AD1517" i="3"/>
  <c r="AF1257" i="3"/>
  <c r="AD1237" i="3"/>
  <c r="AD1217" i="3"/>
  <c r="AE1217" i="3"/>
  <c r="AF1953" i="3"/>
  <c r="AF1697" i="3"/>
  <c r="AE1913" i="3"/>
  <c r="AE1657" i="3"/>
  <c r="AE1401" i="3"/>
  <c r="AD1825" i="3"/>
  <c r="AF1887" i="3"/>
  <c r="AF1431" i="3"/>
  <c r="AF1895" i="3"/>
  <c r="AF1327" i="3"/>
  <c r="AE1847" i="3"/>
  <c r="AE1591" i="3"/>
  <c r="AD1831" i="3"/>
  <c r="AD1575" i="3"/>
  <c r="AF1573" i="3"/>
  <c r="AF1157" i="3"/>
  <c r="AF2021" i="3"/>
  <c r="AF1565" i="3"/>
  <c r="AF1109" i="3"/>
  <c r="AE1997" i="3"/>
  <c r="AE1869" i="3"/>
  <c r="AE1741" i="3"/>
  <c r="AE1613" i="3"/>
  <c r="AE1485" i="3"/>
  <c r="AE1221" i="3"/>
  <c r="AD1909" i="3"/>
  <c r="AD1781" i="3"/>
  <c r="AD1653" i="3"/>
  <c r="AF1835" i="3"/>
  <c r="AF1547" i="3"/>
  <c r="AF1275" i="3"/>
  <c r="AF1947" i="3"/>
  <c r="AF1731" i="3"/>
  <c r="AF1499" i="3"/>
  <c r="AF1251" i="3"/>
  <c r="AE1931" i="3"/>
  <c r="AE1803" i="3"/>
  <c r="AE1675" i="3"/>
  <c r="AE1547" i="3"/>
  <c r="AD1931" i="3"/>
  <c r="AD1803" i="3"/>
  <c r="AD1675" i="3"/>
  <c r="AF1545" i="3"/>
  <c r="AE1099" i="3"/>
  <c r="AE1335" i="3"/>
  <c r="AF1065" i="3"/>
  <c r="AD1381" i="3"/>
  <c r="AF1091" i="3"/>
  <c r="AD1315" i="3"/>
  <c r="AF1177" i="3"/>
  <c r="AD1383" i="3"/>
  <c r="AF1143" i="3"/>
  <c r="AD1153" i="3"/>
  <c r="AD1407" i="3"/>
  <c r="AD1145" i="3"/>
  <c r="AD1477" i="3"/>
  <c r="AE609" i="3"/>
  <c r="AF665" i="3"/>
  <c r="AD659" i="3"/>
  <c r="AD787" i="3"/>
  <c r="AD915" i="3"/>
  <c r="AE523" i="3"/>
  <c r="AD1137" i="3"/>
  <c r="AE1103" i="3"/>
  <c r="AD1541" i="3"/>
  <c r="AD1491" i="3"/>
  <c r="AD1515" i="3"/>
  <c r="AF1457" i="3"/>
  <c r="AF1529" i="3"/>
  <c r="AE1279" i="3"/>
  <c r="AD1269" i="3"/>
  <c r="AD1227" i="3"/>
  <c r="AE1227" i="3"/>
  <c r="AF1945" i="3"/>
  <c r="AF1689" i="3"/>
  <c r="AE1905" i="3"/>
  <c r="AE1649" i="3"/>
  <c r="AE1393" i="3"/>
  <c r="AD1817" i="3"/>
  <c r="AF1871" i="3"/>
  <c r="AF1415" i="3"/>
  <c r="AF1879" i="3"/>
  <c r="AF1311" i="3"/>
  <c r="AE1839" i="3"/>
  <c r="AE1583" i="3"/>
  <c r="AD1823" i="3"/>
  <c r="AD1567" i="3"/>
  <c r="AF1557" i="3"/>
  <c r="AF1141" i="3"/>
  <c r="AF2013" i="3"/>
  <c r="AF1517" i="3"/>
  <c r="AF1093" i="3"/>
  <c r="AE1989" i="3"/>
  <c r="AE1861" i="3"/>
  <c r="AE1733" i="3"/>
  <c r="AE1605" i="3"/>
  <c r="AE1477" i="3"/>
  <c r="AE1197" i="3"/>
  <c r="AD1901" i="3"/>
  <c r="AD1773" i="3"/>
  <c r="AD1645" i="3"/>
  <c r="AF1819" i="3"/>
  <c r="AF1531" i="3"/>
  <c r="AF1259" i="3"/>
  <c r="AF1939" i="3"/>
  <c r="AF1715" i="3"/>
  <c r="AF1483" i="3"/>
  <c r="AF1235" i="3"/>
  <c r="AE1923" i="3"/>
  <c r="AE1795" i="3"/>
  <c r="AE1667" i="3"/>
  <c r="AE1539" i="3"/>
  <c r="AD1923" i="3"/>
  <c r="AD1795" i="3"/>
  <c r="AD1667" i="3"/>
  <c r="AF1537" i="3"/>
  <c r="AF1107" i="3"/>
  <c r="AF1345" i="3"/>
  <c r="AD1083" i="3"/>
  <c r="AD1393" i="3"/>
  <c r="AD1109" i="3"/>
  <c r="AD1337" i="3"/>
  <c r="AE1209" i="3"/>
  <c r="AF1417" i="3"/>
  <c r="AE1169" i="3"/>
  <c r="AE1161" i="3"/>
  <c r="AF1441" i="3"/>
  <c r="AE1153" i="3"/>
  <c r="AD1489" i="3"/>
  <c r="AE633" i="3"/>
  <c r="AF681" i="3"/>
  <c r="AD667" i="3"/>
  <c r="AD795" i="3"/>
  <c r="AD923" i="3"/>
  <c r="AE1145" i="3"/>
  <c r="AF1111" i="3"/>
  <c r="AD1557" i="3"/>
  <c r="AD1503" i="3"/>
  <c r="AD1543" i="3"/>
  <c r="AD1469" i="3"/>
  <c r="AD1545" i="3"/>
  <c r="AF1289" i="3"/>
  <c r="AD1301" i="3"/>
  <c r="AD1249" i="3"/>
  <c r="AD1239" i="3"/>
  <c r="AF1937" i="3"/>
  <c r="AF1681" i="3"/>
  <c r="AE1897" i="3"/>
  <c r="AE1641" i="3"/>
  <c r="AE1385" i="3"/>
  <c r="AD1809" i="3"/>
  <c r="AF1863" i="3"/>
  <c r="AF1399" i="3"/>
  <c r="AF1855" i="3"/>
  <c r="AF1295" i="3"/>
  <c r="AE1831" i="3"/>
  <c r="AE1575" i="3"/>
  <c r="AD1815" i="3"/>
  <c r="AD523" i="3"/>
  <c r="AF1549" i="3"/>
  <c r="AF1125" i="3"/>
  <c r="AF1989" i="3"/>
  <c r="AF1501" i="3"/>
  <c r="AF1069" i="3"/>
  <c r="AE1981" i="3"/>
  <c r="AE1853" i="3"/>
  <c r="AE1725" i="3"/>
  <c r="AE1597" i="3"/>
  <c r="AE1469" i="3"/>
  <c r="AD2021" i="3"/>
  <c r="AD1893" i="3"/>
  <c r="AD1765" i="3"/>
  <c r="AD1637" i="3"/>
  <c r="AF1795" i="3"/>
  <c r="AF1515" i="3"/>
  <c r="AF1243" i="3"/>
  <c r="AF1923" i="3"/>
  <c r="AF1699" i="3"/>
  <c r="AF1467" i="3"/>
  <c r="AF1219" i="3"/>
  <c r="AE1915" i="3"/>
  <c r="AE1787" i="3"/>
  <c r="AE1659" i="3"/>
  <c r="AE1531" i="3"/>
  <c r="AD1915" i="3"/>
  <c r="AD1787" i="3"/>
  <c r="AD1659" i="3"/>
  <c r="AF553" i="3"/>
  <c r="AD1125" i="3"/>
  <c r="AD1357" i="3"/>
  <c r="AE1091" i="3"/>
  <c r="AE1427" i="3"/>
  <c r="AE1117" i="3"/>
  <c r="AD1347" i="3"/>
  <c r="AE1219" i="3"/>
  <c r="AD1429" i="3"/>
  <c r="AE1187" i="3"/>
  <c r="AF1169" i="3"/>
  <c r="AD1453" i="3"/>
  <c r="AF1161" i="3"/>
  <c r="AD1525" i="3"/>
  <c r="AE641" i="3"/>
  <c r="AF689" i="3"/>
  <c r="AE1179" i="3"/>
  <c r="AF1145" i="3"/>
  <c r="AD1087" i="3"/>
  <c r="AE1027" i="3"/>
  <c r="AF1027" i="3"/>
  <c r="AD1037" i="3"/>
  <c r="AD1063" i="3"/>
  <c r="AE1343" i="3"/>
  <c r="AD1367" i="3"/>
  <c r="AD1291" i="3"/>
  <c r="AD1271" i="3"/>
  <c r="AF1913" i="3"/>
  <c r="AF1657" i="3"/>
  <c r="AE1873" i="3"/>
  <c r="AE1617" i="3"/>
  <c r="AE1361" i="3"/>
  <c r="AD1785" i="3"/>
  <c r="AF1815" i="3"/>
  <c r="AF1351" i="3"/>
  <c r="AF1807" i="3"/>
  <c r="AF1247" i="3"/>
  <c r="AE1807" i="3"/>
  <c r="AE1551" i="3"/>
  <c r="AD1791" i="3"/>
  <c r="AF1909" i="3"/>
  <c r="AF1509" i="3"/>
  <c r="AF1085" i="3"/>
  <c r="AF1949" i="3"/>
  <c r="AF1453" i="3"/>
  <c r="AF1029" i="3"/>
  <c r="AE1965" i="3"/>
  <c r="AE1837" i="3"/>
  <c r="AE1709" i="3"/>
  <c r="AE1581" i="3"/>
  <c r="AE1453" i="3"/>
  <c r="AD2005" i="3"/>
  <c r="AD1877" i="3"/>
  <c r="AD1749" i="3"/>
  <c r="AD1621" i="3"/>
  <c r="AF1763" i="3"/>
  <c r="AF1475" i="3"/>
  <c r="AF1211" i="3"/>
  <c r="AF1899" i="3"/>
  <c r="AF1667" i="3"/>
  <c r="AF1435" i="3"/>
  <c r="AF1187" i="3"/>
  <c r="AE1899" i="3"/>
  <c r="AE1771" i="3"/>
  <c r="AE1643" i="3"/>
  <c r="AE1515" i="3"/>
  <c r="AD1899" i="3"/>
  <c r="AD1771" i="3"/>
  <c r="AD1643" i="3"/>
  <c r="AD1065" i="3"/>
  <c r="AD1151" i="3"/>
  <c r="AE1403" i="3"/>
  <c r="AD1117" i="3"/>
  <c r="AD1451" i="3"/>
  <c r="AE1143" i="3"/>
  <c r="AF1393" i="3"/>
  <c r="AE1251" i="3"/>
  <c r="AE1475" i="3"/>
  <c r="AD1231" i="3"/>
  <c r="AF1209" i="3"/>
  <c r="AE1499" i="3"/>
  <c r="AD1189" i="3"/>
  <c r="AD1555" i="3"/>
  <c r="AE681" i="3"/>
  <c r="AF721" i="3"/>
  <c r="AD1201" i="3"/>
  <c r="AD1163" i="3"/>
  <c r="AE1095" i="3"/>
  <c r="AF1035" i="3"/>
  <c r="AD1045" i="3"/>
  <c r="AF1079" i="3"/>
  <c r="AD1097" i="3"/>
  <c r="AF1377" i="3"/>
  <c r="AF1401" i="3"/>
  <c r="AD1313" i="3"/>
  <c r="AE1281" i="3"/>
  <c r="AF1905" i="3"/>
  <c r="AF1649" i="3"/>
  <c r="AE1865" i="3"/>
  <c r="AE1609" i="3"/>
  <c r="AE1353" i="3"/>
  <c r="AD1777" i="3"/>
  <c r="AF1799" i="3"/>
  <c r="AF1335" i="3"/>
  <c r="AF1783" i="3"/>
  <c r="AF1231" i="3"/>
  <c r="AE1799" i="3"/>
  <c r="AE1543" i="3"/>
  <c r="AD1783" i="3"/>
  <c r="AF1901" i="3"/>
  <c r="AF1493" i="3"/>
  <c r="AF1077" i="3"/>
  <c r="AF1933" i="3"/>
  <c r="AF1429" i="3"/>
  <c r="AE1429" i="3"/>
  <c r="AE1957" i="3"/>
  <c r="AE1829" i="3"/>
  <c r="AE1701" i="3"/>
  <c r="AE1573" i="3"/>
  <c r="AE1445" i="3"/>
  <c r="AD1997" i="3"/>
  <c r="AD1869" i="3"/>
  <c r="AD1741" i="3"/>
  <c r="AD1613" i="3"/>
  <c r="AF1747" i="3"/>
  <c r="AF1459" i="3"/>
  <c r="AF1195" i="3"/>
  <c r="AF1883" i="3"/>
  <c r="AF1651" i="3"/>
  <c r="AF1427" i="3"/>
  <c r="AE2019" i="3"/>
  <c r="AE1891" i="3"/>
  <c r="AE1763" i="3"/>
  <c r="AE1635" i="3"/>
  <c r="AD2019" i="3"/>
  <c r="AD1891" i="3"/>
  <c r="AD1763" i="3"/>
  <c r="AD1635" i="3"/>
  <c r="AF1081" i="3"/>
  <c r="AE1159" i="3"/>
  <c r="AE1415" i="3"/>
  <c r="AE1125" i="3"/>
  <c r="AD1463" i="3"/>
  <c r="AF1151" i="3"/>
  <c r="AD1405" i="3"/>
  <c r="AD1263" i="3"/>
  <c r="AE1487" i="3"/>
  <c r="AD1025" i="3"/>
  <c r="AE1231" i="3"/>
  <c r="AE1511" i="3"/>
  <c r="AD1221" i="3"/>
  <c r="AF521" i="3"/>
  <c r="AF729" i="3"/>
  <c r="V61" i="3"/>
  <c r="K61" i="3" s="1"/>
  <c r="L61" i="3" s="1"/>
  <c r="V151" i="3"/>
  <c r="K151" i="3" s="1"/>
  <c r="L151" i="3" s="1"/>
  <c r="V23" i="3"/>
  <c r="K23" i="3" s="1"/>
  <c r="L23" i="3" s="1"/>
  <c r="AF297" i="3"/>
  <c r="AF305" i="3"/>
  <c r="V70" i="3"/>
  <c r="K70" i="3" s="1"/>
  <c r="L70" i="3" s="1"/>
  <c r="V72" i="3"/>
  <c r="K72" i="3" s="1"/>
  <c r="L72" i="3" s="1"/>
  <c r="V40" i="3"/>
  <c r="K40" i="3" s="1"/>
  <c r="L40" i="3" s="1"/>
  <c r="V38" i="3"/>
  <c r="K38" i="3" s="1"/>
  <c r="L38" i="3" s="1"/>
  <c r="V114" i="3"/>
  <c r="K114" i="3" s="1"/>
  <c r="L114" i="3" s="1"/>
  <c r="V12" i="3"/>
  <c r="K12" i="3" s="1"/>
  <c r="AE39" i="3"/>
  <c r="AF45" i="3"/>
  <c r="AD33" i="3"/>
  <c r="AF21" i="3"/>
  <c r="AD15" i="3"/>
  <c r="AE21" i="3"/>
  <c r="AE27" i="3"/>
  <c r="AE33" i="3"/>
  <c r="AD21" i="3"/>
  <c r="AD39" i="3"/>
  <c r="AE45" i="3"/>
  <c r="AF39" i="3"/>
  <c r="AF27" i="3"/>
  <c r="AD27" i="3"/>
  <c r="AD45" i="3"/>
  <c r="AF33" i="3"/>
  <c r="AF15" i="3"/>
  <c r="AE15" i="3"/>
  <c r="G9" i="1"/>
  <c r="O20" i="4" l="1"/>
  <c r="E4" i="1" s="1"/>
  <c r="K11" i="3"/>
  <c r="L11" i="3" s="1"/>
  <c r="AJ20" i="3"/>
  <c r="K13" i="1" s="1"/>
  <c r="AJ18" i="3"/>
  <c r="K11" i="1" s="1"/>
  <c r="AI18" i="3"/>
  <c r="J11" i="1" s="1"/>
  <c r="AO12" i="3"/>
  <c r="P5" i="1" s="1"/>
  <c r="AN12" i="3"/>
  <c r="O5" i="1" s="1"/>
  <c r="AM12" i="3"/>
  <c r="N5" i="1" s="1"/>
  <c r="AL12" i="3"/>
  <c r="M5" i="1" s="1"/>
  <c r="AK12" i="3"/>
  <c r="L5" i="1" s="1"/>
  <c r="AJ12" i="3"/>
  <c r="K5" i="1" s="1"/>
  <c r="E8" i="1"/>
  <c r="G8" i="1" s="1"/>
  <c r="G5" i="1"/>
  <c r="AI12" i="3"/>
  <c r="J5" i="1" s="1"/>
  <c r="AM16" i="3"/>
  <c r="N9" i="1" s="1"/>
  <c r="AN14" i="3"/>
  <c r="O7" i="1" s="1"/>
  <c r="AJ16" i="3"/>
  <c r="K9" i="1" s="1"/>
  <c r="K15" i="3"/>
  <c r="L15" i="3" s="1"/>
  <c r="AM20" i="3"/>
  <c r="N13" i="1" s="1"/>
  <c r="AM18" i="3"/>
  <c r="N11" i="1" s="1"/>
  <c r="AL14" i="3"/>
  <c r="M7" i="1" s="1"/>
  <c r="AK20" i="3"/>
  <c r="L13" i="1" s="1"/>
  <c r="AO14" i="3"/>
  <c r="P7" i="1" s="1"/>
  <c r="F13" i="1"/>
  <c r="G13" i="1" s="1"/>
  <c r="L12" i="3"/>
  <c r="AM14" i="3"/>
  <c r="N7" i="1" s="1"/>
  <c r="AN18" i="3"/>
  <c r="O11" i="1" s="1"/>
  <c r="AL16" i="3"/>
  <c r="M9" i="1" s="1"/>
  <c r="AI20" i="3"/>
  <c r="J13" i="1" s="1"/>
  <c r="AN16" i="3"/>
  <c r="O9" i="1" s="1"/>
  <c r="AN20" i="3"/>
  <c r="O13" i="1" s="1"/>
  <c r="AO20" i="3"/>
  <c r="P13" i="1" s="1"/>
  <c r="AI14" i="3"/>
  <c r="J7" i="1" s="1"/>
  <c r="AJ14" i="3"/>
  <c r="K7" i="1" s="1"/>
  <c r="AO18" i="3"/>
  <c r="P11" i="1" s="1"/>
  <c r="AK16" i="3"/>
  <c r="L9" i="1" s="1"/>
  <c r="AK14" i="3"/>
  <c r="L7" i="1" s="1"/>
  <c r="AL18" i="3"/>
  <c r="M11" i="1" s="1"/>
  <c r="AK18" i="3"/>
  <c r="L11" i="1" s="1"/>
  <c r="AL20" i="3"/>
  <c r="M13" i="1" s="1"/>
  <c r="AO16" i="3"/>
  <c r="P9" i="1" s="1"/>
  <c r="AI16" i="3"/>
  <c r="J9" i="1" s="1"/>
  <c r="E15" i="1" l="1"/>
  <c r="F15" i="1"/>
  <c r="G4" i="1"/>
  <c r="G15" i="1" s="1"/>
  <c r="AI35" i="3"/>
  <c r="AI24" i="3"/>
  <c r="AI39" i="3"/>
  <c r="AI46" i="3"/>
  <c r="AI42" i="3"/>
  <c r="AI50" i="3"/>
  <c r="AI61" i="3"/>
  <c r="AI26" i="3"/>
  <c r="AI43" i="3"/>
  <c r="AI62" i="3"/>
  <c r="AI58" i="3"/>
  <c r="AI52" i="3"/>
  <c r="AI45" i="3"/>
  <c r="AI44" i="3"/>
  <c r="AI60" i="3"/>
  <c r="AI57" i="3"/>
  <c r="AI51" i="3"/>
  <c r="AI30" i="3"/>
  <c r="AI36" i="3"/>
  <c r="AI28" i="3"/>
  <c r="AI27" i="3"/>
  <c r="AI31" i="3"/>
  <c r="AI55" i="3"/>
  <c r="AI47" i="3"/>
  <c r="AI59" i="3"/>
  <c r="AI25" i="3"/>
  <c r="AI33" i="3"/>
  <c r="AI49" i="3"/>
  <c r="AI37" i="3"/>
  <c r="AI32" i="3"/>
  <c r="AI29" i="3"/>
  <c r="AI54" i="3"/>
  <c r="AI41" i="3"/>
  <c r="AI53" i="3"/>
  <c r="AI63" i="3"/>
  <c r="AI40" i="3"/>
  <c r="AI56" i="3"/>
  <c r="AI48" i="3"/>
  <c r="AI38" i="3"/>
  <c r="AI34" i="3"/>
  <c r="AK37" i="3" l="1"/>
  <c r="AJ37" i="3"/>
  <c r="AK33" i="3"/>
  <c r="AK62" i="3"/>
  <c r="AJ62" i="3"/>
  <c r="AJ60" i="3"/>
  <c r="AK60" i="3"/>
  <c r="AK52" i="3"/>
  <c r="AJ52" i="3"/>
  <c r="AK58" i="3"/>
  <c r="AJ58" i="3"/>
  <c r="AK25" i="3"/>
  <c r="AK59" i="3"/>
  <c r="AJ59" i="3"/>
  <c r="AJ43" i="3"/>
  <c r="AK43" i="3"/>
  <c r="AK54" i="3"/>
  <c r="AJ54" i="3"/>
  <c r="AK45" i="3"/>
  <c r="AJ45" i="3"/>
  <c r="AK26" i="3"/>
  <c r="AJ38" i="3"/>
  <c r="AK38" i="3"/>
  <c r="AJ55" i="3"/>
  <c r="AK55" i="3"/>
  <c r="AJ61" i="3"/>
  <c r="AK61" i="3"/>
  <c r="AJ29" i="3"/>
  <c r="AK29" i="3"/>
  <c r="AK34" i="3"/>
  <c r="AJ34" i="3"/>
  <c r="AK50" i="3"/>
  <c r="AJ50" i="3"/>
  <c r="AJ42" i="3"/>
  <c r="AK42" i="3"/>
  <c r="AJ40" i="3"/>
  <c r="AK40" i="3"/>
  <c r="AJ28" i="3"/>
  <c r="AK28" i="3"/>
  <c r="AJ46" i="3"/>
  <c r="AK46" i="3"/>
  <c r="AJ44" i="3"/>
  <c r="AK44" i="3"/>
  <c r="AK48" i="3"/>
  <c r="AJ48" i="3"/>
  <c r="AK27" i="3"/>
  <c r="AJ27" i="3"/>
  <c r="AJ36" i="3"/>
  <c r="AK36" i="3"/>
  <c r="AK39" i="3"/>
  <c r="AJ39" i="3"/>
  <c r="AK32" i="3"/>
  <c r="AJ32" i="3"/>
  <c r="AJ47" i="3"/>
  <c r="AK47" i="3"/>
  <c r="AK56" i="3"/>
  <c r="AJ56" i="3"/>
  <c r="AJ53" i="3"/>
  <c r="AK53" i="3"/>
  <c r="AK30" i="3"/>
  <c r="AJ30" i="3"/>
  <c r="AJ24" i="3"/>
  <c r="AJ25" i="3" s="1"/>
  <c r="AK24" i="3"/>
  <c r="AK57" i="3"/>
  <c r="AJ57" i="3"/>
  <c r="AJ49" i="3"/>
  <c r="AK49" i="3"/>
  <c r="AJ31" i="3"/>
  <c r="AK31" i="3"/>
  <c r="AJ63" i="3"/>
  <c r="AK63" i="3"/>
  <c r="AK41" i="3"/>
  <c r="AJ41" i="3"/>
  <c r="AK51" i="3"/>
  <c r="AJ51" i="3"/>
  <c r="AK35" i="3"/>
  <c r="AJ35" i="3"/>
  <c r="AJ26" i="3" l="1"/>
  <c r="AJ33" i="3" s="1"/>
  <c r="AN27" i="3" l="1"/>
  <c r="M15" i="1" s="1"/>
  <c r="AN31" i="3"/>
  <c r="J17" i="1" s="1"/>
  <c r="AN34" i="3"/>
  <c r="M17" i="1" s="1"/>
  <c r="AN35" i="3"/>
  <c r="N17" i="1" s="1"/>
  <c r="AN29" i="3"/>
  <c r="O15" i="1" s="1"/>
  <c r="AN32" i="3"/>
  <c r="K17" i="1" s="1"/>
  <c r="AN37" i="3"/>
  <c r="P17" i="1" s="1"/>
  <c r="AN36" i="3"/>
  <c r="O17" i="1" s="1"/>
  <c r="AN33" i="3"/>
  <c r="L17" i="1" s="1"/>
  <c r="AN24" i="3"/>
  <c r="J15" i="1" s="1"/>
  <c r="AN25" i="3"/>
  <c r="K15" i="1" s="1"/>
  <c r="AN30" i="3"/>
  <c r="P15" i="1" s="1"/>
  <c r="AN28" i="3"/>
  <c r="N15" i="1" s="1"/>
  <c r="AN26" i="3"/>
  <c r="L15" i="1" s="1"/>
</calcChain>
</file>

<file path=xl/sharedStrings.xml><?xml version="1.0" encoding="utf-8"?>
<sst xmlns="http://schemas.openxmlformats.org/spreadsheetml/2006/main" count="12428" uniqueCount="179">
  <si>
    <t>履修単位一覧</t>
    <rPh sb="0" eb="2">
      <t>リシュウ</t>
    </rPh>
    <rPh sb="2" eb="4">
      <t>タンイ</t>
    </rPh>
    <rPh sb="4" eb="6">
      <t>イチラン</t>
    </rPh>
    <phoneticPr fontId="1"/>
  </si>
  <si>
    <t>合計</t>
    <rPh sb="0" eb="2">
      <t>ゴウケイ</t>
    </rPh>
    <phoneticPr fontId="1"/>
  </si>
  <si>
    <t>履修</t>
    <rPh sb="0" eb="2">
      <t>リシュウ</t>
    </rPh>
    <phoneticPr fontId="1"/>
  </si>
  <si>
    <t>履修
単位</t>
    <rPh sb="0" eb="2">
      <t>リシュウ</t>
    </rPh>
    <rPh sb="3" eb="5">
      <t>タンイ</t>
    </rPh>
    <phoneticPr fontId="1"/>
  </si>
  <si>
    <t>必要
単位</t>
    <rPh sb="0" eb="2">
      <t>ヒツヨウ</t>
    </rPh>
    <rPh sb="3" eb="5">
      <t>タンイ</t>
    </rPh>
    <phoneticPr fontId="1"/>
  </si>
  <si>
    <t>人文社会科学</t>
    <rPh sb="0" eb="2">
      <t>ジンブン</t>
    </rPh>
    <rPh sb="2" eb="6">
      <t>シャカイカガク</t>
    </rPh>
    <phoneticPr fontId="1"/>
  </si>
  <si>
    <t>自然科学</t>
    <rPh sb="0" eb="2">
      <t>シゼン</t>
    </rPh>
    <rPh sb="2" eb="4">
      <t>カガク</t>
    </rPh>
    <phoneticPr fontId="1"/>
  </si>
  <si>
    <t>計</t>
    <rPh sb="0" eb="1">
      <t>ケイ</t>
    </rPh>
    <phoneticPr fontId="1"/>
  </si>
  <si>
    <t>基盤科目</t>
    <rPh sb="0" eb="2">
      <t>キバン</t>
    </rPh>
    <rPh sb="2" eb="4">
      <t>カモク</t>
    </rPh>
    <phoneticPr fontId="1"/>
  </si>
  <si>
    <t>専門必修</t>
    <rPh sb="0" eb="2">
      <t>センモン</t>
    </rPh>
    <rPh sb="2" eb="4">
      <t>ヒッシュウ</t>
    </rPh>
    <phoneticPr fontId="1"/>
  </si>
  <si>
    <t>専門選択</t>
    <rPh sb="0" eb="2">
      <t>センモン</t>
    </rPh>
    <rPh sb="2" eb="4">
      <t>センタク</t>
    </rPh>
    <phoneticPr fontId="1"/>
  </si>
  <si>
    <t>専門自由</t>
    <rPh sb="0" eb="2">
      <t>センモン</t>
    </rPh>
    <rPh sb="2" eb="4">
      <t>ジユウ</t>
    </rPh>
    <phoneticPr fontId="1"/>
  </si>
  <si>
    <t>Ver.</t>
    <phoneticPr fontId="1"/>
  </si>
  <si>
    <t>お問合せ先：
DMにて受付</t>
    <rPh sb="1" eb="4">
      <t>トイア</t>
    </rPh>
    <rPh sb="4" eb="5">
      <t>サキ</t>
    </rPh>
    <rPh sb="11" eb="13">
      <t>ウケツケ</t>
    </rPh>
    <phoneticPr fontId="1"/>
  </si>
  <si>
    <t>１．あなたの所属する学科は？</t>
    <rPh sb="6" eb="8">
      <t>ショゾク</t>
    </rPh>
    <rPh sb="10" eb="12">
      <t>ガッカ</t>
    </rPh>
    <phoneticPr fontId="1"/>
  </si>
  <si>
    <t>島根大学　総合理工学部　履修Checker【設定】</t>
    <rPh sb="0" eb="4">
      <t>シマネダイガク</t>
    </rPh>
    <rPh sb="5" eb="7">
      <t>ソウゴウ</t>
    </rPh>
    <rPh sb="7" eb="11">
      <t>リコウガクブ</t>
    </rPh>
    <rPh sb="12" eb="14">
      <t>リシュウ</t>
    </rPh>
    <rPh sb="22" eb="24">
      <t>セッテイ</t>
    </rPh>
    <phoneticPr fontId="1"/>
  </si>
  <si>
    <t>▼リストから選択</t>
    <rPh sb="6" eb="8">
      <t>センタク</t>
    </rPh>
    <phoneticPr fontId="1"/>
  </si>
  <si>
    <t>不足
単位</t>
    <rPh sb="0" eb="2">
      <t>フソク</t>
    </rPh>
    <rPh sb="3" eb="5">
      <t>タンイ</t>
    </rPh>
    <phoneticPr fontId="1"/>
  </si>
  <si>
    <t>灰色</t>
    <rPh sb="0" eb="2">
      <t>ハイイロ</t>
    </rPh>
    <phoneticPr fontId="1"/>
  </si>
  <si>
    <t>更新履歴</t>
    <rPh sb="0" eb="4">
      <t>コウシンリレキ</t>
    </rPh>
    <phoneticPr fontId="1"/>
  </si>
  <si>
    <t>科目区分</t>
    <rPh sb="0" eb="2">
      <t>カモク</t>
    </rPh>
    <rPh sb="2" eb="4">
      <t>クブン</t>
    </rPh>
    <phoneticPr fontId="1"/>
  </si>
  <si>
    <t>授業科目</t>
    <rPh sb="0" eb="4">
      <t>ジュギョウカモク</t>
    </rPh>
    <phoneticPr fontId="1"/>
  </si>
  <si>
    <t>必修</t>
    <rPh sb="0" eb="2">
      <t>ヒッシュウ</t>
    </rPh>
    <phoneticPr fontId="1"/>
  </si>
  <si>
    <t>選択
必修</t>
    <rPh sb="0" eb="2">
      <t>センタク</t>
    </rPh>
    <rPh sb="3" eb="5">
      <t>ヒッシュウ</t>
    </rPh>
    <phoneticPr fontId="1"/>
  </si>
  <si>
    <t>英語ⅠＡ</t>
    <rPh sb="0" eb="2">
      <t>エイゴ</t>
    </rPh>
    <phoneticPr fontId="1"/>
  </si>
  <si>
    <t>英語ⅠＢ</t>
    <rPh sb="0" eb="2">
      <t>エイゴ</t>
    </rPh>
    <phoneticPr fontId="1"/>
  </si>
  <si>
    <t>英語ⅡＡ</t>
    <rPh sb="0" eb="2">
      <t>エイゴ</t>
    </rPh>
    <phoneticPr fontId="1"/>
  </si>
  <si>
    <t>英語ⅡＢ</t>
    <rPh sb="0" eb="2">
      <t>エイゴ</t>
    </rPh>
    <phoneticPr fontId="1"/>
  </si>
  <si>
    <t>健康スポーツ</t>
    <rPh sb="0" eb="2">
      <t>ケンコウ</t>
    </rPh>
    <phoneticPr fontId="1"/>
  </si>
  <si>
    <t>芸術文化Ⅰ</t>
    <rPh sb="0" eb="4">
      <t>ゲイジュツブンカ</t>
    </rPh>
    <phoneticPr fontId="1"/>
  </si>
  <si>
    <t>情報科学</t>
    <rPh sb="0" eb="4">
      <t>ジョウホウカガク</t>
    </rPh>
    <phoneticPr fontId="1"/>
  </si>
  <si>
    <t>単位</t>
    <rPh sb="0" eb="2">
      <t>タンイ</t>
    </rPh>
    <phoneticPr fontId="1"/>
  </si>
  <si>
    <t>-</t>
  </si>
  <si>
    <t>-</t>
    <phoneticPr fontId="1"/>
  </si>
  <si>
    <t>履修する科目「○」
履修しない科目「-」</t>
    <rPh sb="0" eb="2">
      <t>リシュウ</t>
    </rPh>
    <rPh sb="4" eb="6">
      <t>カモク</t>
    </rPh>
    <rPh sb="10" eb="12">
      <t>リシュウ</t>
    </rPh>
    <rPh sb="15" eb="17">
      <t>カモク</t>
    </rPh>
    <phoneticPr fontId="1"/>
  </si>
  <si>
    <t>の背景色のセルは値・数式が入力済みです。
入力されている値・数式を変更しないでください。
正常動作ができなくなります。</t>
    <rPh sb="1" eb="4">
      <t>ハイケイショク</t>
    </rPh>
    <rPh sb="8" eb="9">
      <t>アタイ</t>
    </rPh>
    <rPh sb="10" eb="12">
      <t>スウシキ</t>
    </rPh>
    <rPh sb="13" eb="15">
      <t>ニュウリョク</t>
    </rPh>
    <rPh sb="15" eb="16">
      <t>ズ</t>
    </rPh>
    <rPh sb="21" eb="23">
      <t>ニュウリョク</t>
    </rPh>
    <rPh sb="28" eb="29">
      <t>アタイ</t>
    </rPh>
    <rPh sb="30" eb="32">
      <t>スウシキ</t>
    </rPh>
    <rPh sb="33" eb="35">
      <t>ヘンコウ</t>
    </rPh>
    <rPh sb="45" eb="49">
      <t>セイジョウドウサ</t>
    </rPh>
    <phoneticPr fontId="1"/>
  </si>
  <si>
    <t>使用上の注意</t>
    <rPh sb="0" eb="2">
      <t>シヨウ</t>
    </rPh>
    <rPh sb="2" eb="3">
      <t>ジョウ</t>
    </rPh>
    <rPh sb="4" eb="6">
      <t>チュウイ</t>
    </rPh>
    <phoneticPr fontId="1"/>
  </si>
  <si>
    <t>島根大学　総合理工学部　履修Checker【基礎】</t>
    <rPh sb="0" eb="4">
      <t>シマネダイガク</t>
    </rPh>
    <rPh sb="5" eb="7">
      <t>ソウゴウ</t>
    </rPh>
    <rPh sb="7" eb="11">
      <t>リコウガクブ</t>
    </rPh>
    <rPh sb="12" eb="14">
      <t>リシュウ</t>
    </rPh>
    <rPh sb="22" eb="24">
      <t>キソ</t>
    </rPh>
    <phoneticPr fontId="1"/>
  </si>
  <si>
    <t>分野</t>
    <rPh sb="0" eb="2">
      <t>ブンヤ</t>
    </rPh>
    <phoneticPr fontId="1"/>
  </si>
  <si>
    <t>人文社会</t>
    <rPh sb="0" eb="2">
      <t>ジンブン</t>
    </rPh>
    <rPh sb="2" eb="4">
      <t>シャカイ</t>
    </rPh>
    <phoneticPr fontId="1"/>
  </si>
  <si>
    <t>自然科学</t>
    <rPh sb="0" eb="4">
      <t>シゼンカガク</t>
    </rPh>
    <phoneticPr fontId="1"/>
  </si>
  <si>
    <t>その他
(自由選択)</t>
    <rPh sb="2" eb="3">
      <t>タ</t>
    </rPh>
    <rPh sb="5" eb="7">
      <t>ジユウ</t>
    </rPh>
    <rPh sb="7" eb="9">
      <t>センタク</t>
    </rPh>
    <phoneticPr fontId="1"/>
  </si>
  <si>
    <t>授業科目</t>
    <rPh sb="0" eb="2">
      <t>ジュギョウ</t>
    </rPh>
    <rPh sb="2" eb="4">
      <t>カモク</t>
    </rPh>
    <phoneticPr fontId="1"/>
  </si>
  <si>
    <t>その他</t>
    <rPh sb="2" eb="3">
      <t>タ</t>
    </rPh>
    <phoneticPr fontId="1"/>
  </si>
  <si>
    <t>島根大学　総合理工学部　履修Checker【ようこそ】</t>
    <rPh sb="0" eb="4">
      <t>シマネダイガク</t>
    </rPh>
    <rPh sb="5" eb="7">
      <t>ソウゴウ</t>
    </rPh>
    <rPh sb="7" eb="11">
      <t>リコウガクブ</t>
    </rPh>
    <rPh sb="12" eb="14">
      <t>リシュウ</t>
    </rPh>
    <phoneticPr fontId="1"/>
  </si>
  <si>
    <t>基盤科目</t>
    <rPh sb="0" eb="4">
      <t>キバンカ</t>
    </rPh>
    <phoneticPr fontId="1"/>
  </si>
  <si>
    <t>専門必修</t>
    <rPh sb="0" eb="4">
      <t>センモ</t>
    </rPh>
    <phoneticPr fontId="1"/>
  </si>
  <si>
    <t>専門選択</t>
    <rPh sb="0" eb="4">
      <t>センモ</t>
    </rPh>
    <phoneticPr fontId="1"/>
  </si>
  <si>
    <t>島根大学　総合理工学部　履修Checker【専門教育-基盤科目】</t>
    <rPh sb="0" eb="4">
      <t>シマネダイガク</t>
    </rPh>
    <rPh sb="5" eb="7">
      <t>ソウゴウ</t>
    </rPh>
    <rPh sb="7" eb="11">
      <t>リコウガクブ</t>
    </rPh>
    <rPh sb="12" eb="14">
      <t>リシュウ</t>
    </rPh>
    <rPh sb="22" eb="26">
      <t>センモン</t>
    </rPh>
    <rPh sb="27" eb="29">
      <t>キバン</t>
    </rPh>
    <rPh sb="29" eb="31">
      <t>カモク</t>
    </rPh>
    <phoneticPr fontId="1"/>
  </si>
  <si>
    <t>島根大学　総合理工学部　履修Checker【専門教育-専門必修】</t>
    <rPh sb="0" eb="4">
      <t>シマネダイガク</t>
    </rPh>
    <rPh sb="5" eb="7">
      <t>ソウゴウ</t>
    </rPh>
    <rPh sb="7" eb="11">
      <t>リコウガクブ</t>
    </rPh>
    <rPh sb="12" eb="14">
      <t>リシュウ</t>
    </rPh>
    <rPh sb="22" eb="26">
      <t>センモン</t>
    </rPh>
    <rPh sb="27" eb="29">
      <t>センモン</t>
    </rPh>
    <rPh sb="29" eb="31">
      <t>ヒッシュウ</t>
    </rPh>
    <phoneticPr fontId="1"/>
  </si>
  <si>
    <t>島根大学　総合理工学部　履修Checker【専門教育-専門選択】</t>
    <rPh sb="0" eb="4">
      <t>シマネダイガク</t>
    </rPh>
    <rPh sb="5" eb="7">
      <t>ソウゴウ</t>
    </rPh>
    <rPh sb="7" eb="11">
      <t>リコウガクブ</t>
    </rPh>
    <rPh sb="12" eb="14">
      <t>リシュウ</t>
    </rPh>
    <rPh sb="22" eb="26">
      <t>センモン</t>
    </rPh>
    <rPh sb="27" eb="31">
      <t>セ</t>
    </rPh>
    <phoneticPr fontId="1"/>
  </si>
  <si>
    <t>専門自由</t>
    <rPh sb="0" eb="4">
      <t>セン</t>
    </rPh>
    <phoneticPr fontId="1"/>
  </si>
  <si>
    <t>島根大学　総合理工学部　履修Checker【専門教育-専門自由】</t>
    <rPh sb="0" eb="4">
      <t>シマネダイガク</t>
    </rPh>
    <rPh sb="5" eb="7">
      <t>ソウゴウ</t>
    </rPh>
    <rPh sb="7" eb="11">
      <t>リコウガクブ</t>
    </rPh>
    <rPh sb="12" eb="14">
      <t>リシュウ</t>
    </rPh>
    <rPh sb="22" eb="26">
      <t>センモン</t>
    </rPh>
    <rPh sb="27" eb="29">
      <t>センモン</t>
    </rPh>
    <rPh sb="29" eb="31">
      <t>ジユウ</t>
    </rPh>
    <phoneticPr fontId="1"/>
  </si>
  <si>
    <t>履修
年次</t>
    <rPh sb="0" eb="2">
      <t>リシュウ</t>
    </rPh>
    <rPh sb="3" eb="5">
      <t>ネンジ</t>
    </rPh>
    <phoneticPr fontId="1"/>
  </si>
  <si>
    <t>曜日</t>
    <rPh sb="0" eb="2">
      <t>ヨウビ</t>
    </rPh>
    <phoneticPr fontId="1"/>
  </si>
  <si>
    <t>時限</t>
    <rPh sb="0" eb="2">
      <t>ジゲン</t>
    </rPh>
    <phoneticPr fontId="1"/>
  </si>
  <si>
    <t>時限
２</t>
    <rPh sb="0" eb="2">
      <t>ジゲン</t>
    </rPh>
    <phoneticPr fontId="1"/>
  </si>
  <si>
    <t>時限
３</t>
    <rPh sb="0" eb="2">
      <t>ジゲン</t>
    </rPh>
    <phoneticPr fontId="1"/>
  </si>
  <si>
    <t>週時数4以上ある
場合,追加記入▼</t>
    <rPh sb="0" eb="1">
      <t>シュウ</t>
    </rPh>
    <rPh sb="1" eb="3">
      <t>ジスウ</t>
    </rPh>
    <rPh sb="4" eb="6">
      <t>イジョウ</t>
    </rPh>
    <rPh sb="9" eb="11">
      <t>バアイ</t>
    </rPh>
    <rPh sb="12" eb="14">
      <t>ツイカ</t>
    </rPh>
    <rPh sb="14" eb="16">
      <t>キニュウ</t>
    </rPh>
    <phoneticPr fontId="1"/>
  </si>
  <si>
    <t>月</t>
  </si>
  <si>
    <t>1 2</t>
  </si>
  <si>
    <t>9 10</t>
  </si>
  <si>
    <t>7 8</t>
  </si>
  <si>
    <t>3 4</t>
  </si>
  <si>
    <t>時間割集計</t>
    <rPh sb="0" eb="3">
      <t>ジカンワリ</t>
    </rPh>
    <rPh sb="3" eb="5">
      <t>シュウケイ</t>
    </rPh>
    <phoneticPr fontId="1"/>
  </si>
  <si>
    <t>年</t>
    <rPh sb="0" eb="1">
      <t>ネン</t>
    </rPh>
    <phoneticPr fontId="1"/>
  </si>
  <si>
    <t>曜</t>
    <rPh sb="0" eb="1">
      <t>ヨウ</t>
    </rPh>
    <phoneticPr fontId="1"/>
  </si>
  <si>
    <t>時</t>
    <rPh sb="0" eb="1">
      <t>ジ</t>
    </rPh>
    <phoneticPr fontId="1"/>
  </si>
  <si>
    <t>時2</t>
    <rPh sb="0" eb="1">
      <t>ジ</t>
    </rPh>
    <phoneticPr fontId="1"/>
  </si>
  <si>
    <t>時3</t>
    <rPh sb="0" eb="1">
      <t>ジ</t>
    </rPh>
    <phoneticPr fontId="1"/>
  </si>
  <si>
    <t>火</t>
  </si>
  <si>
    <t>水</t>
  </si>
  <si>
    <t>木</t>
  </si>
  <si>
    <t>金</t>
  </si>
  <si>
    <t>土</t>
  </si>
  <si>
    <t>前期
後期</t>
    <rPh sb="0" eb="2">
      <t>ゼンキ</t>
    </rPh>
    <rPh sb="3" eb="5">
      <t>コウキ</t>
    </rPh>
    <phoneticPr fontId="1"/>
  </si>
  <si>
    <t>前期</t>
  </si>
  <si>
    <t>期</t>
    <rPh sb="0" eb="1">
      <t>キ</t>
    </rPh>
    <phoneticPr fontId="1"/>
  </si>
  <si>
    <t>基盤科目</t>
    <rPh sb="0" eb="4">
      <t>キバン</t>
    </rPh>
    <phoneticPr fontId="1"/>
  </si>
  <si>
    <t>専門必修</t>
    <rPh sb="0" eb="4">
      <t>セン</t>
    </rPh>
    <phoneticPr fontId="1"/>
  </si>
  <si>
    <t>専門選択</t>
    <rPh sb="0" eb="4">
      <t>セン</t>
    </rPh>
    <phoneticPr fontId="1"/>
  </si>
  <si>
    <t>自由選択Ⅱ</t>
    <rPh sb="0" eb="4">
      <t>ジ</t>
    </rPh>
    <phoneticPr fontId="1"/>
  </si>
  <si>
    <t>前期</t>
    <rPh sb="0" eb="2">
      <t>ゼンキ</t>
    </rPh>
    <phoneticPr fontId="1"/>
  </si>
  <si>
    <t>月</t>
    <rPh sb="0" eb="1">
      <t>ゲツ</t>
    </rPh>
    <phoneticPr fontId="1"/>
  </si>
  <si>
    <t>1 2</t>
    <phoneticPr fontId="1"/>
  </si>
  <si>
    <t>3 4</t>
    <phoneticPr fontId="1"/>
  </si>
  <si>
    <t>5 6</t>
  </si>
  <si>
    <t>5 6</t>
    <phoneticPr fontId="1"/>
  </si>
  <si>
    <t>7 8</t>
    <phoneticPr fontId="1"/>
  </si>
  <si>
    <t>9 10</t>
    <phoneticPr fontId="1"/>
  </si>
  <si>
    <t>他</t>
    <rPh sb="0" eb="1">
      <t>ホカ</t>
    </rPh>
    <phoneticPr fontId="1"/>
  </si>
  <si>
    <t>分類</t>
    <rPh sb="0" eb="2">
      <t>ブンルイ</t>
    </rPh>
    <phoneticPr fontId="1"/>
  </si>
  <si>
    <t>#</t>
    <phoneticPr fontId="1"/>
  </si>
  <si>
    <t>火</t>
    <rPh sb="0" eb="1">
      <t>カ</t>
    </rPh>
    <phoneticPr fontId="1"/>
  </si>
  <si>
    <t>名前</t>
    <rPh sb="0" eb="2">
      <t>ナマエ</t>
    </rPh>
    <phoneticPr fontId="1"/>
  </si>
  <si>
    <t>水</t>
    <rPh sb="0" eb="1">
      <t>スイ</t>
    </rPh>
    <phoneticPr fontId="1"/>
  </si>
  <si>
    <t>木</t>
    <rPh sb="0" eb="1">
      <t>モク</t>
    </rPh>
    <phoneticPr fontId="1"/>
  </si>
  <si>
    <t>a</t>
    <phoneticPr fontId="1"/>
  </si>
  <si>
    <t>b</t>
    <phoneticPr fontId="1"/>
  </si>
  <si>
    <t>c</t>
    <phoneticPr fontId="1"/>
  </si>
  <si>
    <t>金</t>
    <rPh sb="0" eb="1">
      <t>キン</t>
    </rPh>
    <phoneticPr fontId="1"/>
  </si>
  <si>
    <t>土</t>
    <rPh sb="0" eb="1">
      <t>ド</t>
    </rPh>
    <phoneticPr fontId="1"/>
  </si>
  <si>
    <t>曜</t>
    <phoneticPr fontId="1"/>
  </si>
  <si>
    <t>日</t>
    <rPh sb="0" eb="1">
      <t>ニチ</t>
    </rPh>
    <phoneticPr fontId="1"/>
  </si>
  <si>
    <t>2</t>
    <phoneticPr fontId="1"/>
  </si>
  <si>
    <t>後期</t>
    <rPh sb="0" eb="2">
      <t>コウキ</t>
    </rPh>
    <phoneticPr fontId="1"/>
  </si>
  <si>
    <t>3</t>
    <phoneticPr fontId="1"/>
  </si>
  <si>
    <t>4</t>
    <phoneticPr fontId="1"/>
  </si>
  <si>
    <t>※履修しない科目の履修年次・曜日・時限は記入しないでください。
※ｵﾝﾃﾞﾏﾝﾄﾞ・集中講義は曜日・時限ともに「他」としてください。</t>
    <rPh sb="1" eb="3">
      <t>リシュウ</t>
    </rPh>
    <rPh sb="6" eb="8">
      <t>カモク</t>
    </rPh>
    <rPh sb="9" eb="11">
      <t>リシュウ</t>
    </rPh>
    <rPh sb="11" eb="13">
      <t>ネンジ</t>
    </rPh>
    <rPh sb="14" eb="16">
      <t>ヨウビ</t>
    </rPh>
    <rPh sb="17" eb="19">
      <t>ジゲン</t>
    </rPh>
    <rPh sb="20" eb="22">
      <t>キニュウ</t>
    </rPh>
    <rPh sb="42" eb="46">
      <t>シュウチュウコウギ</t>
    </rPh>
    <rPh sb="47" eb="49">
      <t>ヨウビ</t>
    </rPh>
    <rPh sb="50" eb="52">
      <t>ジゲン</t>
    </rPh>
    <rPh sb="56" eb="57">
      <t>ホカ</t>
    </rPh>
    <phoneticPr fontId="1"/>
  </si>
  <si>
    <t>他他</t>
    <rPh sb="0" eb="1">
      <t>ホカ</t>
    </rPh>
    <rPh sb="1" eb="2">
      <t>ホカ</t>
    </rPh>
    <phoneticPr fontId="1"/>
  </si>
  <si>
    <t>日</t>
  </si>
  <si>
    <t>ｵﾝﾃﾞ
ﾏﾝﾄﾞ
集中</t>
  </si>
  <si>
    <t>My時間割(自動更新)</t>
  </si>
  <si>
    <t>1年</t>
  </si>
  <si>
    <t>My時間割(自動更新)</t>
    <phoneticPr fontId="1"/>
  </si>
  <si>
    <t>活動をご支援いただける方は，Amazon・Apple・GooglePlayの各種ギフトコードを上記の宛先にお送りください！</t>
    <rPh sb="0" eb="2">
      <t>カツドウ</t>
    </rPh>
    <rPh sb="4" eb="6">
      <t>シエン</t>
    </rPh>
    <rPh sb="11" eb="12">
      <t>カタ</t>
    </rPh>
    <rPh sb="38" eb="40">
      <t>カクシュ</t>
    </rPh>
    <rPh sb="47" eb="49">
      <t>ジョウキ</t>
    </rPh>
    <rPh sb="50" eb="52">
      <t>アテサキ</t>
    </rPh>
    <rPh sb="54" eb="55">
      <t>オク</t>
    </rPh>
    <phoneticPr fontId="1"/>
  </si>
  <si>
    <t>こんにちは。この度は本ソフトをご試用いただきありがとうございます！</t>
    <rPh sb="8" eb="9">
      <t>タビ</t>
    </rPh>
    <rPh sb="10" eb="11">
      <t>ホン</t>
    </rPh>
    <rPh sb="16" eb="18">
      <t>シヨウ</t>
    </rPh>
    <phoneticPr fontId="1"/>
  </si>
  <si>
    <t>タブはこの図のようになっています。</t>
    <rPh sb="5" eb="6">
      <t>ズ</t>
    </rPh>
    <phoneticPr fontId="1"/>
  </si>
  <si>
    <t>　　　は本ソフトの初期設定を行うページです。</t>
    <rPh sb="4" eb="5">
      <t>ホン</t>
    </rPh>
    <rPh sb="9" eb="13">
      <t>ショキセッテイ</t>
    </rPh>
    <rPh sb="14" eb="15">
      <t>オコナ</t>
    </rPh>
    <phoneticPr fontId="1"/>
  </si>
  <si>
    <t>　　　　　　　　　　　　　　　　　　　　　　　　　　　　　　　　　　　はそれぞれ履修状況を入力・管理するページです。</t>
    <rPh sb="40" eb="44">
      <t>リシュウ</t>
    </rPh>
    <rPh sb="45" eb="47">
      <t>ニュウリョク</t>
    </rPh>
    <rPh sb="48" eb="50">
      <t>カンリ</t>
    </rPh>
    <phoneticPr fontId="1"/>
  </si>
  <si>
    <t>では，まず　　　から初期設定を行ってください。</t>
    <rPh sb="10" eb="14">
      <t>ショキセッテイ</t>
    </rPh>
    <rPh sb="15" eb="16">
      <t>オコナ</t>
    </rPh>
    <phoneticPr fontId="1"/>
  </si>
  <si>
    <t>以上でチュートリアルは終了です。皆様の履修登録のお役に立てたなら幸いです。</t>
    <rPh sb="0" eb="2">
      <t>イジョウ</t>
    </rPh>
    <rPh sb="11" eb="13">
      <t>シュウリョウ</t>
    </rPh>
    <rPh sb="16" eb="18">
      <t>ミナサマ</t>
    </rPh>
    <rPh sb="19" eb="23">
      <t>リシュウトウ</t>
    </rPh>
    <rPh sb="25" eb="26">
      <t>ヤク</t>
    </rPh>
    <rPh sb="27" eb="28">
      <t>タ</t>
    </rPh>
    <rPh sb="32" eb="33">
      <t>サイワ</t>
    </rPh>
    <phoneticPr fontId="1"/>
  </si>
  <si>
    <t>　　　　は現在の履修状況・時間割を確認できます。</t>
    <rPh sb="5" eb="7">
      <t>ゲンザイ</t>
    </rPh>
    <rPh sb="8" eb="10">
      <t>リシュウ</t>
    </rPh>
    <rPh sb="10" eb="12">
      <t>ジョウキョウ</t>
    </rPh>
    <rPh sb="13" eb="16">
      <t>ジカンワリ</t>
    </rPh>
    <rPh sb="17" eb="19">
      <t>カクニン</t>
    </rPh>
    <phoneticPr fontId="1"/>
  </si>
  <si>
    <t>　　　　は今見ているページです。</t>
    <rPh sb="5" eb="6">
      <t>イマ</t>
    </rPh>
    <rPh sb="6" eb="7">
      <t>ミ</t>
    </rPh>
    <phoneticPr fontId="1"/>
  </si>
  <si>
    <t>設定が無事終了したら，次は画面の見方を　　　　を例に説明します。</t>
    <rPh sb="0" eb="2">
      <t>セッテイ</t>
    </rPh>
    <rPh sb="3" eb="5">
      <t>ブジ</t>
    </rPh>
    <rPh sb="5" eb="7">
      <t>シュウリョウ</t>
    </rPh>
    <rPh sb="11" eb="12">
      <t>ツギ</t>
    </rPh>
    <rPh sb="13" eb="15">
      <t>ガメン</t>
    </rPh>
    <rPh sb="16" eb="18">
      <t>ミカタ</t>
    </rPh>
    <rPh sb="24" eb="25">
      <t>レイ</t>
    </rPh>
    <rPh sb="26" eb="28">
      <t>セツメイ</t>
    </rPh>
    <phoneticPr fontId="1"/>
  </si>
  <si>
    <t>背景色がグレーのマスは変更不可です。白色及びカラー付きのマスに入力します。</t>
    <rPh sb="0" eb="3">
      <t>ハイケイショク</t>
    </rPh>
    <rPh sb="11" eb="15">
      <t>ヘンコウフカ</t>
    </rPh>
    <rPh sb="18" eb="20">
      <t>シロイロ</t>
    </rPh>
    <rPh sb="20" eb="21">
      <t>オヨ</t>
    </rPh>
    <rPh sb="25" eb="26">
      <t>ツ</t>
    </rPh>
    <rPh sb="31" eb="33">
      <t>ニュウリョク</t>
    </rPh>
    <phoneticPr fontId="1"/>
  </si>
  <si>
    <t>履修年次・前期後期・曜日・時限は選択式になっているのでそこから選んでください。</t>
    <rPh sb="0" eb="2">
      <t>リシュウ</t>
    </rPh>
    <rPh sb="2" eb="4">
      <t>ネンジ</t>
    </rPh>
    <rPh sb="5" eb="9">
      <t>ゼンキコ</t>
    </rPh>
    <rPh sb="10" eb="12">
      <t>ヨウビ</t>
    </rPh>
    <rPh sb="13" eb="15">
      <t>ジゲン</t>
    </rPh>
    <rPh sb="16" eb="19">
      <t>センタクシキ</t>
    </rPh>
    <rPh sb="31" eb="32">
      <t>エラ</t>
    </rPh>
    <phoneticPr fontId="1"/>
  </si>
  <si>
    <t>初修外国語Ⅰ(時限A)</t>
    <rPh sb="0" eb="1">
      <t>ショ</t>
    </rPh>
    <rPh sb="1" eb="2">
      <t>オサム</t>
    </rPh>
    <rPh sb="2" eb="5">
      <t>ガイコクゴ</t>
    </rPh>
    <rPh sb="7" eb="9">
      <t>ジゲン</t>
    </rPh>
    <phoneticPr fontId="1"/>
  </si>
  <si>
    <t>初修外国語Ⅰ(時限B)</t>
    <rPh sb="0" eb="1">
      <t>ショ</t>
    </rPh>
    <rPh sb="1" eb="2">
      <t>オサム</t>
    </rPh>
    <rPh sb="2" eb="5">
      <t>ガイコクゴ</t>
    </rPh>
    <rPh sb="7" eb="9">
      <t>ジゲン</t>
    </rPh>
    <phoneticPr fontId="1"/>
  </si>
  <si>
    <t>　※異なる曜日で授業がある場合は対応しておりません。どちらかひとつの時限を入力してください。</t>
    <rPh sb="2" eb="3">
      <t>コト</t>
    </rPh>
    <rPh sb="5" eb="7">
      <t>ヨウビ</t>
    </rPh>
    <rPh sb="8" eb="10">
      <t>ジュギョウ</t>
    </rPh>
    <rPh sb="13" eb="15">
      <t>バアイ</t>
    </rPh>
    <rPh sb="16" eb="18">
      <t>タイオウ</t>
    </rPh>
    <rPh sb="34" eb="36">
      <t>ジゲン</t>
    </rPh>
    <rPh sb="37" eb="39">
      <t>ニュウリョク</t>
    </rPh>
    <phoneticPr fontId="1"/>
  </si>
  <si>
    <t>　なお，初修外国語のみ欄が2つ用意してあるので，初修外国語で異なる曜日の際はそちらで登録するようお願い致します。</t>
    <rPh sb="4" eb="6">
      <t>ショシュウ</t>
    </rPh>
    <rPh sb="6" eb="9">
      <t>ガイコクゴ</t>
    </rPh>
    <rPh sb="11" eb="12">
      <t>ラン</t>
    </rPh>
    <rPh sb="15" eb="17">
      <t>ヨウイ</t>
    </rPh>
    <rPh sb="24" eb="26">
      <t>ショシュウ</t>
    </rPh>
    <rPh sb="26" eb="29">
      <t>ガイコクゴ</t>
    </rPh>
    <rPh sb="30" eb="31">
      <t>コト</t>
    </rPh>
    <rPh sb="33" eb="35">
      <t>ヨウビ</t>
    </rPh>
    <rPh sb="36" eb="37">
      <t>サイ</t>
    </rPh>
    <rPh sb="42" eb="44">
      <t>トウロク</t>
    </rPh>
    <rPh sb="49" eb="50">
      <t>ネガ</t>
    </rPh>
    <rPh sb="51" eb="52">
      <t>イタ</t>
    </rPh>
    <phoneticPr fontId="1"/>
  </si>
  <si>
    <t>入力が終わったら　　　に戻ってみましょう。</t>
    <rPh sb="0" eb="2">
      <t>ニュウリョク</t>
    </rPh>
    <rPh sb="3" eb="4">
      <t>オ</t>
    </rPh>
    <rPh sb="12" eb="13">
      <t>モド</t>
    </rPh>
    <phoneticPr fontId="1"/>
  </si>
  <si>
    <t>授業科目と単位には，自分でそれぞれ科目名・単位数を入力してください。(基礎，共通科目は入力済み)</t>
    <rPh sb="0" eb="4">
      <t>ジュギョウカモク</t>
    </rPh>
    <rPh sb="5" eb="7">
      <t>タンイ</t>
    </rPh>
    <rPh sb="10" eb="12">
      <t>ジブン</t>
    </rPh>
    <rPh sb="17" eb="19">
      <t>カモク</t>
    </rPh>
    <rPh sb="19" eb="20">
      <t>メイ</t>
    </rPh>
    <rPh sb="21" eb="24">
      <t>タンイスウ</t>
    </rPh>
    <rPh sb="25" eb="33">
      <t>ニュウ</t>
    </rPh>
    <rPh sb="35" eb="37">
      <t>キソ</t>
    </rPh>
    <rPh sb="38" eb="42">
      <t>キョウツウ</t>
    </rPh>
    <rPh sb="43" eb="45">
      <t>ニュウリョク</t>
    </rPh>
    <rPh sb="45" eb="46">
      <t>ズ</t>
    </rPh>
    <phoneticPr fontId="1"/>
  </si>
  <si>
    <r>
      <t>※時限２，時限３は，</t>
    </r>
    <r>
      <rPr>
        <u/>
        <sz val="14"/>
        <color rgb="FFFF0000"/>
        <rFont val="ＭＳ ゴシック"/>
        <family val="3"/>
        <charset val="128"/>
      </rPr>
      <t>同じ曜日で違う時限にも授業がある場合</t>
    </r>
    <r>
      <rPr>
        <sz val="14"/>
        <color theme="1"/>
        <rFont val="ＭＳ ゴシック"/>
        <family val="3"/>
        <charset val="128"/>
      </rPr>
      <t>に入力してください。(誤って選択した場合はDeleteキーで消去してください)</t>
    </r>
    <rPh sb="1" eb="3">
      <t>ジゲン</t>
    </rPh>
    <rPh sb="5" eb="7">
      <t>ジゲ</t>
    </rPh>
    <rPh sb="10" eb="11">
      <t>オナ</t>
    </rPh>
    <rPh sb="12" eb="14">
      <t>ヨウビ</t>
    </rPh>
    <rPh sb="15" eb="16">
      <t>チガ</t>
    </rPh>
    <rPh sb="17" eb="19">
      <t>ジゲン</t>
    </rPh>
    <rPh sb="21" eb="23">
      <t>ジュギョウ</t>
    </rPh>
    <rPh sb="26" eb="28">
      <t>バアイ</t>
    </rPh>
    <rPh sb="29" eb="31">
      <t>ニュウリョク</t>
    </rPh>
    <rPh sb="39" eb="40">
      <t>アヤマ</t>
    </rPh>
    <rPh sb="42" eb="44">
      <t>センタク</t>
    </rPh>
    <rPh sb="46" eb="48">
      <t>バアイ</t>
    </rPh>
    <rPh sb="58" eb="60">
      <t>ショウキョ</t>
    </rPh>
    <phoneticPr fontId="1"/>
  </si>
  <si>
    <t>履修状況と時間割が更新されているはずです。(うまく表示されない方はお問い合わせください)</t>
    <rPh sb="0" eb="2">
      <t>リシュウ</t>
    </rPh>
    <rPh sb="2" eb="4">
      <t>ジョウキョウ</t>
    </rPh>
    <rPh sb="5" eb="8">
      <t>ジカンワリ</t>
    </rPh>
    <rPh sb="9" eb="11">
      <t>コウシン</t>
    </rPh>
    <rPh sb="25" eb="27">
      <t>ヒョウジ</t>
    </rPh>
    <rPh sb="31" eb="32">
      <t>カタ</t>
    </rPh>
    <rPh sb="34" eb="35">
      <t>ト</t>
    </rPh>
    <rPh sb="36" eb="37">
      <t>ア</t>
    </rPh>
    <phoneticPr fontId="1"/>
  </si>
  <si>
    <t>学年・学期を選択▶</t>
    <rPh sb="0" eb="2">
      <t>ガクネン</t>
    </rPh>
    <rPh sb="3" eb="5">
      <t>ガッキ</t>
    </rPh>
    <rPh sb="6" eb="8">
      <t>センタク</t>
    </rPh>
    <phoneticPr fontId="1"/>
  </si>
  <si>
    <t>専門必修</t>
    <rPh sb="0" eb="4">
      <t>センモン</t>
    </rPh>
    <phoneticPr fontId="1"/>
  </si>
  <si>
    <t>専門選択</t>
    <rPh sb="0" eb="4">
      <t>センモン</t>
    </rPh>
    <phoneticPr fontId="1"/>
  </si>
  <si>
    <t>島根大学　総合理工学部　履修Checker【教養育成】</t>
    <rPh sb="0" eb="4">
      <t>シマネダイガク</t>
    </rPh>
    <rPh sb="5" eb="7">
      <t>ソウゴウ</t>
    </rPh>
    <rPh sb="7" eb="11">
      <t>リコウガクブ</t>
    </rPh>
    <rPh sb="12" eb="14">
      <t>リシュウ</t>
    </rPh>
    <rPh sb="22" eb="24">
      <t>キョウヨウ</t>
    </rPh>
    <rPh sb="24" eb="26">
      <t>イクセイ</t>
    </rPh>
    <phoneticPr fontId="1"/>
  </si>
  <si>
    <t>https://twitter.com/s_kaziko</t>
    <phoneticPr fontId="1"/>
  </si>
  <si>
    <t>2024
1.0</t>
    <phoneticPr fontId="1"/>
  </si>
  <si>
    <t>2024.1.0 初版公開</t>
    <rPh sb="9" eb="11">
      <t>ショハン</t>
    </rPh>
    <rPh sb="11" eb="13">
      <t>コウカイ</t>
    </rPh>
    <phoneticPr fontId="1"/>
  </si>
  <si>
    <t>私は，このソフトの開発者である いずもん(地球科学科所属)です。</t>
    <rPh sb="0" eb="1">
      <t>ワタシ</t>
    </rPh>
    <rPh sb="9" eb="12">
      <t>カイハツシャ</t>
    </rPh>
    <rPh sb="21" eb="26">
      <t>チキュウ</t>
    </rPh>
    <rPh sb="26" eb="28">
      <t>ショゾク</t>
    </rPh>
    <phoneticPr fontId="1"/>
  </si>
  <si>
    <t>※初修外国語の科目名は「フランス語Ⅰ」など自由に変更できます</t>
    <rPh sb="1" eb="3">
      <t>ショシュウ</t>
    </rPh>
    <rPh sb="3" eb="6">
      <t>ガイコクゴ</t>
    </rPh>
    <rPh sb="7" eb="10">
      <t>カモクメイ</t>
    </rPh>
    <rPh sb="16" eb="17">
      <t>ゴ</t>
    </rPh>
    <rPh sb="21" eb="23">
      <t>ジユウ</t>
    </rPh>
    <rPh sb="24" eb="26">
      <t>ヘンコウ</t>
    </rPh>
    <phoneticPr fontId="1"/>
  </si>
  <si>
    <t>全学基礎教育(1)</t>
    <rPh sb="0" eb="2">
      <t>ゼンガク</t>
    </rPh>
    <rPh sb="2" eb="6">
      <t>キソキョウイク</t>
    </rPh>
    <phoneticPr fontId="1"/>
  </si>
  <si>
    <t>(2)</t>
    <phoneticPr fontId="1"/>
  </si>
  <si>
    <t>(1)</t>
    <phoneticPr fontId="1"/>
  </si>
  <si>
    <t>必修科目群</t>
    <rPh sb="0" eb="4">
      <t>ヒッシュウカモク</t>
    </rPh>
    <rPh sb="4" eb="5">
      <t>グン</t>
    </rPh>
    <phoneticPr fontId="1"/>
  </si>
  <si>
    <t>全
学
基
礎
教
育</t>
    <rPh sb="0" eb="1">
      <t>ゼン</t>
    </rPh>
    <rPh sb="2" eb="3">
      <t>マナブ</t>
    </rPh>
    <rPh sb="4" eb="5">
      <t>モトイ</t>
    </rPh>
    <rPh sb="6" eb="7">
      <t>ソ</t>
    </rPh>
    <rPh sb="8" eb="9">
      <t>キョウ</t>
    </rPh>
    <rPh sb="10" eb="11">
      <t>イク</t>
    </rPh>
    <phoneticPr fontId="1"/>
  </si>
  <si>
    <t>専
門
教
育</t>
    <rPh sb="0" eb="1">
      <t>セン</t>
    </rPh>
    <rPh sb="2" eb="3">
      <t>モン</t>
    </rPh>
    <rPh sb="4" eb="5">
      <t>キョウ</t>
    </rPh>
    <rPh sb="6" eb="7">
      <t>イク</t>
    </rPh>
    <phoneticPr fontId="1"/>
  </si>
  <si>
    <t>自由選択</t>
    <rPh sb="0" eb="4">
      <t>ジユウ</t>
    </rPh>
    <phoneticPr fontId="1"/>
  </si>
  <si>
    <t>全学基礎教育(2)</t>
    <rPh sb="0" eb="2">
      <t>ゼンガク</t>
    </rPh>
    <rPh sb="2" eb="6">
      <t>キソキョウイク</t>
    </rPh>
    <phoneticPr fontId="1"/>
  </si>
  <si>
    <t>島大STEAM
科目群</t>
    <rPh sb="0" eb="2">
      <t>シマダイ</t>
    </rPh>
    <rPh sb="8" eb="11">
      <t>カモクグン</t>
    </rPh>
    <phoneticPr fontId="1"/>
  </si>
  <si>
    <t>英語Ⅲ(総合セミナー)</t>
    <rPh sb="0" eb="2">
      <t>エイゴ</t>
    </rPh>
    <rPh sb="4" eb="6">
      <t>ソウゴウ</t>
    </rPh>
    <phoneticPr fontId="1"/>
  </si>
  <si>
    <t>初修外国語Ⅱ(総合セミナー)(時限A)</t>
    <rPh sb="0" eb="1">
      <t>ショ</t>
    </rPh>
    <rPh sb="1" eb="2">
      <t>オサム</t>
    </rPh>
    <rPh sb="2" eb="5">
      <t>ガイコクゴ</t>
    </rPh>
    <rPh sb="7" eb="9">
      <t>ソウゴウ</t>
    </rPh>
    <rPh sb="15" eb="17">
      <t>ジゲン</t>
    </rPh>
    <phoneticPr fontId="1"/>
  </si>
  <si>
    <t>初修外国語Ⅱ(総合セミナー)(時限B)</t>
    <rPh sb="0" eb="1">
      <t>ショ</t>
    </rPh>
    <rPh sb="1" eb="2">
      <t>オサム</t>
    </rPh>
    <rPh sb="2" eb="5">
      <t>ガイコクゴ</t>
    </rPh>
    <rPh sb="7" eb="9">
      <t>ソウゴウ</t>
    </rPh>
    <rPh sb="15" eb="17">
      <t>ジゲン</t>
    </rPh>
    <phoneticPr fontId="1"/>
  </si>
  <si>
    <t>SDGｓ入門</t>
    <rPh sb="4" eb="6">
      <t>ニュウモン</t>
    </rPh>
    <phoneticPr fontId="1"/>
  </si>
  <si>
    <t>教養育成
科目群</t>
    <rPh sb="0" eb="2">
      <t>キョウヨウ</t>
    </rPh>
    <rPh sb="2" eb="4">
      <t>イクセイ</t>
    </rPh>
    <rPh sb="5" eb="8">
      <t>カモク</t>
    </rPh>
    <phoneticPr fontId="1"/>
  </si>
  <si>
    <t>島大STEAM科目群
ユニバーサル科目群
地域創生科目群　教養育成科目群</t>
    <rPh sb="0" eb="2">
      <t>シマダイ</t>
    </rPh>
    <rPh sb="7" eb="10">
      <t>カモクグン</t>
    </rPh>
    <rPh sb="17" eb="20">
      <t>カモクグン</t>
    </rPh>
    <rPh sb="21" eb="25">
      <t>チイキソウセイ</t>
    </rPh>
    <rPh sb="25" eb="28">
      <t>カモク</t>
    </rPh>
    <rPh sb="29" eb="33">
      <t>キョウヨウイ</t>
    </rPh>
    <rPh sb="33" eb="36">
      <t>カモクグン</t>
    </rPh>
    <phoneticPr fontId="1"/>
  </si>
  <si>
    <t>ユニバーサル科目群</t>
    <rPh sb="6" eb="7">
      <t>カ</t>
    </rPh>
    <rPh sb="7" eb="8">
      <t>メ</t>
    </rPh>
    <rPh sb="8" eb="9">
      <t>グン</t>
    </rPh>
    <phoneticPr fontId="1"/>
  </si>
  <si>
    <t>英語</t>
    <rPh sb="0" eb="1">
      <t>エイ</t>
    </rPh>
    <rPh sb="1" eb="2">
      <t>ゴ</t>
    </rPh>
    <phoneticPr fontId="1"/>
  </si>
  <si>
    <t>初修外国語</t>
    <rPh sb="0" eb="1">
      <t>ショ</t>
    </rPh>
    <rPh sb="1" eb="2">
      <t>シュウ</t>
    </rPh>
    <rPh sb="2" eb="3">
      <t>ガイ</t>
    </rPh>
    <rPh sb="3" eb="4">
      <t>コク</t>
    </rPh>
    <rPh sb="4" eb="5">
      <t>ゴ</t>
    </rPh>
    <phoneticPr fontId="1"/>
  </si>
  <si>
    <t>数理・ﾃﾞｰﾀｻｲｴﾝｽ</t>
    <rPh sb="0" eb="2">
      <t>スウリ</t>
    </rPh>
    <phoneticPr fontId="1"/>
  </si>
  <si>
    <t>1.物理工学科</t>
    <rPh sb="2" eb="7">
      <t>ブツリコウガクカ</t>
    </rPh>
    <phoneticPr fontId="1"/>
  </si>
  <si>
    <t>2.物質化学科(基礎化学コース)</t>
    <rPh sb="2" eb="4">
      <t>ブッシツ</t>
    </rPh>
    <rPh sb="4" eb="7">
      <t>カガクカ</t>
    </rPh>
    <rPh sb="8" eb="10">
      <t>キソ</t>
    </rPh>
    <rPh sb="10" eb="12">
      <t>カガク</t>
    </rPh>
    <phoneticPr fontId="1"/>
  </si>
  <si>
    <t>3.物質化学科(機能材料化学コース)</t>
    <rPh sb="2" eb="6">
      <t>ブッシツカ</t>
    </rPh>
    <rPh sb="6" eb="7">
      <t>カ</t>
    </rPh>
    <rPh sb="8" eb="12">
      <t>キノウザイリョウ</t>
    </rPh>
    <rPh sb="12" eb="14">
      <t>カガク</t>
    </rPh>
    <phoneticPr fontId="1"/>
  </si>
  <si>
    <t>4.地球科学科</t>
    <rPh sb="2" eb="7">
      <t>チキュウカガクカ</t>
    </rPh>
    <phoneticPr fontId="1"/>
  </si>
  <si>
    <t>5.数理科学科</t>
    <rPh sb="2" eb="4">
      <t>スウリ</t>
    </rPh>
    <rPh sb="4" eb="6">
      <t>カガク</t>
    </rPh>
    <rPh sb="6" eb="7">
      <t>カ</t>
    </rPh>
    <phoneticPr fontId="1"/>
  </si>
  <si>
    <t>6.知能情報デザイン学科</t>
    <rPh sb="2" eb="4">
      <t>チノウ</t>
    </rPh>
    <rPh sb="4" eb="6">
      <t>ジョウホウ</t>
    </rPh>
    <rPh sb="10" eb="12">
      <t>ガッカ</t>
    </rPh>
    <phoneticPr fontId="1"/>
  </si>
  <si>
    <t>7.機械・電気電子工学科</t>
    <rPh sb="2" eb="4">
      <t>キカイ</t>
    </rPh>
    <rPh sb="5" eb="7">
      <t>デンキ</t>
    </rPh>
    <rPh sb="7" eb="9">
      <t>デンシ</t>
    </rPh>
    <rPh sb="9" eb="12">
      <t>コウガクカ</t>
    </rPh>
    <phoneticPr fontId="1"/>
  </si>
  <si>
    <t>8.建築デザイン学科</t>
    <rPh sb="2" eb="4">
      <t>ケンチク</t>
    </rPh>
    <rPh sb="5" eb="10">
      <t>z</t>
    </rPh>
    <phoneticPr fontId="1"/>
  </si>
  <si>
    <t>自由選択</t>
    <rPh sb="0" eb="4">
      <t>ジユウセンタク</t>
    </rPh>
    <phoneticPr fontId="1"/>
  </si>
  <si>
    <t>※理工特別コース・バイリンガル教育コースには対応しておりません。ご了承ください。</t>
    <rPh sb="1" eb="3">
      <t>リコウ</t>
    </rPh>
    <rPh sb="3" eb="5">
      <t>トクベツ</t>
    </rPh>
    <rPh sb="15" eb="17">
      <t>キョウイク</t>
    </rPh>
    <rPh sb="22" eb="24">
      <t>タイオウ</t>
    </rPh>
    <rPh sb="33" eb="35">
      <t>リョウショウ</t>
    </rPh>
    <phoneticPr fontId="1"/>
  </si>
  <si>
    <t>島根大学　総合理工学部　履修Checker【自由選択】</t>
    <rPh sb="0" eb="4">
      <t>シマネダイガク</t>
    </rPh>
    <rPh sb="5" eb="7">
      <t>ソウゴウ</t>
    </rPh>
    <rPh sb="7" eb="11">
      <t>リコウガクブ</t>
    </rPh>
    <rPh sb="12" eb="14">
      <t>リシュウ</t>
    </rPh>
    <rPh sb="22" eb="26">
      <t>ジ</t>
    </rPh>
    <phoneticPr fontId="1"/>
  </si>
  <si>
    <t>全学基礎1</t>
    <rPh sb="0" eb="2">
      <t>ゼンガク</t>
    </rPh>
    <rPh sb="2" eb="4">
      <t>キソ</t>
    </rPh>
    <phoneticPr fontId="1"/>
  </si>
  <si>
    <t>全学基礎2</t>
    <rPh sb="0" eb="2">
      <t>ゼンガク</t>
    </rPh>
    <rPh sb="2" eb="4">
      <t>キソ</t>
    </rPh>
    <phoneticPr fontId="1"/>
  </si>
  <si>
    <t>全学基礎
専門教育
全学開放
放送大学</t>
    <rPh sb="0" eb="2">
      <t>ゼンガク</t>
    </rPh>
    <rPh sb="2" eb="4">
      <t>キソ</t>
    </rPh>
    <rPh sb="5" eb="9">
      <t>センモ</t>
    </rPh>
    <rPh sb="10" eb="12">
      <t>ゼンガク</t>
    </rPh>
    <rPh sb="12" eb="14">
      <t>カイホウ</t>
    </rPh>
    <rPh sb="15" eb="19">
      <t>ホウソウダイ</t>
    </rPh>
    <phoneticPr fontId="1"/>
  </si>
  <si>
    <r>
      <t>まず，下のタブについてご説明します。</t>
    </r>
    <r>
      <rPr>
        <sz val="11"/>
        <color theme="1"/>
        <rFont val="ＭＳ ゴシック"/>
        <family val="3"/>
        <charset val="128"/>
      </rPr>
      <t>※使用している画像は2022年版のものなので一部異なりますが，使い方は同じです</t>
    </r>
    <rPh sb="3" eb="4">
      <t>シタ</t>
    </rPh>
    <rPh sb="12" eb="14">
      <t>セツメイ</t>
    </rPh>
    <rPh sb="19" eb="21">
      <t>シヨウ</t>
    </rPh>
    <rPh sb="25" eb="27">
      <t>ガゾウ</t>
    </rPh>
    <rPh sb="32" eb="34">
      <t>ネンバン</t>
    </rPh>
    <rPh sb="40" eb="42">
      <t>イチブ</t>
    </rPh>
    <rPh sb="42" eb="43">
      <t>コト</t>
    </rPh>
    <rPh sb="49" eb="50">
      <t>ツカ</t>
    </rPh>
    <rPh sb="51" eb="52">
      <t>カタ</t>
    </rPh>
    <rPh sb="53" eb="54">
      <t>オナ</t>
    </rPh>
    <phoneticPr fontId="1"/>
  </si>
  <si>
    <r>
      <t>島根大学　総合理工学部　履修Checker【ホーム】</t>
    </r>
    <r>
      <rPr>
        <sz val="16"/>
        <color theme="0"/>
        <rFont val="ＭＳ ゴシック"/>
        <family val="3"/>
        <charset val="128"/>
      </rPr>
      <t>Ver.2024</t>
    </r>
    <rPh sb="0" eb="4">
      <t>シマネダイガク</t>
    </rPh>
    <rPh sb="5" eb="7">
      <t>ソウゴウ</t>
    </rPh>
    <rPh sb="7" eb="11">
      <t>リコウガクブ</t>
    </rPh>
    <rPh sb="12" eb="14">
      <t>リシュウ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</si>
</sst>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7" x14ac:knownFonts="1">
    <font>
      <sz val="11"/>
      <color theme="1"/>
      <name val="游ゴシック"/>
      <family val="2"/>
      <charset val="128"/>
      <scheme val="minor"/>
    </font>
    <font>
      <sz val="6"/>
      <name val="游ゴシック"/>
      <family val="2"/>
      <charset val="128"/>
      <scheme val="minor"/>
    </font>
    <font>
      <sz val="14"/>
      <color theme="1"/>
      <name val="ＭＳ ゴシック"/>
      <family val="3"/>
      <charset val="128"/>
    </font>
    <font>
      <sz val="18"/>
      <color theme="1"/>
      <name val="ＭＳ ゴシック"/>
      <family val="3"/>
      <charset val="128"/>
    </font>
    <font>
      <sz val="20"/>
      <color theme="0"/>
      <name val="ＭＳ ゴシック"/>
      <family val="3"/>
      <charset val="128"/>
    </font>
    <font>
      <sz val="18"/>
      <color theme="0"/>
      <name val="ＭＳ ゴシック"/>
      <family val="3"/>
      <charset val="128"/>
    </font>
    <font>
      <u/>
      <sz val="11"/>
      <color theme="10"/>
      <name val="游ゴシック"/>
      <family val="2"/>
      <charset val="128"/>
      <scheme val="minor"/>
    </font>
    <font>
      <u/>
      <sz val="10"/>
      <color theme="10"/>
      <name val="ＭＳ ゴシック"/>
      <family val="3"/>
      <charset val="128"/>
    </font>
    <font>
      <sz val="14"/>
      <name val="ＭＳ ゴシック"/>
      <family val="3"/>
      <charset val="128"/>
    </font>
    <font>
      <sz val="14"/>
      <color rgb="FFFF0000"/>
      <name val="ＭＳ ゴシック"/>
      <family val="3"/>
      <charset val="128"/>
    </font>
    <font>
      <sz val="14"/>
      <color theme="0"/>
      <name val="ＭＳ ゴシック"/>
      <family val="3"/>
      <charset val="128"/>
    </font>
    <font>
      <u/>
      <sz val="14"/>
      <color rgb="FFFF0000"/>
      <name val="ＭＳ ゴシック"/>
      <family val="3"/>
      <charset val="128"/>
    </font>
    <font>
      <i/>
      <u/>
      <sz val="14"/>
      <color rgb="FF7030A0"/>
      <name val="ＭＳ ゴシック"/>
      <family val="3"/>
      <charset val="128"/>
    </font>
    <font>
      <sz val="11"/>
      <color theme="1"/>
      <name val="ＭＳ ゴシック"/>
      <family val="3"/>
      <charset val="128"/>
    </font>
    <font>
      <sz val="16"/>
      <color theme="1"/>
      <name val="ＭＳ ゴシック"/>
      <family val="3"/>
      <charset val="128"/>
    </font>
    <font>
      <sz val="10"/>
      <color theme="1"/>
      <name val="ＭＳ ゴシック"/>
      <family val="3"/>
      <charset val="128"/>
    </font>
    <font>
      <sz val="16"/>
      <color theme="0"/>
      <name val="ＭＳ ゴシック"/>
      <family val="3"/>
      <charset val="128"/>
    </font>
  </fonts>
  <fills count="20">
    <fill>
      <patternFill patternType="none"/>
    </fill>
    <fill>
      <patternFill patternType="gray125"/>
    </fill>
    <fill>
      <patternFill patternType="solid">
        <fgColor theme="2"/>
        <bgColor indexed="64"/>
      </patternFill>
    </fill>
    <fill>
      <patternFill patternType="solid">
        <fgColor rgb="FFFFCCFF"/>
        <bgColor indexed="64"/>
      </patternFill>
    </fill>
    <fill>
      <patternFill patternType="solid">
        <fgColor rgb="FFFFCCCC"/>
        <bgColor indexed="64"/>
      </patternFill>
    </fill>
    <fill>
      <patternFill patternType="solid">
        <fgColor rgb="FFCCFFCC"/>
        <bgColor indexed="64"/>
      </patternFill>
    </fill>
    <fill>
      <patternFill patternType="solid">
        <fgColor rgb="FFCCFFFF"/>
        <bgColor indexed="64"/>
      </patternFill>
    </fill>
    <fill>
      <patternFill patternType="solid">
        <fgColor rgb="FFCCCCFF"/>
        <bgColor indexed="64"/>
      </patternFill>
    </fill>
    <fill>
      <patternFill patternType="solid">
        <fgColor rgb="FFFFE7E7"/>
        <bgColor indexed="64"/>
      </patternFill>
    </fill>
    <fill>
      <patternFill patternType="solid">
        <fgColor rgb="FFE7FFE7"/>
        <bgColor indexed="64"/>
      </patternFill>
    </fill>
    <fill>
      <patternFill patternType="solid">
        <fgColor rgb="FFFFE5FF"/>
        <bgColor indexed="64"/>
      </patternFill>
    </fill>
    <fill>
      <patternFill patternType="solid">
        <fgColor rgb="FFFFE1E1"/>
        <bgColor indexed="64"/>
      </patternFill>
    </fill>
    <fill>
      <patternFill patternType="solid">
        <fgColor rgb="FFEBFFEB"/>
        <bgColor indexed="64"/>
      </patternFill>
    </fill>
    <fill>
      <patternFill patternType="solid">
        <fgColor rgb="FFEBFFFF"/>
        <bgColor indexed="64"/>
      </patternFill>
    </fill>
    <fill>
      <patternFill patternType="solid">
        <fgColor theme="1"/>
        <bgColor indexed="64"/>
      </patternFill>
    </fill>
    <fill>
      <patternFill patternType="solid">
        <fgColor theme="6" tint="0.59999389629810485"/>
        <bgColor theme="6" tint="0.59999389629810485"/>
      </patternFill>
    </fill>
    <fill>
      <patternFill patternType="solid">
        <fgColor rgb="FFFF99CC"/>
        <bgColor indexed="64"/>
      </patternFill>
    </fill>
    <fill>
      <patternFill patternType="solid">
        <fgColor rgb="FF0E2047"/>
        <bgColor indexed="64"/>
      </patternFill>
    </fill>
    <fill>
      <patternFill patternType="solid">
        <fgColor rgb="FF0E2047"/>
        <bgColor theme="7"/>
      </patternFill>
    </fill>
    <fill>
      <patternFill patternType="solid">
        <fgColor rgb="FF0E2047"/>
        <bgColor theme="6" tint="0.59999389629810485"/>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diagonalDown="1">
      <left/>
      <right style="thin">
        <color indexed="64"/>
      </right>
      <top style="thin">
        <color indexed="64"/>
      </top>
      <bottom style="thin">
        <color indexed="64"/>
      </bottom>
      <diagonal style="thin">
        <color indexed="64"/>
      </diagonal>
    </border>
    <border diagonalDown="1">
      <left style="medium">
        <color indexed="64"/>
      </left>
      <right style="medium">
        <color indexed="64"/>
      </right>
      <top/>
      <bottom style="medium">
        <color indexed="64"/>
      </bottom>
      <diagonal style="thin">
        <color indexed="64"/>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style="medium">
        <color indexed="64"/>
      </right>
      <top style="medium">
        <color indexed="64"/>
      </top>
      <bottom style="thin">
        <color theme="0"/>
      </bottom>
      <diagonal/>
    </border>
    <border>
      <left style="medium">
        <color indexed="64"/>
      </left>
      <right style="medium">
        <color indexed="64"/>
      </right>
      <top style="thin">
        <color theme="0"/>
      </top>
      <bottom style="thin">
        <color theme="0"/>
      </bottom>
      <diagonal/>
    </border>
    <border>
      <left style="medium">
        <color indexed="64"/>
      </left>
      <right style="medium">
        <color indexed="64"/>
      </right>
      <top style="thin">
        <color theme="0"/>
      </top>
      <bottom style="medium">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93">
    <xf numFmtId="0" fontId="0" fillId="0" borderId="0" xfId="0">
      <alignment vertical="center"/>
    </xf>
    <xf numFmtId="0" fontId="2" fillId="0" borderId="0" xfId="0" applyFont="1">
      <alignment vertical="center"/>
    </xf>
    <xf numFmtId="0" fontId="2" fillId="0" borderId="1" xfId="0" applyFont="1" applyBorder="1">
      <alignment vertical="center"/>
    </xf>
    <xf numFmtId="0" fontId="2" fillId="0" borderId="1" xfId="0" applyFont="1" applyBorder="1" applyAlignment="1">
      <alignment horizontal="center" vertical="center"/>
    </xf>
    <xf numFmtId="0" fontId="2" fillId="2" borderId="0" xfId="0" applyFont="1" applyFill="1">
      <alignment vertical="center"/>
    </xf>
    <xf numFmtId="0" fontId="2" fillId="2" borderId="1" xfId="0" applyFont="1" applyFill="1" applyBorder="1">
      <alignment vertical="center"/>
    </xf>
    <xf numFmtId="0" fontId="2" fillId="2" borderId="2" xfId="0" applyFont="1" applyFill="1" applyBorder="1" applyAlignment="1">
      <alignment horizontal="right" vertical="center"/>
    </xf>
    <xf numFmtId="0" fontId="2" fillId="2" borderId="10" xfId="0" applyFont="1" applyFill="1" applyBorder="1">
      <alignment vertical="center"/>
    </xf>
    <xf numFmtId="0" fontId="2" fillId="2" borderId="13"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9" xfId="0" applyFont="1" applyFill="1" applyBorder="1" applyAlignment="1">
      <alignment horizontal="right" vertical="center"/>
    </xf>
    <xf numFmtId="0" fontId="2" fillId="0" borderId="0" xfId="0" applyFont="1" applyAlignment="1">
      <alignment vertical="center" wrapText="1"/>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49" fontId="2" fillId="0" borderId="1" xfId="0" applyNumberFormat="1" applyFont="1" applyBorder="1">
      <alignment vertical="center"/>
    </xf>
    <xf numFmtId="0" fontId="10" fillId="14" borderId="1" xfId="0" applyFont="1" applyFill="1" applyBorder="1">
      <alignment vertical="center"/>
    </xf>
    <xf numFmtId="0" fontId="2" fillId="0" borderId="0" xfId="0" applyFont="1" applyAlignment="1">
      <alignment horizontal="left" vertical="center" wrapText="1"/>
    </xf>
    <xf numFmtId="0" fontId="2" fillId="2" borderId="1" xfId="0" applyFont="1" applyFill="1" applyBorder="1" applyAlignment="1">
      <alignment horizontal="right" vertical="center"/>
    </xf>
    <xf numFmtId="0" fontId="3" fillId="0" borderId="1" xfId="0" applyFont="1" applyBorder="1" applyAlignment="1">
      <alignment horizontal="right" vertical="center"/>
    </xf>
    <xf numFmtId="0" fontId="3" fillId="0" borderId="1" xfId="0" applyFont="1" applyBorder="1">
      <alignment vertical="center"/>
    </xf>
    <xf numFmtId="0" fontId="2" fillId="0" borderId="16" xfId="0" applyFont="1" applyBorder="1">
      <alignment vertical="center"/>
    </xf>
    <xf numFmtId="0" fontId="2" fillId="2" borderId="24" xfId="0" applyFont="1" applyFill="1" applyBorder="1">
      <alignment vertical="center"/>
    </xf>
    <xf numFmtId="0" fontId="2" fillId="2" borderId="3" xfId="0" applyFont="1" applyFill="1" applyBorder="1">
      <alignment vertical="center"/>
    </xf>
    <xf numFmtId="0" fontId="2" fillId="2" borderId="12" xfId="0" applyFont="1" applyFill="1" applyBorder="1">
      <alignment vertical="center"/>
    </xf>
    <xf numFmtId="0" fontId="2" fillId="2" borderId="18" xfId="0" applyFont="1" applyFill="1" applyBorder="1">
      <alignment vertical="center"/>
    </xf>
    <xf numFmtId="0" fontId="2" fillId="2" borderId="34"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9" fillId="0" borderId="0" xfId="0" applyFont="1" applyAlignment="1">
      <alignment vertical="center" wrapText="1"/>
    </xf>
    <xf numFmtId="0" fontId="2" fillId="0" borderId="1" xfId="0" applyFont="1" applyBorder="1" applyProtection="1">
      <alignment vertical="center"/>
      <protection locked="0"/>
    </xf>
    <xf numFmtId="176" fontId="2" fillId="2" borderId="16" xfId="0" applyNumberFormat="1" applyFont="1" applyFill="1" applyBorder="1" applyAlignment="1">
      <alignment horizontal="right" vertical="center"/>
    </xf>
    <xf numFmtId="176" fontId="2" fillId="2" borderId="44" xfId="0" applyNumberFormat="1" applyFont="1" applyFill="1" applyBorder="1" applyAlignment="1">
      <alignment horizontal="right" vertical="center"/>
    </xf>
    <xf numFmtId="0" fontId="2" fillId="2" borderId="14" xfId="0" applyFont="1" applyFill="1" applyBorder="1">
      <alignment vertical="center"/>
    </xf>
    <xf numFmtId="0" fontId="2" fillId="2" borderId="15" xfId="0" applyFont="1" applyFill="1" applyBorder="1">
      <alignment vertical="center"/>
    </xf>
    <xf numFmtId="0" fontId="2" fillId="2" borderId="13" xfId="0" applyFont="1" applyFill="1" applyBorder="1">
      <alignment vertical="center"/>
    </xf>
    <xf numFmtId="0" fontId="8" fillId="0" borderId="45" xfId="0" applyFont="1" applyBorder="1">
      <alignment vertical="center"/>
    </xf>
    <xf numFmtId="0" fontId="3" fillId="0" borderId="34" xfId="0" applyFont="1" applyBorder="1" applyAlignment="1" applyProtection="1">
      <alignment horizontal="right" vertical="center"/>
      <protection locked="0"/>
    </xf>
    <xf numFmtId="0" fontId="3" fillId="0" borderId="36" xfId="0" applyFont="1" applyBorder="1" applyProtection="1">
      <alignment vertical="center"/>
      <protection locked="0"/>
    </xf>
    <xf numFmtId="0" fontId="2" fillId="0" borderId="3" xfId="0" applyFont="1" applyBorder="1" applyAlignment="1" applyProtection="1">
      <alignment horizontal="right" vertical="center"/>
      <protection locked="0"/>
    </xf>
    <xf numFmtId="176" fontId="2" fillId="0" borderId="3" xfId="0" applyNumberFormat="1" applyFont="1" applyBorder="1" applyAlignment="1" applyProtection="1">
      <alignment horizontal="right" vertical="center"/>
      <protection locked="0"/>
    </xf>
    <xf numFmtId="176" fontId="2" fillId="10" borderId="3" xfId="0" applyNumberFormat="1" applyFont="1" applyFill="1" applyBorder="1" applyAlignment="1" applyProtection="1">
      <alignment horizontal="right" vertical="center"/>
      <protection locked="0"/>
    </xf>
    <xf numFmtId="0" fontId="2" fillId="0" borderId="1" xfId="0" applyFont="1" applyBorder="1" applyAlignment="1" applyProtection="1">
      <alignment horizontal="center" vertical="center"/>
      <protection locked="0"/>
    </xf>
    <xf numFmtId="0" fontId="2" fillId="0" borderId="1" xfId="0" applyFont="1" applyBorder="1" applyAlignment="1" applyProtection="1">
      <alignment horizontal="right" vertical="center"/>
      <protection locked="0"/>
    </xf>
    <xf numFmtId="176" fontId="2" fillId="0" borderId="1" xfId="0" applyNumberFormat="1" applyFont="1" applyBorder="1" applyAlignment="1" applyProtection="1">
      <alignment horizontal="right" vertical="center"/>
      <protection locked="0"/>
    </xf>
    <xf numFmtId="176" fontId="2" fillId="11" borderId="1" xfId="0" applyNumberFormat="1" applyFont="1" applyFill="1" applyBorder="1" applyAlignment="1" applyProtection="1">
      <alignment horizontal="right" vertical="center"/>
      <protection locked="0"/>
    </xf>
    <xf numFmtId="176" fontId="2" fillId="12" borderId="1" xfId="0" applyNumberFormat="1" applyFont="1" applyFill="1" applyBorder="1" applyAlignment="1" applyProtection="1">
      <alignment horizontal="right" vertical="center"/>
      <protection locked="0"/>
    </xf>
    <xf numFmtId="176" fontId="2" fillId="13" borderId="1" xfId="0" applyNumberFormat="1" applyFont="1" applyFill="1" applyBorder="1" applyAlignment="1" applyProtection="1">
      <alignment horizontal="right" vertical="center"/>
      <protection locked="0"/>
    </xf>
    <xf numFmtId="0" fontId="2" fillId="2" borderId="15" xfId="0" applyFont="1" applyFill="1" applyBorder="1" applyAlignment="1">
      <alignment horizontal="right" vertical="center"/>
    </xf>
    <xf numFmtId="0" fontId="3" fillId="0" borderId="3" xfId="0" applyFont="1" applyBorder="1">
      <alignment vertical="center"/>
    </xf>
    <xf numFmtId="14" fontId="2" fillId="2" borderId="2" xfId="0" applyNumberFormat="1" applyFont="1" applyFill="1" applyBorder="1" applyAlignment="1">
      <alignment horizontal="right" vertical="center"/>
    </xf>
    <xf numFmtId="14" fontId="2" fillId="2" borderId="3" xfId="0" applyNumberFormat="1" applyFont="1" applyFill="1" applyBorder="1" applyAlignment="1">
      <alignment horizontal="right" vertical="center"/>
    </xf>
    <xf numFmtId="0" fontId="2"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3" xfId="0" applyFont="1" applyFill="1" applyBorder="1" applyAlignment="1">
      <alignment horizontal="left" vertical="center"/>
    </xf>
    <xf numFmtId="0" fontId="2" fillId="2" borderId="1"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8"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15" borderId="19" xfId="0" applyFont="1" applyFill="1" applyBorder="1" applyAlignment="1">
      <alignment horizontal="center" vertical="center" wrapText="1"/>
    </xf>
    <xf numFmtId="0" fontId="2" fillId="15" borderId="22" xfId="0" applyFont="1" applyFill="1" applyBorder="1" applyAlignment="1">
      <alignment horizontal="center" vertical="center" wrapText="1"/>
    </xf>
    <xf numFmtId="0" fontId="2" fillId="15" borderId="14" xfId="0" applyFont="1" applyFill="1" applyBorder="1" applyAlignment="1">
      <alignment horizontal="center" vertical="center" wrapText="1"/>
    </xf>
    <xf numFmtId="0" fontId="2" fillId="15" borderId="21" xfId="0" applyFont="1" applyFill="1" applyBorder="1" applyAlignment="1">
      <alignment horizontal="center" vertical="center" wrapText="1"/>
    </xf>
    <xf numFmtId="0" fontId="2" fillId="15" borderId="17" xfId="0" applyFont="1" applyFill="1" applyBorder="1" applyAlignment="1">
      <alignment horizontal="center" vertical="center" wrapText="1"/>
    </xf>
    <xf numFmtId="0" fontId="2" fillId="15" borderId="39" xfId="0" applyFont="1" applyFill="1" applyBorder="1" applyAlignment="1">
      <alignment horizontal="center" vertical="center" wrapText="1"/>
    </xf>
    <xf numFmtId="0" fontId="2" fillId="15" borderId="12" xfId="0" applyFont="1" applyFill="1" applyBorder="1" applyAlignment="1">
      <alignment horizontal="center" vertical="center" wrapText="1"/>
    </xf>
    <xf numFmtId="0" fontId="2" fillId="15" borderId="40" xfId="0" applyFont="1" applyFill="1" applyBorder="1" applyAlignment="1">
      <alignment horizontal="center" vertical="center" wrapText="1"/>
    </xf>
    <xf numFmtId="0" fontId="2" fillId="15" borderId="13" xfId="0" applyFont="1" applyFill="1" applyBorder="1" applyAlignment="1">
      <alignment horizontal="center" vertical="center" wrapText="1"/>
    </xf>
    <xf numFmtId="0" fontId="2" fillId="15" borderId="41" xfId="0" applyFont="1" applyFill="1" applyBorder="1" applyAlignment="1">
      <alignment horizontal="center" vertical="center" wrapText="1"/>
    </xf>
    <xf numFmtId="0" fontId="2" fillId="15" borderId="18"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8" fillId="2" borderId="34" xfId="0" applyFont="1" applyFill="1" applyBorder="1" applyAlignment="1">
      <alignment horizontal="center" vertical="center"/>
    </xf>
    <xf numFmtId="0" fontId="8" fillId="2" borderId="35" xfId="0" applyFont="1" applyFill="1" applyBorder="1" applyAlignment="1">
      <alignment horizontal="center" vertical="center"/>
    </xf>
    <xf numFmtId="0" fontId="2" fillId="15" borderId="8" xfId="0" applyFont="1" applyFill="1" applyBorder="1" applyAlignment="1">
      <alignment horizontal="center" vertical="center" wrapText="1"/>
    </xf>
    <xf numFmtId="0" fontId="2" fillId="15" borderId="15" xfId="0" applyFont="1" applyFill="1" applyBorder="1" applyAlignment="1">
      <alignment horizontal="center" vertical="center" wrapText="1"/>
    </xf>
    <xf numFmtId="0" fontId="2" fillId="2" borderId="2" xfId="0" applyFont="1" applyFill="1" applyBorder="1" applyAlignment="1">
      <alignment horizontal="right" vertical="center" wrapText="1"/>
    </xf>
    <xf numFmtId="0" fontId="2" fillId="2" borderId="4" xfId="0" applyFont="1" applyFill="1" applyBorder="1" applyAlignment="1">
      <alignment horizontal="right"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6" fillId="2" borderId="2" xfId="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9" fillId="2" borderId="1" xfId="0" applyFont="1" applyFill="1" applyBorder="1" applyAlignment="1">
      <alignment horizontal="center" vertical="center" wrapText="1"/>
    </xf>
    <xf numFmtId="14" fontId="2" fillId="2" borderId="1" xfId="0" applyNumberFormat="1" applyFont="1" applyFill="1" applyBorder="1" applyAlignment="1">
      <alignment horizontal="right" vertical="center"/>
    </xf>
    <xf numFmtId="0" fontId="2" fillId="2" borderId="1" xfId="0" applyFont="1" applyFill="1" applyBorder="1" applyAlignment="1">
      <alignment horizontal="left" vertical="center"/>
    </xf>
    <xf numFmtId="0" fontId="2" fillId="15" borderId="20" xfId="0" applyFont="1" applyFill="1" applyBorder="1" applyAlignment="1">
      <alignment horizontal="center" vertical="center" wrapText="1"/>
    </xf>
    <xf numFmtId="0" fontId="2" fillId="2" borderId="24" xfId="0" applyFont="1" applyFill="1" applyBorder="1" applyAlignment="1">
      <alignment horizontal="right" vertical="center"/>
    </xf>
    <xf numFmtId="0" fontId="2" fillId="2" borderId="28" xfId="0" applyFont="1" applyFill="1" applyBorder="1" applyAlignment="1">
      <alignment horizontal="right" vertical="center"/>
    </xf>
    <xf numFmtId="0" fontId="2" fillId="2" borderId="1" xfId="0" applyFont="1" applyFill="1" applyBorder="1" applyAlignment="1">
      <alignment horizontal="right" vertical="center"/>
    </xf>
    <xf numFmtId="0" fontId="2" fillId="2" borderId="27" xfId="0" applyFont="1" applyFill="1" applyBorder="1" applyAlignment="1">
      <alignment horizontal="right" vertical="center"/>
    </xf>
    <xf numFmtId="0" fontId="2" fillId="2" borderId="3" xfId="0" applyFont="1" applyFill="1" applyBorder="1" applyAlignment="1">
      <alignment horizontal="right" vertical="center"/>
    </xf>
    <xf numFmtId="0" fontId="2" fillId="2" borderId="29" xfId="0" applyFont="1" applyFill="1" applyBorder="1" applyAlignment="1">
      <alignment horizontal="right" vertical="center"/>
    </xf>
    <xf numFmtId="0" fontId="2" fillId="0" borderId="14"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2" fillId="2" borderId="2" xfId="0" applyFont="1" applyFill="1" applyBorder="1" applyAlignment="1">
      <alignment horizontal="center" vertical="center" wrapText="1"/>
    </xf>
    <xf numFmtId="0" fontId="2" fillId="0" borderId="2" xfId="0" applyFont="1" applyBorder="1" applyAlignment="1" applyProtection="1">
      <alignment horizontal="left" vertical="center"/>
      <protection locked="0"/>
    </xf>
    <xf numFmtId="0" fontId="2" fillId="0" borderId="3" xfId="0" applyFont="1" applyBorder="1" applyAlignment="1" applyProtection="1">
      <alignment horizontal="left" vertical="center"/>
      <protection locked="0"/>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right" vertical="center"/>
    </xf>
    <xf numFmtId="0" fontId="2" fillId="2" borderId="15" xfId="0" applyFont="1" applyFill="1" applyBorder="1" applyAlignment="1">
      <alignment horizontal="right" vertical="center"/>
    </xf>
    <xf numFmtId="0" fontId="2" fillId="2" borderId="13" xfId="0" applyFont="1" applyFill="1" applyBorder="1" applyAlignment="1">
      <alignment horizontal="right" vertical="center"/>
    </xf>
    <xf numFmtId="0" fontId="2" fillId="2" borderId="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5"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1" xfId="0" applyFont="1" applyBorder="1" applyAlignment="1" applyProtection="1">
      <alignment horizontal="left" vertical="center"/>
      <protection locked="0"/>
    </xf>
    <xf numFmtId="0" fontId="3" fillId="5" borderId="1" xfId="0" applyFont="1" applyFill="1" applyBorder="1" applyAlignment="1">
      <alignment horizontal="center" vertical="center"/>
    </xf>
    <xf numFmtId="0" fontId="2" fillId="0" borderId="2" xfId="0" applyFont="1" applyBorder="1" applyProtection="1">
      <alignment vertical="center"/>
      <protection locked="0"/>
    </xf>
    <xf numFmtId="0" fontId="2" fillId="0" borderId="4" xfId="0" applyFont="1" applyBorder="1" applyProtection="1">
      <alignment vertical="center"/>
      <protection locked="0"/>
    </xf>
    <xf numFmtId="0" fontId="3" fillId="6" borderId="1" xfId="0" applyFont="1" applyFill="1" applyBorder="1" applyAlignment="1">
      <alignment horizontal="center" vertical="center"/>
    </xf>
    <xf numFmtId="2" fontId="2" fillId="2" borderId="3" xfId="0" applyNumberFormat="1" applyFont="1" applyFill="1" applyBorder="1" applyAlignment="1">
      <alignment horizontal="left" vertical="center" wrapText="1"/>
    </xf>
    <xf numFmtId="0" fontId="14" fillId="3" borderId="1" xfId="0" applyFont="1" applyFill="1" applyBorder="1" applyAlignment="1">
      <alignment horizontal="center" vertical="center" wrapText="1"/>
    </xf>
    <xf numFmtId="49" fontId="2" fillId="4" borderId="14" xfId="0" applyNumberFormat="1" applyFont="1" applyFill="1" applyBorder="1" applyAlignment="1">
      <alignment horizontal="center" vertical="center" wrapText="1"/>
    </xf>
    <xf numFmtId="49" fontId="2" fillId="8" borderId="24" xfId="0" applyNumberFormat="1" applyFont="1" applyFill="1" applyBorder="1" applyAlignment="1">
      <alignment horizontal="center" vertical="center"/>
    </xf>
    <xf numFmtId="49" fontId="2" fillId="4" borderId="15" xfId="0" applyNumberFormat="1" applyFont="1" applyFill="1" applyBorder="1" applyAlignment="1">
      <alignment horizontal="center" vertical="center" wrapText="1"/>
    </xf>
    <xf numFmtId="49" fontId="2" fillId="4" borderId="13" xfId="0" applyNumberFormat="1" applyFont="1" applyFill="1" applyBorder="1" applyAlignment="1">
      <alignment horizontal="center" vertical="center" wrapText="1"/>
    </xf>
    <xf numFmtId="49" fontId="2" fillId="9" borderId="24" xfId="0" applyNumberFormat="1" applyFont="1" applyFill="1" applyBorder="1" applyAlignment="1">
      <alignment horizontal="center" vertical="center"/>
    </xf>
    <xf numFmtId="49" fontId="2" fillId="6" borderId="23" xfId="0" applyNumberFormat="1" applyFont="1" applyFill="1" applyBorder="1" applyAlignment="1">
      <alignment horizontal="center" vertical="center"/>
    </xf>
    <xf numFmtId="49" fontId="2" fillId="6" borderId="4" xfId="0" applyNumberFormat="1" applyFont="1" applyFill="1" applyBorder="1" applyAlignment="1">
      <alignment horizontal="center" vertical="center"/>
    </xf>
    <xf numFmtId="49" fontId="2" fillId="6" borderId="30" xfId="0" applyNumberFormat="1" applyFont="1" applyFill="1" applyBorder="1" applyAlignment="1">
      <alignment horizontal="center" vertical="center"/>
    </xf>
    <xf numFmtId="49" fontId="8" fillId="7" borderId="25" xfId="0" applyNumberFormat="1" applyFont="1" applyFill="1" applyBorder="1" applyAlignment="1">
      <alignment horizontal="center" vertical="center"/>
    </xf>
    <xf numFmtId="49" fontId="8" fillId="7" borderId="4" xfId="0" applyNumberFormat="1" applyFont="1" applyFill="1" applyBorder="1" applyAlignment="1">
      <alignment horizontal="center" vertical="center"/>
    </xf>
    <xf numFmtId="49" fontId="8" fillId="7" borderId="24" xfId="0" applyNumberFormat="1" applyFont="1" applyFill="1" applyBorder="1" applyAlignment="1">
      <alignment horizontal="center" vertical="center"/>
    </xf>
    <xf numFmtId="49" fontId="8" fillId="7" borderId="26" xfId="0" applyNumberFormat="1" applyFont="1" applyFill="1" applyBorder="1" applyAlignment="1">
      <alignment horizontal="center" vertical="center"/>
    </xf>
    <xf numFmtId="49" fontId="8" fillId="7" borderId="46" xfId="0" applyNumberFormat="1" applyFont="1" applyFill="1" applyBorder="1" applyAlignment="1">
      <alignment horizontal="center" vertical="center"/>
    </xf>
    <xf numFmtId="49" fontId="8" fillId="7" borderId="28" xfId="0" applyNumberFormat="1" applyFont="1" applyFill="1" applyBorder="1" applyAlignment="1">
      <alignment horizontal="center" vertical="center"/>
    </xf>
    <xf numFmtId="49" fontId="2" fillId="3" borderId="52" xfId="0" applyNumberFormat="1" applyFont="1" applyFill="1" applyBorder="1" applyAlignment="1">
      <alignment horizontal="center" vertical="center"/>
    </xf>
    <xf numFmtId="49" fontId="2" fillId="10" borderId="53" xfId="0" applyNumberFormat="1" applyFont="1" applyFill="1" applyBorder="1" applyAlignment="1">
      <alignment horizontal="center" vertical="center"/>
    </xf>
    <xf numFmtId="49" fontId="2" fillId="16" borderId="47" xfId="0" applyNumberFormat="1" applyFont="1" applyFill="1" applyBorder="1" applyAlignment="1">
      <alignment horizontal="center" vertical="center" wrapText="1"/>
    </xf>
    <xf numFmtId="49" fontId="2" fillId="16" borderId="48" xfId="0" applyNumberFormat="1" applyFont="1" applyFill="1" applyBorder="1" applyAlignment="1">
      <alignment horizontal="center" vertical="center" wrapText="1"/>
    </xf>
    <xf numFmtId="49" fontId="2" fillId="16" borderId="31" xfId="0" applyNumberFormat="1" applyFont="1" applyFill="1" applyBorder="1" applyAlignment="1">
      <alignment horizontal="center" vertical="center" wrapText="1"/>
    </xf>
    <xf numFmtId="49" fontId="2" fillId="5" borderId="54" xfId="0" applyNumberFormat="1" applyFont="1" applyFill="1" applyBorder="1" applyAlignment="1">
      <alignment horizontal="center" vertical="center" wrapText="1"/>
    </xf>
    <xf numFmtId="49" fontId="2" fillId="5" borderId="7" xfId="0" applyNumberFormat="1" applyFont="1" applyFill="1" applyBorder="1" applyAlignment="1">
      <alignment horizontal="center" vertical="center" wrapText="1"/>
    </xf>
    <xf numFmtId="49" fontId="2" fillId="5" borderId="48" xfId="0" applyNumberFormat="1" applyFont="1" applyFill="1" applyBorder="1" applyAlignment="1">
      <alignment horizontal="center" vertical="center" wrapText="1"/>
    </xf>
    <xf numFmtId="49" fontId="2" fillId="5" borderId="8" xfId="0" applyNumberFormat="1" applyFont="1" applyFill="1" applyBorder="1" applyAlignment="1">
      <alignment horizontal="center" vertical="center" wrapText="1"/>
    </xf>
    <xf numFmtId="49" fontId="2" fillId="5" borderId="31" xfId="0" applyNumberFormat="1" applyFont="1" applyFill="1" applyBorder="1" applyAlignment="1">
      <alignment horizontal="center" vertical="center" wrapText="1"/>
    </xf>
    <xf numFmtId="49" fontId="2" fillId="5" borderId="12" xfId="0" applyNumberFormat="1" applyFont="1" applyFill="1" applyBorder="1" applyAlignment="1">
      <alignment horizontal="center" vertical="center" wrapText="1"/>
    </xf>
    <xf numFmtId="0" fontId="4" fillId="17" borderId="0" xfId="0" applyFont="1" applyFill="1">
      <alignment vertical="center"/>
    </xf>
    <xf numFmtId="0" fontId="5" fillId="17" borderId="32" xfId="0" applyFont="1" applyFill="1" applyBorder="1" applyAlignment="1">
      <alignment horizontal="center" vertical="center"/>
    </xf>
    <xf numFmtId="0" fontId="5" fillId="17" borderId="42" xfId="0" applyFont="1" applyFill="1" applyBorder="1" applyAlignment="1">
      <alignment horizontal="center" vertical="center"/>
    </xf>
    <xf numFmtId="0" fontId="5" fillId="17" borderId="33" xfId="0" applyFont="1" applyFill="1" applyBorder="1" applyAlignment="1">
      <alignment horizontal="center" vertical="center"/>
    </xf>
    <xf numFmtId="0" fontId="10" fillId="18" borderId="55" xfId="0" applyFont="1" applyFill="1" applyBorder="1" applyAlignment="1">
      <alignment horizontal="center" vertical="center"/>
    </xf>
    <xf numFmtId="0" fontId="10" fillId="18" borderId="56"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50" xfId="0" applyFont="1" applyFill="1" applyBorder="1" applyAlignment="1">
      <alignment horizontal="center" vertical="center"/>
    </xf>
    <xf numFmtId="0" fontId="10" fillId="18" borderId="57" xfId="0" applyFont="1" applyFill="1" applyBorder="1" applyAlignment="1">
      <alignment horizontal="center" vertical="center"/>
    </xf>
    <xf numFmtId="0" fontId="10" fillId="18" borderId="58" xfId="0" applyFont="1" applyFill="1" applyBorder="1" applyAlignment="1">
      <alignment horizontal="center" vertical="center"/>
    </xf>
    <xf numFmtId="0" fontId="10" fillId="19" borderId="59" xfId="0" applyFont="1" applyFill="1" applyBorder="1" applyAlignment="1">
      <alignment horizontal="center" vertical="center"/>
    </xf>
    <xf numFmtId="0" fontId="10" fillId="19" borderId="60" xfId="0" applyFont="1" applyFill="1" applyBorder="1" applyAlignment="1">
      <alignment horizontal="center" vertical="center"/>
    </xf>
    <xf numFmtId="0" fontId="10" fillId="19" borderId="60" xfId="0" applyFont="1" applyFill="1" applyBorder="1" applyAlignment="1">
      <alignment horizontal="center" vertical="center" wrapText="1"/>
    </xf>
    <xf numFmtId="0" fontId="10" fillId="19" borderId="6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5" fillId="2" borderId="14" xfId="0" applyFont="1" applyFill="1" applyBorder="1" applyAlignment="1">
      <alignment horizontal="center" vertical="center" textRotation="255" wrapText="1"/>
    </xf>
    <xf numFmtId="0" fontId="15" fillId="2" borderId="15" xfId="0" applyFont="1" applyFill="1" applyBorder="1" applyAlignment="1">
      <alignment horizontal="center" vertical="center" textRotation="255" wrapText="1"/>
    </xf>
    <xf numFmtId="0" fontId="15" fillId="2" borderId="13" xfId="0" applyFont="1" applyFill="1" applyBorder="1" applyAlignment="1">
      <alignment horizontal="center" vertical="center" textRotation="255" wrapText="1"/>
    </xf>
    <xf numFmtId="0" fontId="2" fillId="2" borderId="14" xfId="0" applyFont="1" applyFill="1" applyBorder="1" applyAlignment="1">
      <alignment horizontal="center" vertical="center" textRotation="255" wrapText="1"/>
    </xf>
    <xf numFmtId="0" fontId="2" fillId="2" borderId="15" xfId="0" applyFont="1" applyFill="1" applyBorder="1" applyAlignment="1">
      <alignment horizontal="center" vertical="center" textRotation="255" wrapText="1"/>
    </xf>
    <xf numFmtId="0" fontId="2" fillId="2" borderId="10" xfId="0" applyFont="1" applyFill="1" applyBorder="1" applyAlignment="1">
      <alignment horizontal="center" vertical="center" textRotation="255" wrapText="1"/>
    </xf>
    <xf numFmtId="0" fontId="4" fillId="17" borderId="0" xfId="0" applyNumberFormat="1" applyFont="1" applyFill="1">
      <alignment vertical="center"/>
    </xf>
    <xf numFmtId="0" fontId="2" fillId="0" borderId="0" xfId="0" applyNumberFormat="1" applyFont="1">
      <alignment vertical="center"/>
    </xf>
    <xf numFmtId="0" fontId="2" fillId="0" borderId="1" xfId="0" applyNumberFormat="1" applyFont="1" applyBorder="1">
      <alignment vertical="center"/>
    </xf>
    <xf numFmtId="0" fontId="2" fillId="0" borderId="0" xfId="0" applyFont="1" applyBorder="1">
      <alignment vertical="center"/>
    </xf>
    <xf numFmtId="14" fontId="2" fillId="0" borderId="0" xfId="0" applyNumberFormat="1" applyFont="1" applyBorder="1" applyAlignment="1">
      <alignment horizontal="center" vertical="center"/>
    </xf>
    <xf numFmtId="0" fontId="12" fillId="0" borderId="0" xfId="0" applyFont="1" applyBorder="1">
      <alignment vertical="center"/>
    </xf>
    <xf numFmtId="0" fontId="2" fillId="0" borderId="43" xfId="0" applyFont="1" applyBorder="1">
      <alignment vertical="center"/>
    </xf>
    <xf numFmtId="0" fontId="2" fillId="0" borderId="38" xfId="0" applyFont="1" applyBorder="1">
      <alignment vertical="center"/>
    </xf>
    <xf numFmtId="0" fontId="2" fillId="0" borderId="37" xfId="0" applyFont="1" applyBorder="1">
      <alignment vertical="center"/>
    </xf>
    <xf numFmtId="0" fontId="2" fillId="0" borderId="51" xfId="0" applyFont="1" applyBorder="1">
      <alignment vertical="center"/>
    </xf>
    <xf numFmtId="0" fontId="2" fillId="0" borderId="37" xfId="0" applyFont="1" applyBorder="1" applyAlignment="1">
      <alignment horizontal="center" vertical="center"/>
    </xf>
    <xf numFmtId="0" fontId="12" fillId="0" borderId="37" xfId="0" applyFont="1" applyBorder="1">
      <alignment vertical="center"/>
    </xf>
    <xf numFmtId="0" fontId="11" fillId="0" borderId="38" xfId="0" applyFont="1" applyBorder="1">
      <alignment vertical="center"/>
    </xf>
    <xf numFmtId="0" fontId="8" fillId="0" borderId="43" xfId="0" applyFont="1" applyBorder="1">
      <alignment vertical="center"/>
    </xf>
    <xf numFmtId="0" fontId="8" fillId="0" borderId="38"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0E2047"/>
      <color rgb="FFFFE1E1"/>
      <color rgb="FFFF99CC"/>
      <color rgb="FFFF7C80"/>
      <color rgb="FFFFE5FF"/>
      <color rgb="FFEBFFFF"/>
      <color rgb="FFD9FFFF"/>
      <color rgb="FFEBFFEB"/>
      <color rgb="FFFFFFEB"/>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7</xdr:row>
      <xdr:rowOff>53340</xdr:rowOff>
    </xdr:from>
    <xdr:to>
      <xdr:col>1</xdr:col>
      <xdr:colOff>7809975</xdr:colOff>
      <xdr:row>7</xdr:row>
      <xdr:rowOff>264628</xdr:rowOff>
    </xdr:to>
    <xdr:pic>
      <xdr:nvPicPr>
        <xdr:cNvPr id="3" name="図 2">
          <a:extLst>
            <a:ext uri="{FF2B5EF4-FFF2-40B4-BE49-F238E27FC236}">
              <a16:creationId xmlns:a16="http://schemas.microsoft.com/office/drawing/2014/main" id="{2529DC17-0023-412C-9677-823999C0D0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9080" y="2263140"/>
          <a:ext cx="7771875" cy="211288"/>
        </a:xfrm>
        <a:prstGeom prst="rect">
          <a:avLst/>
        </a:prstGeom>
      </xdr:spPr>
    </xdr:pic>
    <xdr:clientData/>
  </xdr:twoCellAnchor>
  <xdr:twoCellAnchor editAs="oneCell">
    <xdr:from>
      <xdr:col>1</xdr:col>
      <xdr:colOff>90069</xdr:colOff>
      <xdr:row>8</xdr:row>
      <xdr:rowOff>51042</xdr:rowOff>
    </xdr:from>
    <xdr:to>
      <xdr:col>1</xdr:col>
      <xdr:colOff>597838</xdr:colOff>
      <xdr:row>8</xdr:row>
      <xdr:rowOff>263951</xdr:rowOff>
    </xdr:to>
    <xdr:pic>
      <xdr:nvPicPr>
        <xdr:cNvPr id="4" name="図 3">
          <a:extLst>
            <a:ext uri="{FF2B5EF4-FFF2-40B4-BE49-F238E27FC236}">
              <a16:creationId xmlns:a16="http://schemas.microsoft.com/office/drawing/2014/main" id="{ED8C073C-9F65-45CC-8FE2-13D474EFBC1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311049" y="2565642"/>
          <a:ext cx="507769" cy="212909"/>
        </a:xfrm>
        <a:prstGeom prst="rect">
          <a:avLst/>
        </a:prstGeom>
      </xdr:spPr>
    </xdr:pic>
    <xdr:clientData/>
  </xdr:twoCellAnchor>
  <xdr:twoCellAnchor editAs="oneCell">
    <xdr:from>
      <xdr:col>1</xdr:col>
      <xdr:colOff>65910</xdr:colOff>
      <xdr:row>9</xdr:row>
      <xdr:rowOff>59635</xdr:rowOff>
    </xdr:from>
    <xdr:to>
      <xdr:col>1</xdr:col>
      <xdr:colOff>659783</xdr:colOff>
      <xdr:row>9</xdr:row>
      <xdr:rowOff>270922</xdr:rowOff>
    </xdr:to>
    <xdr:pic>
      <xdr:nvPicPr>
        <xdr:cNvPr id="5" name="図 4">
          <a:extLst>
            <a:ext uri="{FF2B5EF4-FFF2-40B4-BE49-F238E27FC236}">
              <a16:creationId xmlns:a16="http://schemas.microsoft.com/office/drawing/2014/main" id="{B7678AAF-DD06-443E-88BC-830FA1B0B62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286890" y="2879035"/>
          <a:ext cx="593873" cy="211287"/>
        </a:xfrm>
        <a:prstGeom prst="rect">
          <a:avLst/>
        </a:prstGeom>
      </xdr:spPr>
    </xdr:pic>
    <xdr:clientData/>
  </xdr:twoCellAnchor>
  <xdr:twoCellAnchor editAs="oneCell">
    <xdr:from>
      <xdr:col>1</xdr:col>
      <xdr:colOff>72794</xdr:colOff>
      <xdr:row>10</xdr:row>
      <xdr:rowOff>35802</xdr:rowOff>
    </xdr:from>
    <xdr:to>
      <xdr:col>1</xdr:col>
      <xdr:colOff>471628</xdr:colOff>
      <xdr:row>10</xdr:row>
      <xdr:rowOff>248711</xdr:rowOff>
    </xdr:to>
    <xdr:pic>
      <xdr:nvPicPr>
        <xdr:cNvPr id="6" name="図 5">
          <a:extLst>
            <a:ext uri="{FF2B5EF4-FFF2-40B4-BE49-F238E27FC236}">
              <a16:creationId xmlns:a16="http://schemas.microsoft.com/office/drawing/2014/main" id="{950D9D91-29FB-4FF4-A3A2-B4D47B36AD6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141"/>
        <a:stretch/>
      </xdr:blipFill>
      <xdr:spPr>
        <a:xfrm>
          <a:off x="293774" y="3160002"/>
          <a:ext cx="398834" cy="212909"/>
        </a:xfrm>
        <a:prstGeom prst="rect">
          <a:avLst/>
        </a:prstGeom>
      </xdr:spPr>
    </xdr:pic>
    <xdr:clientData/>
  </xdr:twoCellAnchor>
  <xdr:twoCellAnchor editAs="oneCell">
    <xdr:from>
      <xdr:col>1</xdr:col>
      <xdr:colOff>6932</xdr:colOff>
      <xdr:row>11</xdr:row>
      <xdr:rowOff>55420</xdr:rowOff>
    </xdr:from>
    <xdr:to>
      <xdr:col>1</xdr:col>
      <xdr:colOff>6265061</xdr:colOff>
      <xdr:row>11</xdr:row>
      <xdr:rowOff>268329</xdr:rowOff>
    </xdr:to>
    <xdr:pic>
      <xdr:nvPicPr>
        <xdr:cNvPr id="7" name="図 6">
          <a:extLst>
            <a:ext uri="{FF2B5EF4-FFF2-40B4-BE49-F238E27FC236}">
              <a16:creationId xmlns:a16="http://schemas.microsoft.com/office/drawing/2014/main" id="{5C13448B-A04C-4B5A-80BE-40D6246B64E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140" r="-102"/>
        <a:stretch/>
      </xdr:blipFill>
      <xdr:spPr>
        <a:xfrm>
          <a:off x="227912" y="3255820"/>
          <a:ext cx="6258129" cy="212909"/>
        </a:xfrm>
        <a:prstGeom prst="rect">
          <a:avLst/>
        </a:prstGeom>
      </xdr:spPr>
    </xdr:pic>
    <xdr:clientData/>
  </xdr:twoCellAnchor>
  <xdr:twoCellAnchor editAs="oneCell">
    <xdr:from>
      <xdr:col>1</xdr:col>
      <xdr:colOff>1002434</xdr:colOff>
      <xdr:row>13</xdr:row>
      <xdr:rowOff>43422</xdr:rowOff>
    </xdr:from>
    <xdr:to>
      <xdr:col>1</xdr:col>
      <xdr:colOff>1401268</xdr:colOff>
      <xdr:row>13</xdr:row>
      <xdr:rowOff>256331</xdr:rowOff>
    </xdr:to>
    <xdr:pic>
      <xdr:nvPicPr>
        <xdr:cNvPr id="8" name="図 7">
          <a:extLst>
            <a:ext uri="{FF2B5EF4-FFF2-40B4-BE49-F238E27FC236}">
              <a16:creationId xmlns:a16="http://schemas.microsoft.com/office/drawing/2014/main" id="{643FD68B-6700-4251-9FA4-8C970D6927ED}"/>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141"/>
        <a:stretch/>
      </xdr:blipFill>
      <xdr:spPr>
        <a:xfrm>
          <a:off x="1223414" y="3853422"/>
          <a:ext cx="398834" cy="212909"/>
        </a:xfrm>
        <a:prstGeom prst="rect">
          <a:avLst/>
        </a:prstGeom>
      </xdr:spPr>
    </xdr:pic>
    <xdr:clientData/>
  </xdr:twoCellAnchor>
  <xdr:twoCellAnchor editAs="oneCell">
    <xdr:from>
      <xdr:col>1</xdr:col>
      <xdr:colOff>3534079</xdr:colOff>
      <xdr:row>15</xdr:row>
      <xdr:rowOff>86880</xdr:rowOff>
    </xdr:from>
    <xdr:to>
      <xdr:col>1</xdr:col>
      <xdr:colOff>4219879</xdr:colOff>
      <xdr:row>15</xdr:row>
      <xdr:rowOff>300481</xdr:rowOff>
    </xdr:to>
    <xdr:pic>
      <xdr:nvPicPr>
        <xdr:cNvPr id="9" name="図 8">
          <a:extLst>
            <a:ext uri="{FF2B5EF4-FFF2-40B4-BE49-F238E27FC236}">
              <a16:creationId xmlns:a16="http://schemas.microsoft.com/office/drawing/2014/main" id="{6B976CEF-C664-4C86-B0B4-B142CBC97C87}"/>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140"/>
        <a:stretch/>
      </xdr:blipFill>
      <xdr:spPr>
        <a:xfrm>
          <a:off x="3755059" y="4536960"/>
          <a:ext cx="685800" cy="213601"/>
        </a:xfrm>
        <a:prstGeom prst="rect">
          <a:avLst/>
        </a:prstGeom>
      </xdr:spPr>
    </xdr:pic>
    <xdr:clientData/>
  </xdr:twoCellAnchor>
  <xdr:twoCellAnchor editAs="oneCell">
    <xdr:from>
      <xdr:col>1</xdr:col>
      <xdr:colOff>0</xdr:colOff>
      <xdr:row>16</xdr:row>
      <xdr:rowOff>0</xdr:rowOff>
    </xdr:from>
    <xdr:to>
      <xdr:col>1</xdr:col>
      <xdr:colOff>7772400</xdr:colOff>
      <xdr:row>18</xdr:row>
      <xdr:rowOff>327102</xdr:rowOff>
    </xdr:to>
    <xdr:pic>
      <xdr:nvPicPr>
        <xdr:cNvPr id="11" name="図 10">
          <a:extLst>
            <a:ext uri="{FF2B5EF4-FFF2-40B4-BE49-F238E27FC236}">
              <a16:creationId xmlns:a16="http://schemas.microsoft.com/office/drawing/2014/main" id="{CAB42A94-9C97-4528-B8DD-F8776528241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20980" y="4785360"/>
          <a:ext cx="7772400" cy="936702"/>
        </a:xfrm>
        <a:prstGeom prst="rect">
          <a:avLst/>
        </a:prstGeom>
      </xdr:spPr>
    </xdr:pic>
    <xdr:clientData/>
  </xdr:twoCellAnchor>
  <xdr:twoCellAnchor editAs="oneCell">
    <xdr:from>
      <xdr:col>1</xdr:col>
      <xdr:colOff>1485900</xdr:colOff>
      <xdr:row>26</xdr:row>
      <xdr:rowOff>83820</xdr:rowOff>
    </xdr:from>
    <xdr:to>
      <xdr:col>1</xdr:col>
      <xdr:colOff>1993669</xdr:colOff>
      <xdr:row>26</xdr:row>
      <xdr:rowOff>296729</xdr:rowOff>
    </xdr:to>
    <xdr:pic>
      <xdr:nvPicPr>
        <xdr:cNvPr id="10" name="図 9">
          <a:extLst>
            <a:ext uri="{FF2B5EF4-FFF2-40B4-BE49-F238E27FC236}">
              <a16:creationId xmlns:a16="http://schemas.microsoft.com/office/drawing/2014/main" id="{157F05E0-03E6-48A4-A1FB-7ABE5DA02CA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706880" y="8221980"/>
          <a:ext cx="507769" cy="212909"/>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witter.com/s_kazik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EAD7A-2DED-4C78-A6F7-C6D209FF2DA2}">
  <sheetPr>
    <tabColor rgb="FFC00000"/>
  </sheetPr>
  <dimension ref="A1:Y39"/>
  <sheetViews>
    <sheetView tabSelected="1" zoomScaleNormal="100" workbookViewId="0">
      <pane ySplit="1" topLeftCell="A2" activePane="bottomLeft" state="frozen"/>
      <selection activeCell="F1" sqref="F1"/>
      <selection pane="bottomLeft" activeCell="O3" sqref="O3"/>
    </sheetView>
  </sheetViews>
  <sheetFormatPr defaultRowHeight="18" customHeight="1" x14ac:dyDescent="0.45"/>
  <cols>
    <col min="1" max="1" width="2.8984375" style="1" customWidth="1"/>
    <col min="2" max="2" width="5" style="1" customWidth="1"/>
    <col min="3" max="3" width="5" style="1" bestFit="1" customWidth="1"/>
    <col min="4" max="4" width="16.296875" style="1" bestFit="1" customWidth="1"/>
    <col min="5" max="6" width="6.19921875" style="1" bestFit="1" customWidth="1"/>
    <col min="7" max="7" width="6.19921875" style="1" customWidth="1"/>
    <col min="8" max="8" width="2.8984375" style="1" customWidth="1"/>
    <col min="9" max="9" width="6.3984375" style="1" customWidth="1"/>
    <col min="10" max="16" width="13" style="1" customWidth="1"/>
    <col min="17" max="17" width="8.796875" style="1"/>
    <col min="18" max="18" width="7" style="1" customWidth="1"/>
    <col min="19" max="19" width="7.5" style="1" customWidth="1"/>
    <col min="20" max="16384" width="8.796875" style="1"/>
  </cols>
  <sheetData>
    <row r="1" spans="1:25" s="153" customFormat="1" ht="30" customHeight="1" x14ac:dyDescent="0.45">
      <c r="A1" s="153" t="s">
        <v>178</v>
      </c>
    </row>
    <row r="2" spans="1:25" ht="18" customHeight="1" thickBot="1" x14ac:dyDescent="0.5"/>
    <row r="3" spans="1:25" ht="33" thickBot="1" x14ac:dyDescent="0.5">
      <c r="B3" s="154" t="s">
        <v>0</v>
      </c>
      <c r="C3" s="155"/>
      <c r="D3" s="156"/>
      <c r="E3" s="26" t="s">
        <v>3</v>
      </c>
      <c r="F3" s="27" t="s">
        <v>4</v>
      </c>
      <c r="G3" s="28" t="s">
        <v>17</v>
      </c>
      <c r="I3" s="154" t="s">
        <v>114</v>
      </c>
      <c r="J3" s="159"/>
      <c r="K3" s="159"/>
      <c r="L3" s="160"/>
      <c r="M3" s="74" t="s">
        <v>135</v>
      </c>
      <c r="N3" s="75"/>
      <c r="O3" s="37" t="s">
        <v>113</v>
      </c>
      <c r="P3" s="38" t="s">
        <v>76</v>
      </c>
      <c r="R3" s="6" t="s">
        <v>12</v>
      </c>
      <c r="S3" s="126" t="s">
        <v>140</v>
      </c>
      <c r="T3" s="78" t="s">
        <v>13</v>
      </c>
      <c r="U3" s="79"/>
      <c r="V3" s="83" t="s">
        <v>139</v>
      </c>
      <c r="W3" s="84"/>
      <c r="X3" s="84"/>
      <c r="Y3" s="85"/>
    </row>
    <row r="4" spans="1:25" ht="22.8" customHeight="1" thickBot="1" x14ac:dyDescent="0.5">
      <c r="B4" s="144" t="s">
        <v>148</v>
      </c>
      <c r="C4" s="142" t="s">
        <v>146</v>
      </c>
      <c r="D4" s="143" t="s">
        <v>147</v>
      </c>
      <c r="E4" s="24">
        <f>'全学基礎教育(1)'!O20</f>
        <v>0</v>
      </c>
      <c r="F4" s="8">
        <f>'全学基礎教育(1)'!M20+'全学基礎教育(1)'!N20</f>
        <v>18</v>
      </c>
      <c r="G4" s="25">
        <f>F4-E4</f>
        <v>18</v>
      </c>
      <c r="I4" s="36"/>
      <c r="J4" s="161" t="s">
        <v>59</v>
      </c>
      <c r="K4" s="162" t="s">
        <v>70</v>
      </c>
      <c r="L4" s="162" t="s">
        <v>71</v>
      </c>
      <c r="M4" s="157" t="s">
        <v>72</v>
      </c>
      <c r="N4" s="157" t="s">
        <v>73</v>
      </c>
      <c r="O4" s="157" t="s">
        <v>74</v>
      </c>
      <c r="P4" s="158" t="s">
        <v>110</v>
      </c>
      <c r="R4" s="86" t="s">
        <v>115</v>
      </c>
      <c r="S4" s="86"/>
      <c r="T4" s="86"/>
      <c r="U4" s="86"/>
      <c r="V4" s="86"/>
      <c r="W4" s="86"/>
      <c r="X4" s="86"/>
      <c r="Y4" s="86"/>
    </row>
    <row r="5" spans="1:25" ht="22.8" customHeight="1" x14ac:dyDescent="0.45">
      <c r="B5" s="145"/>
      <c r="C5" s="128" t="s">
        <v>145</v>
      </c>
      <c r="D5" s="129" t="s">
        <v>5</v>
      </c>
      <c r="E5" s="23">
        <f>'全学基礎教育(2)'!T9</f>
        <v>0</v>
      </c>
      <c r="F5" s="18">
        <f>'全学基礎教育(2)'!M6</f>
        <v>4</v>
      </c>
      <c r="G5" s="22">
        <f t="shared" ref="G5:G16" si="0">F5-E5</f>
        <v>4</v>
      </c>
      <c r="I5" s="163" t="s">
        <v>60</v>
      </c>
      <c r="J5" s="76" t="str">
        <f>IFERROR(設定!AI12,"-")</f>
        <v>-</v>
      </c>
      <c r="K5" s="77" t="str">
        <f>IFERROR(設定!AJ12,"-")</f>
        <v>-</v>
      </c>
      <c r="L5" s="77" t="str">
        <f>IFERROR(設定!AK12,"-")</f>
        <v>-</v>
      </c>
      <c r="M5" s="77" t="str">
        <f>IFERROR(設定!AL12,"-")</f>
        <v>-</v>
      </c>
      <c r="N5" s="77" t="str">
        <f>IFERROR(設定!AM12,"-")</f>
        <v>-</v>
      </c>
      <c r="O5" s="77" t="str">
        <f>IFERROR(設定!AN12,"-")</f>
        <v>-</v>
      </c>
      <c r="P5" s="66" t="str">
        <f>IFERROR(設定!AO12,"-")</f>
        <v>-</v>
      </c>
      <c r="R5" s="86"/>
      <c r="S5" s="86"/>
      <c r="T5" s="86"/>
      <c r="U5" s="86"/>
      <c r="V5" s="86"/>
      <c r="W5" s="86"/>
      <c r="X5" s="86"/>
      <c r="Y5" s="86"/>
    </row>
    <row r="6" spans="1:25" ht="22.8" customHeight="1" x14ac:dyDescent="0.45">
      <c r="B6" s="145"/>
      <c r="C6" s="130"/>
      <c r="D6" s="129" t="s">
        <v>6</v>
      </c>
      <c r="E6" s="23">
        <f>'全学基礎教育(2)'!T13</f>
        <v>0</v>
      </c>
      <c r="F6" s="18">
        <f>'全学基礎教育(2)'!M10</f>
        <v>4</v>
      </c>
      <c r="G6" s="22">
        <f t="shared" si="0"/>
        <v>4</v>
      </c>
      <c r="I6" s="164"/>
      <c r="J6" s="68"/>
      <c r="K6" s="70"/>
      <c r="L6" s="70"/>
      <c r="M6" s="70"/>
      <c r="N6" s="70"/>
      <c r="O6" s="70"/>
      <c r="P6" s="72"/>
      <c r="R6" s="29"/>
      <c r="S6" s="29"/>
      <c r="T6" s="29"/>
      <c r="U6" s="29"/>
      <c r="V6" s="29"/>
      <c r="W6" s="29"/>
      <c r="X6" s="29"/>
      <c r="Y6" s="29"/>
    </row>
    <row r="7" spans="1:25" ht="22.8" customHeight="1" x14ac:dyDescent="0.45">
      <c r="B7" s="145"/>
      <c r="C7" s="130"/>
      <c r="D7" s="129" t="s">
        <v>43</v>
      </c>
      <c r="E7" s="23">
        <f>'全学基礎教育(2)'!T19</f>
        <v>0</v>
      </c>
      <c r="F7" s="18">
        <f>'全学基礎教育(2)'!M14</f>
        <v>6</v>
      </c>
      <c r="G7" s="22">
        <f t="shared" si="0"/>
        <v>6</v>
      </c>
      <c r="I7" s="164" t="s">
        <v>63</v>
      </c>
      <c r="J7" s="73" t="str">
        <f>IFERROR(設定!AI14,"-")</f>
        <v>-</v>
      </c>
      <c r="K7" s="64" t="str">
        <f>IFERROR(設定!AJ14,"-")</f>
        <v>-</v>
      </c>
      <c r="L7" s="64" t="str">
        <f>IFERROR(設定!AK14,"-")</f>
        <v>-</v>
      </c>
      <c r="M7" s="64" t="str">
        <f>IFERROR(設定!AL14,"-")</f>
        <v>-</v>
      </c>
      <c r="N7" s="64" t="str">
        <f>IFERROR(設定!AM14,"-")</f>
        <v>-</v>
      </c>
      <c r="O7" s="64" t="str">
        <f>IFERROR(設定!AN14,"-")</f>
        <v>-</v>
      </c>
      <c r="P7" s="62" t="str">
        <f>IFERROR(設定!AO14,"-")</f>
        <v>-</v>
      </c>
      <c r="R7" s="80" t="s">
        <v>36</v>
      </c>
      <c r="S7" s="81"/>
      <c r="T7" s="81"/>
      <c r="U7" s="81"/>
      <c r="V7" s="81"/>
      <c r="W7" s="81"/>
      <c r="X7" s="81"/>
      <c r="Y7" s="82"/>
    </row>
    <row r="8" spans="1:25" ht="22.8" customHeight="1" x14ac:dyDescent="0.45">
      <c r="B8" s="146"/>
      <c r="C8" s="131"/>
      <c r="D8" s="129" t="s">
        <v>7</v>
      </c>
      <c r="E8" s="23">
        <f>SUM(E5:E7)</f>
        <v>0</v>
      </c>
      <c r="F8" s="18">
        <f>SUM(F5:F7)</f>
        <v>14</v>
      </c>
      <c r="G8" s="22">
        <f t="shared" si="0"/>
        <v>14</v>
      </c>
      <c r="I8" s="164"/>
      <c r="J8" s="68"/>
      <c r="K8" s="70"/>
      <c r="L8" s="70"/>
      <c r="M8" s="70"/>
      <c r="N8" s="70"/>
      <c r="O8" s="70"/>
      <c r="P8" s="72"/>
      <c r="R8" s="8" t="s">
        <v>18</v>
      </c>
      <c r="S8" s="60" t="s">
        <v>35</v>
      </c>
      <c r="T8" s="60"/>
      <c r="U8" s="60"/>
      <c r="V8" s="60"/>
      <c r="W8" s="60"/>
      <c r="X8" s="60"/>
      <c r="Y8" s="61"/>
    </row>
    <row r="9" spans="1:25" ht="22.8" customHeight="1" x14ac:dyDescent="0.45">
      <c r="B9" s="147" t="s">
        <v>149</v>
      </c>
      <c r="C9" s="148"/>
      <c r="D9" s="132" t="s">
        <v>8</v>
      </c>
      <c r="E9" s="23">
        <f>基盤科目!M26</f>
        <v>0</v>
      </c>
      <c r="F9" s="18">
        <f>基盤科目!L26</f>
        <v>16</v>
      </c>
      <c r="G9" s="22">
        <f>F9-E9</f>
        <v>16</v>
      </c>
      <c r="I9" s="164" t="s">
        <v>86</v>
      </c>
      <c r="J9" s="73" t="str">
        <f>IFERROR(設定!AI16,"-")</f>
        <v>-</v>
      </c>
      <c r="K9" s="64" t="str">
        <f>IFERROR(設定!AJ16,"-")</f>
        <v>-</v>
      </c>
      <c r="L9" s="64" t="str">
        <f>IFERROR(設定!AK16,"-")</f>
        <v>-</v>
      </c>
      <c r="M9" s="64" t="str">
        <f>IFERROR(設定!AL16,"-")</f>
        <v>-</v>
      </c>
      <c r="N9" s="64" t="str">
        <f>IFERROR(設定!AM16,"-")</f>
        <v>-</v>
      </c>
      <c r="O9" s="64" t="str">
        <f>IFERROR(設定!AN16,"-")</f>
        <v>-</v>
      </c>
      <c r="P9" s="62" t="str">
        <f>IFERROR(設定!AO16,"-")</f>
        <v>-</v>
      </c>
      <c r="R9" s="11"/>
      <c r="S9" s="56"/>
      <c r="T9" s="56"/>
      <c r="U9" s="56"/>
      <c r="V9" s="56"/>
      <c r="W9" s="56"/>
      <c r="X9" s="56"/>
      <c r="Y9" s="57"/>
    </row>
    <row r="10" spans="1:25" ht="22.8" customHeight="1" x14ac:dyDescent="0.45">
      <c r="B10" s="149"/>
      <c r="C10" s="150"/>
      <c r="D10" s="132" t="s">
        <v>9</v>
      </c>
      <c r="E10" s="23">
        <f>専門必修!M46</f>
        <v>0</v>
      </c>
      <c r="F10" s="18">
        <f>専門必修!L46</f>
        <v>42</v>
      </c>
      <c r="G10" s="22">
        <f>F10-E10</f>
        <v>42</v>
      </c>
      <c r="I10" s="164"/>
      <c r="J10" s="68"/>
      <c r="K10" s="70"/>
      <c r="L10" s="70"/>
      <c r="M10" s="70"/>
      <c r="N10" s="70"/>
      <c r="O10" s="70"/>
      <c r="P10" s="72"/>
      <c r="R10" s="7"/>
      <c r="S10" s="58"/>
      <c r="T10" s="58"/>
      <c r="U10" s="58"/>
      <c r="V10" s="58"/>
      <c r="W10" s="58"/>
      <c r="X10" s="58"/>
      <c r="Y10" s="59"/>
    </row>
    <row r="11" spans="1:25" ht="22.8" customHeight="1" x14ac:dyDescent="0.45">
      <c r="B11" s="149"/>
      <c r="C11" s="150"/>
      <c r="D11" s="132" t="s">
        <v>10</v>
      </c>
      <c r="E11" s="23">
        <f>専門選択!M36</f>
        <v>0</v>
      </c>
      <c r="F11" s="18">
        <f>専門選択!L36</f>
        <v>20</v>
      </c>
      <c r="G11" s="22">
        <f>F11-E11</f>
        <v>20</v>
      </c>
      <c r="I11" s="164" t="s">
        <v>62</v>
      </c>
      <c r="J11" s="73" t="str">
        <f>IFERROR(設定!AI18,"-")</f>
        <v>-</v>
      </c>
      <c r="K11" s="64" t="str">
        <f>IFERROR(設定!AJ18,"-")</f>
        <v>-</v>
      </c>
      <c r="L11" s="64" t="str">
        <f>IFERROR(設定!AK18,"-")</f>
        <v>-</v>
      </c>
      <c r="M11" s="64" t="str">
        <f>IFERROR(設定!AL18,"-")</f>
        <v>-</v>
      </c>
      <c r="N11" s="64" t="str">
        <f>IFERROR(設定!AM18,"-")</f>
        <v>-</v>
      </c>
      <c r="O11" s="64" t="str">
        <f>IFERROR(設定!AN18,"-")</f>
        <v>-</v>
      </c>
      <c r="P11" s="62" t="str">
        <f>IFERROR(設定!AO18,"-")</f>
        <v>-</v>
      </c>
      <c r="S11" s="12"/>
      <c r="T11" s="12"/>
      <c r="U11" s="12"/>
      <c r="V11" s="12"/>
      <c r="W11" s="12"/>
      <c r="X11" s="12"/>
      <c r="Y11" s="12"/>
    </row>
    <row r="12" spans="1:25" ht="22.8" customHeight="1" x14ac:dyDescent="0.45">
      <c r="B12" s="149"/>
      <c r="C12" s="150"/>
      <c r="D12" s="132" t="s">
        <v>11</v>
      </c>
      <c r="E12" s="23">
        <f>専門自由!M36</f>
        <v>0</v>
      </c>
      <c r="F12" s="18">
        <f>専門自由!L36</f>
        <v>4</v>
      </c>
      <c r="G12" s="22">
        <f>F12-E12</f>
        <v>4</v>
      </c>
      <c r="I12" s="164"/>
      <c r="J12" s="68"/>
      <c r="K12" s="70"/>
      <c r="L12" s="70"/>
      <c r="M12" s="70"/>
      <c r="N12" s="70"/>
      <c r="O12" s="70"/>
      <c r="P12" s="72"/>
      <c r="R12" s="80" t="s">
        <v>19</v>
      </c>
      <c r="S12" s="81"/>
      <c r="T12" s="81"/>
      <c r="U12" s="81"/>
      <c r="V12" s="81"/>
      <c r="W12" s="81"/>
      <c r="X12" s="81"/>
      <c r="Y12" s="82"/>
    </row>
    <row r="13" spans="1:25" ht="22.8" customHeight="1" x14ac:dyDescent="0.45">
      <c r="B13" s="151"/>
      <c r="C13" s="152"/>
      <c r="D13" s="132" t="s">
        <v>7</v>
      </c>
      <c r="E13" s="23">
        <f>SUM(E9:E12)</f>
        <v>0</v>
      </c>
      <c r="F13" s="18">
        <f>SUM(F9:F12)</f>
        <v>82</v>
      </c>
      <c r="G13" s="22">
        <f>F13-E13</f>
        <v>82</v>
      </c>
      <c r="I13" s="164" t="s">
        <v>61</v>
      </c>
      <c r="J13" s="73" t="str">
        <f>IFERROR(設定!AI20,"-")</f>
        <v>-</v>
      </c>
      <c r="K13" s="64" t="str">
        <f>IFERROR(設定!AJ20,"-")</f>
        <v>-</v>
      </c>
      <c r="L13" s="64" t="str">
        <f>IFERROR(設定!AK20,"-")</f>
        <v>-</v>
      </c>
      <c r="M13" s="64" t="str">
        <f>IFERROR(設定!AL20,"-")</f>
        <v>-</v>
      </c>
      <c r="N13" s="64" t="str">
        <f>IFERROR(設定!AM20,"-")</f>
        <v>-</v>
      </c>
      <c r="O13" s="64" t="str">
        <f>IFERROR(設定!AN20,"-")</f>
        <v>-</v>
      </c>
      <c r="P13" s="62" t="str">
        <f>IFERROR(設定!AO20,"-")</f>
        <v>-</v>
      </c>
      <c r="R13" s="50">
        <v>45386</v>
      </c>
      <c r="S13" s="51"/>
      <c r="T13" s="52" t="s">
        <v>141</v>
      </c>
      <c r="U13" s="53"/>
      <c r="V13" s="53"/>
      <c r="W13" s="53"/>
      <c r="X13" s="53"/>
      <c r="Y13" s="54"/>
    </row>
    <row r="14" spans="1:25" ht="22.8" customHeight="1" thickBot="1" x14ac:dyDescent="0.5">
      <c r="B14" s="133" t="s">
        <v>150</v>
      </c>
      <c r="C14" s="134"/>
      <c r="D14" s="135"/>
      <c r="E14" s="23">
        <f>自由選択!M21</f>
        <v>0</v>
      </c>
      <c r="F14" s="18">
        <f>自由選択!L21</f>
        <v>10</v>
      </c>
      <c r="G14" s="22">
        <f>F14-E14</f>
        <v>10</v>
      </c>
      <c r="I14" s="164"/>
      <c r="J14" s="76"/>
      <c r="K14" s="77"/>
      <c r="L14" s="77"/>
      <c r="M14" s="77"/>
      <c r="N14" s="77"/>
      <c r="O14" s="77"/>
      <c r="P14" s="66"/>
      <c r="R14" s="50"/>
      <c r="S14" s="51"/>
      <c r="T14" s="52"/>
      <c r="U14" s="53"/>
      <c r="V14" s="53"/>
      <c r="W14" s="53"/>
      <c r="X14" s="53"/>
      <c r="Y14" s="54"/>
    </row>
    <row r="15" spans="1:25" ht="22.8" customHeight="1" x14ac:dyDescent="0.45">
      <c r="B15" s="136" t="s">
        <v>1</v>
      </c>
      <c r="C15" s="137"/>
      <c r="D15" s="138"/>
      <c r="E15" s="94">
        <f>SUM(E4,E8,E13,E14)</f>
        <v>0</v>
      </c>
      <c r="F15" s="92">
        <f>SUM(F4,F8,F13,F14)</f>
        <v>124</v>
      </c>
      <c r="G15" s="90">
        <f>SUM(G4,G8,G13,G14)</f>
        <v>124</v>
      </c>
      <c r="I15" s="165" t="s">
        <v>111</v>
      </c>
      <c r="J15" s="67" t="str">
        <f>IFERROR(VLOOKUP(_xlfn.CONCAT(LEFT($O$3,1),$P$3,"他1"),設定!$AM$24:$AN$37,2,0),"-")</f>
        <v>-</v>
      </c>
      <c r="K15" s="69" t="str">
        <f>IFERROR(VLOOKUP(_xlfn.CONCAT(LEFT($O$3,1),$P$3,"他2"),設定!$AM$24:$AN$37,2,0),"-")</f>
        <v>-</v>
      </c>
      <c r="L15" s="69" t="str">
        <f>IFERROR(VLOOKUP(_xlfn.CONCAT(LEFT($O$3,1),$P$3,"他3"),設定!$AM$24:$AN$37,2,0),"-")</f>
        <v>-</v>
      </c>
      <c r="M15" s="69" t="str">
        <f>IFERROR(VLOOKUP(_xlfn.CONCAT(LEFT($O$3,1),$P$3,"他4"),設定!$AM$24:$AN$37,2,0),"-")</f>
        <v>-</v>
      </c>
      <c r="N15" s="69" t="str">
        <f>IFERROR(VLOOKUP(_xlfn.CONCAT(LEFT($O$3,1),$P$3,"他5"),設定!$AM$24:$AN$37,2,0),"-")</f>
        <v>-</v>
      </c>
      <c r="O15" s="69" t="str">
        <f>IFERROR(VLOOKUP(_xlfn.CONCAT(LEFT($O$3,1),$P$3,"他6"),設定!$AM$24:$AN$37,2,0),"-")</f>
        <v>-</v>
      </c>
      <c r="P15" s="71" t="str">
        <f>IFERROR(VLOOKUP(_xlfn.CONCAT(LEFT($O$3,1),$P$3,"他7"),設定!$AM$24:$AN$37,2,0),"-")</f>
        <v>-</v>
      </c>
      <c r="R15" s="50"/>
      <c r="S15" s="51"/>
      <c r="T15" s="52"/>
      <c r="U15" s="53"/>
      <c r="V15" s="53"/>
      <c r="W15" s="53"/>
      <c r="X15" s="53"/>
      <c r="Y15" s="54"/>
    </row>
    <row r="16" spans="1:25" ht="22.8" customHeight="1" thickBot="1" x14ac:dyDescent="0.5">
      <c r="B16" s="139"/>
      <c r="C16" s="140"/>
      <c r="D16" s="141"/>
      <c r="E16" s="95"/>
      <c r="F16" s="93"/>
      <c r="G16" s="91"/>
      <c r="I16" s="165"/>
      <c r="J16" s="68"/>
      <c r="K16" s="70"/>
      <c r="L16" s="70"/>
      <c r="M16" s="70"/>
      <c r="N16" s="70"/>
      <c r="O16" s="70"/>
      <c r="P16" s="72"/>
      <c r="R16" s="50"/>
      <c r="S16" s="51"/>
      <c r="T16" s="52"/>
      <c r="U16" s="53"/>
      <c r="V16" s="53"/>
      <c r="W16" s="53"/>
      <c r="X16" s="53"/>
      <c r="Y16" s="54"/>
    </row>
    <row r="17" spans="9:25" ht="22.8" customHeight="1" x14ac:dyDescent="0.45">
      <c r="I17" s="165"/>
      <c r="J17" s="73" t="str">
        <f>IFERROR(VLOOKUP(_xlfn.CONCAT(LEFT($O$3,1),$P$3,"他8"),設定!$AM$24:$AN$37,2,0),"-")</f>
        <v>-</v>
      </c>
      <c r="K17" s="64" t="str">
        <f>IFERROR(VLOOKUP(_xlfn.CONCAT(LEFT($O$3,1),$P$3,"他9"),設定!$AM$24:$AN$37,2,0),"-")</f>
        <v>-</v>
      </c>
      <c r="L17" s="64" t="str">
        <f>IFERROR(VLOOKUP(_xlfn.CONCAT(LEFT($O$3,1),$P$3,"他10"),設定!$AM$24:$AN$37,2,0),"-")</f>
        <v>-</v>
      </c>
      <c r="M17" s="64" t="str">
        <f>IFERROR(VLOOKUP(_xlfn.CONCAT(LEFT($O$3,1),$P$3,"他11"),設定!$AM$24:$AN$37,2,0),"-")</f>
        <v>-</v>
      </c>
      <c r="N17" s="64" t="str">
        <f>IFERROR(VLOOKUP(_xlfn.CONCAT(LEFT($O$3,1),$P$3,"他12"),設定!$AM$24:$AN$37,2,0),"-")</f>
        <v>-</v>
      </c>
      <c r="O17" s="64" t="str">
        <f>IFERROR(VLOOKUP(_xlfn.CONCAT(LEFT($O$3,1),$P$3,"他13"),設定!$AM$24:$AN$37,2,0),"-")</f>
        <v>-</v>
      </c>
      <c r="P17" s="62" t="str">
        <f>IFERROR(VLOOKUP(_xlfn.CONCAT(LEFT($O$3,1),$P$3,"他14"),設定!$AM$24:$AN$37,2,0),"-")</f>
        <v>-</v>
      </c>
      <c r="R17" s="50"/>
      <c r="S17" s="51"/>
      <c r="T17" s="52"/>
      <c r="U17" s="53"/>
      <c r="V17" s="53"/>
      <c r="W17" s="53"/>
      <c r="X17" s="53"/>
      <c r="Y17" s="54"/>
    </row>
    <row r="18" spans="9:25" ht="22.8" customHeight="1" thickBot="1" x14ac:dyDescent="0.5">
      <c r="I18" s="166"/>
      <c r="J18" s="89"/>
      <c r="K18" s="65"/>
      <c r="L18" s="65"/>
      <c r="M18" s="65"/>
      <c r="N18" s="65"/>
      <c r="O18" s="65"/>
      <c r="P18" s="63"/>
      <c r="R18" s="50"/>
      <c r="S18" s="51"/>
      <c r="T18" s="52"/>
      <c r="U18" s="53"/>
      <c r="V18" s="53"/>
      <c r="W18" s="53"/>
      <c r="X18" s="53"/>
      <c r="Y18" s="54"/>
    </row>
    <row r="19" spans="9:25" ht="22.8" customHeight="1" x14ac:dyDescent="0.45">
      <c r="R19" s="50"/>
      <c r="S19" s="51"/>
      <c r="T19" s="52"/>
      <c r="U19" s="53"/>
      <c r="V19" s="53"/>
      <c r="W19" s="53"/>
      <c r="X19" s="53"/>
      <c r="Y19" s="54"/>
    </row>
    <row r="20" spans="9:25" ht="22.8" customHeight="1" x14ac:dyDescent="0.45">
      <c r="R20" s="50"/>
      <c r="S20" s="51"/>
      <c r="T20" s="52"/>
      <c r="U20" s="53"/>
      <c r="V20" s="53"/>
      <c r="W20" s="53"/>
      <c r="X20" s="53"/>
      <c r="Y20" s="54"/>
    </row>
    <row r="21" spans="9:25" ht="22.8" customHeight="1" x14ac:dyDescent="0.45">
      <c r="R21" s="50"/>
      <c r="S21" s="51"/>
      <c r="T21" s="52"/>
      <c r="U21" s="53"/>
      <c r="V21" s="53"/>
      <c r="W21" s="53"/>
      <c r="X21" s="53"/>
      <c r="Y21" s="54"/>
    </row>
    <row r="22" spans="9:25" ht="22.8" customHeight="1" x14ac:dyDescent="0.45">
      <c r="R22" s="87"/>
      <c r="S22" s="87"/>
      <c r="T22" s="88"/>
      <c r="U22" s="88"/>
      <c r="V22" s="88"/>
      <c r="W22" s="88"/>
      <c r="X22" s="88"/>
      <c r="Y22" s="88"/>
    </row>
    <row r="23" spans="9:25" ht="22.8" customHeight="1" x14ac:dyDescent="0.45"/>
    <row r="24" spans="9:25" ht="22.8" customHeight="1" x14ac:dyDescent="0.45"/>
    <row r="25" spans="9:25" ht="22.8" customHeight="1" x14ac:dyDescent="0.45"/>
    <row r="26" spans="9:25" ht="22.8" customHeight="1" x14ac:dyDescent="0.45"/>
    <row r="27" spans="9:25" ht="22.8" customHeight="1" x14ac:dyDescent="0.45"/>
    <row r="28" spans="9:25" ht="22.8" customHeight="1" x14ac:dyDescent="0.45"/>
    <row r="29" spans="9:25" ht="22.8" customHeight="1" x14ac:dyDescent="0.45"/>
    <row r="30" spans="9:25" ht="22.8" customHeight="1" x14ac:dyDescent="0.45"/>
    <row r="31" spans="9:25" ht="22.8" customHeight="1" x14ac:dyDescent="0.45"/>
    <row r="32" spans="9:25" ht="22.8" customHeight="1" x14ac:dyDescent="0.45"/>
    <row r="33" ht="22.8" customHeight="1" x14ac:dyDescent="0.45"/>
    <row r="34" ht="22.8" customHeight="1" x14ac:dyDescent="0.45"/>
    <row r="35" ht="22.8" customHeight="1" x14ac:dyDescent="0.45"/>
    <row r="36" ht="22.8" customHeight="1" x14ac:dyDescent="0.45"/>
    <row r="37" ht="22.8" customHeight="1" x14ac:dyDescent="0.45"/>
    <row r="38" ht="22.8" customHeight="1" x14ac:dyDescent="0.45"/>
    <row r="39" ht="22.8" customHeight="1" x14ac:dyDescent="0.45"/>
  </sheetData>
  <sheetProtection algorithmName="SHA-512" hashValue="evPLrzlmWJFlPb9BpyDPTV4SDeGRiiWzpqlqxxLFpCCCIotYP9U+9AnrUPy0emGO8CFKe1OdiwhG2cCIuCh1xg==" saltValue="HJcqwrXpM2kr2AMYT4CFVg==" spinCount="100000" sheet="1" objects="1" scenarios="1"/>
  <mergeCells count="92">
    <mergeCell ref="C5:C8"/>
    <mergeCell ref="B4:B8"/>
    <mergeCell ref="B9:C13"/>
    <mergeCell ref="P7:P8"/>
    <mergeCell ref="O5:O6"/>
    <mergeCell ref="P5:P6"/>
    <mergeCell ref="J5:J6"/>
    <mergeCell ref="M5:M6"/>
    <mergeCell ref="N5:N6"/>
    <mergeCell ref="M7:M8"/>
    <mergeCell ref="N7:N8"/>
    <mergeCell ref="R22:S22"/>
    <mergeCell ref="T22:Y22"/>
    <mergeCell ref="I5:I6"/>
    <mergeCell ref="K5:K6"/>
    <mergeCell ref="B14:D14"/>
    <mergeCell ref="J17:J18"/>
    <mergeCell ref="L5:L6"/>
    <mergeCell ref="I7:I8"/>
    <mergeCell ref="J7:J8"/>
    <mergeCell ref="K7:K8"/>
    <mergeCell ref="L7:L8"/>
    <mergeCell ref="B15:D16"/>
    <mergeCell ref="G15:G16"/>
    <mergeCell ref="F15:F16"/>
    <mergeCell ref="E15:E16"/>
    <mergeCell ref="T21:Y21"/>
    <mergeCell ref="T3:U3"/>
    <mergeCell ref="R7:Y7"/>
    <mergeCell ref="V3:Y3"/>
    <mergeCell ref="R14:S14"/>
    <mergeCell ref="R15:S15"/>
    <mergeCell ref="S8:Y10"/>
    <mergeCell ref="T13:Y13"/>
    <mergeCell ref="R13:S13"/>
    <mergeCell ref="R12:Y12"/>
    <mergeCell ref="R4:Y5"/>
    <mergeCell ref="R21:S21"/>
    <mergeCell ref="R20:S20"/>
    <mergeCell ref="R19:S19"/>
    <mergeCell ref="R18:S18"/>
    <mergeCell ref="R17:S17"/>
    <mergeCell ref="B3:D3"/>
    <mergeCell ref="N9:N10"/>
    <mergeCell ref="O9:O10"/>
    <mergeCell ref="O7:O8"/>
    <mergeCell ref="M3:N3"/>
    <mergeCell ref="I3:L3"/>
    <mergeCell ref="I13:I14"/>
    <mergeCell ref="J13:J14"/>
    <mergeCell ref="K13:K14"/>
    <mergeCell ref="L13:L14"/>
    <mergeCell ref="M13:M14"/>
    <mergeCell ref="N13:N14"/>
    <mergeCell ref="O13:O14"/>
    <mergeCell ref="P9:P10"/>
    <mergeCell ref="I11:I12"/>
    <mergeCell ref="J11:J12"/>
    <mergeCell ref="K11:K12"/>
    <mergeCell ref="L11:L12"/>
    <mergeCell ref="M11:M12"/>
    <mergeCell ref="N11:N12"/>
    <mergeCell ref="O11:O12"/>
    <mergeCell ref="P11:P12"/>
    <mergeCell ref="I9:I10"/>
    <mergeCell ref="J9:J10"/>
    <mergeCell ref="K9:K10"/>
    <mergeCell ref="L9:L10"/>
    <mergeCell ref="M9:M10"/>
    <mergeCell ref="P13:P14"/>
    <mergeCell ref="J15:J16"/>
    <mergeCell ref="K15:K16"/>
    <mergeCell ref="L15:L16"/>
    <mergeCell ref="M15:M16"/>
    <mergeCell ref="N15:N16"/>
    <mergeCell ref="O15:O16"/>
    <mergeCell ref="P15:P16"/>
    <mergeCell ref="P17:P18"/>
    <mergeCell ref="I15:I18"/>
    <mergeCell ref="K17:K18"/>
    <mergeCell ref="L17:L18"/>
    <mergeCell ref="M17:M18"/>
    <mergeCell ref="N17:N18"/>
    <mergeCell ref="O17:O18"/>
    <mergeCell ref="R16:S16"/>
    <mergeCell ref="T20:Y20"/>
    <mergeCell ref="T14:Y14"/>
    <mergeCell ref="T15:Y15"/>
    <mergeCell ref="T16:Y16"/>
    <mergeCell ref="T17:Y17"/>
    <mergeCell ref="T18:Y18"/>
    <mergeCell ref="T19:Y19"/>
  </mergeCells>
  <phoneticPr fontId="1"/>
  <dataValidations count="2">
    <dataValidation type="list" allowBlank="1" showInputMessage="1" showErrorMessage="1" sqref="O3" xr:uid="{C7EE056C-3534-49AD-AC31-1465165E65EF}">
      <formula1>"1年,2年,3年,4年"</formula1>
    </dataValidation>
    <dataValidation type="list" allowBlank="1" showInputMessage="1" showErrorMessage="1" sqref="P3" xr:uid="{269DD6A1-D06E-4F1C-8E23-5466BB3E55F3}">
      <formula1>"前期,後期"</formula1>
    </dataValidation>
  </dataValidations>
  <hyperlinks>
    <hyperlink ref="V3" r:id="rId1" xr:uid="{E82D7F1F-D349-4F7B-A798-67BFB35C9F45}"/>
  </hyperlinks>
  <pageMargins left="0.7" right="0.7" top="0.75" bottom="0.75" header="0.3" footer="0.3"/>
  <pageSetup paperSize="9" orientation="portrait" horizontalDpi="4294967293" verticalDpi="0" r:id="rId2"/>
  <ignoredErrors>
    <ignoredError sqref="C4:C5"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40C1-F3E3-47A9-988F-5FCCF78B9B7C}">
  <sheetPr>
    <tabColor rgb="FFCCFFFF"/>
  </sheetPr>
  <dimension ref="A1:R22"/>
  <sheetViews>
    <sheetView workbookViewId="0">
      <pane ySplit="5" topLeftCell="A6" activePane="bottomLeft" state="frozen"/>
      <selection pane="bottomLeft" activeCell="C6" sqref="C6:D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153" customFormat="1" ht="30" customHeight="1" x14ac:dyDescent="0.45">
      <c r="A1" s="153" t="s">
        <v>173</v>
      </c>
    </row>
    <row r="3" spans="1:18" ht="36" customHeight="1" x14ac:dyDescent="0.45">
      <c r="B3" s="125" t="s">
        <v>150</v>
      </c>
      <c r="C3" s="125"/>
      <c r="D3" s="106" t="s">
        <v>108</v>
      </c>
      <c r="E3" s="106"/>
      <c r="F3" s="106"/>
      <c r="G3" s="106" t="s">
        <v>58</v>
      </c>
      <c r="H3" s="106"/>
      <c r="I3" s="106"/>
      <c r="J3" s="103" t="s">
        <v>34</v>
      </c>
      <c r="K3" s="119"/>
      <c r="L3" s="119"/>
      <c r="M3" s="120"/>
    </row>
    <row r="5" spans="1:18" ht="36" customHeight="1" x14ac:dyDescent="0.45">
      <c r="B5" s="9" t="s">
        <v>38</v>
      </c>
      <c r="C5" s="80" t="s">
        <v>42</v>
      </c>
      <c r="D5" s="81"/>
      <c r="E5" s="10" t="s">
        <v>53</v>
      </c>
      <c r="F5" s="14" t="s">
        <v>75</v>
      </c>
      <c r="G5" s="13" t="s">
        <v>54</v>
      </c>
      <c r="H5" s="13" t="s">
        <v>55</v>
      </c>
      <c r="I5" s="14" t="s">
        <v>56</v>
      </c>
      <c r="J5" s="14" t="s">
        <v>57</v>
      </c>
      <c r="K5" s="9" t="s">
        <v>31</v>
      </c>
      <c r="L5" s="9" t="s">
        <v>22</v>
      </c>
      <c r="M5" s="9" t="s">
        <v>2</v>
      </c>
    </row>
    <row r="6" spans="1:18" ht="18" customHeight="1" x14ac:dyDescent="0.45">
      <c r="B6" s="115" t="s">
        <v>176</v>
      </c>
      <c r="C6" s="123"/>
      <c r="D6" s="124"/>
      <c r="E6" s="43"/>
      <c r="F6" s="39"/>
      <c r="G6" s="43"/>
      <c r="H6" s="44"/>
      <c r="I6" s="47"/>
      <c r="J6" s="47"/>
      <c r="K6" s="30"/>
      <c r="L6" s="108">
        <f>設定!J10</f>
        <v>10</v>
      </c>
      <c r="M6" s="42" t="s">
        <v>32</v>
      </c>
      <c r="P6" s="4">
        <f>K6</f>
        <v>0</v>
      </c>
      <c r="Q6" s="4">
        <f>IF(M6="-",0,1)</f>
        <v>0</v>
      </c>
      <c r="R6" s="4">
        <f>P6*Q6</f>
        <v>0</v>
      </c>
    </row>
    <row r="7" spans="1:18" ht="18" customHeight="1" x14ac:dyDescent="0.45">
      <c r="B7" s="118"/>
      <c r="C7" s="123"/>
      <c r="D7" s="124"/>
      <c r="E7" s="43"/>
      <c r="F7" s="39"/>
      <c r="G7" s="43"/>
      <c r="H7" s="44"/>
      <c r="I7" s="47"/>
      <c r="J7" s="47"/>
      <c r="K7" s="30"/>
      <c r="L7" s="118"/>
      <c r="M7" s="42" t="s">
        <v>33</v>
      </c>
      <c r="P7" s="4">
        <f>K7</f>
        <v>0</v>
      </c>
      <c r="Q7" s="4">
        <f t="shared" ref="Q7:Q20" si="0">IF(M7="-",0,1)</f>
        <v>0</v>
      </c>
      <c r="R7" s="4">
        <f t="shared" ref="R7:R20" si="1">P7*Q7</f>
        <v>0</v>
      </c>
    </row>
    <row r="8" spans="1:18" ht="18" customHeight="1" x14ac:dyDescent="0.45">
      <c r="B8" s="118"/>
      <c r="C8" s="123"/>
      <c r="D8" s="124"/>
      <c r="E8" s="43"/>
      <c r="F8" s="39"/>
      <c r="G8" s="43"/>
      <c r="H8" s="44"/>
      <c r="I8" s="47"/>
      <c r="J8" s="47"/>
      <c r="K8" s="30"/>
      <c r="L8" s="118"/>
      <c r="M8" s="42" t="s">
        <v>33</v>
      </c>
      <c r="P8" s="4">
        <f>K8</f>
        <v>0</v>
      </c>
      <c r="Q8" s="4">
        <f t="shared" si="0"/>
        <v>0</v>
      </c>
      <c r="R8" s="4">
        <f t="shared" si="1"/>
        <v>0</v>
      </c>
    </row>
    <row r="9" spans="1:18" ht="18" customHeight="1" x14ac:dyDescent="0.45">
      <c r="B9" s="118"/>
      <c r="C9" s="123"/>
      <c r="D9" s="124"/>
      <c r="E9" s="43"/>
      <c r="F9" s="39"/>
      <c r="G9" s="43"/>
      <c r="H9" s="44"/>
      <c r="I9" s="47"/>
      <c r="J9" s="47"/>
      <c r="K9" s="30"/>
      <c r="L9" s="118"/>
      <c r="M9" s="42" t="s">
        <v>33</v>
      </c>
      <c r="P9" s="4">
        <f>K9</f>
        <v>0</v>
      </c>
      <c r="Q9" s="4">
        <f t="shared" si="0"/>
        <v>0</v>
      </c>
      <c r="R9" s="4">
        <f t="shared" si="1"/>
        <v>0</v>
      </c>
    </row>
    <row r="10" spans="1:18" ht="18" customHeight="1" x14ac:dyDescent="0.45">
      <c r="B10" s="118"/>
      <c r="C10" s="123"/>
      <c r="D10" s="124"/>
      <c r="E10" s="43"/>
      <c r="F10" s="39"/>
      <c r="G10" s="43"/>
      <c r="H10" s="44"/>
      <c r="I10" s="47"/>
      <c r="J10" s="47"/>
      <c r="K10" s="30"/>
      <c r="L10" s="118"/>
      <c r="M10" s="42" t="s">
        <v>33</v>
      </c>
      <c r="P10" s="4">
        <f>K10</f>
        <v>0</v>
      </c>
      <c r="Q10" s="4">
        <f t="shared" si="0"/>
        <v>0</v>
      </c>
      <c r="R10" s="4">
        <f t="shared" si="1"/>
        <v>0</v>
      </c>
    </row>
    <row r="11" spans="1:18" ht="18" customHeight="1" x14ac:dyDescent="0.45">
      <c r="B11" s="118"/>
      <c r="C11" s="123"/>
      <c r="D11" s="124"/>
      <c r="E11" s="43"/>
      <c r="F11" s="39"/>
      <c r="G11" s="43"/>
      <c r="H11" s="44"/>
      <c r="I11" s="47"/>
      <c r="J11" s="47"/>
      <c r="K11" s="30"/>
      <c r="L11" s="118"/>
      <c r="M11" s="42" t="s">
        <v>33</v>
      </c>
      <c r="P11" s="4">
        <f t="shared" ref="P11:P15" si="2">K11</f>
        <v>0</v>
      </c>
      <c r="Q11" s="4">
        <f t="shared" si="0"/>
        <v>0</v>
      </c>
      <c r="R11" s="4">
        <f t="shared" si="1"/>
        <v>0</v>
      </c>
    </row>
    <row r="12" spans="1:18" ht="18" customHeight="1" x14ac:dyDescent="0.45">
      <c r="B12" s="118"/>
      <c r="C12" s="123"/>
      <c r="D12" s="124"/>
      <c r="E12" s="43"/>
      <c r="F12" s="39"/>
      <c r="G12" s="43"/>
      <c r="H12" s="44"/>
      <c r="I12" s="47"/>
      <c r="J12" s="47"/>
      <c r="K12" s="30"/>
      <c r="L12" s="118"/>
      <c r="M12" s="42" t="s">
        <v>33</v>
      </c>
      <c r="P12" s="4">
        <f t="shared" si="2"/>
        <v>0</v>
      </c>
      <c r="Q12" s="4">
        <f t="shared" si="0"/>
        <v>0</v>
      </c>
      <c r="R12" s="4">
        <f t="shared" si="1"/>
        <v>0</v>
      </c>
    </row>
    <row r="13" spans="1:18" ht="18" customHeight="1" x14ac:dyDescent="0.45">
      <c r="B13" s="118"/>
      <c r="C13" s="123"/>
      <c r="D13" s="124"/>
      <c r="E13" s="43"/>
      <c r="F13" s="39"/>
      <c r="G13" s="43"/>
      <c r="H13" s="44"/>
      <c r="I13" s="47"/>
      <c r="J13" s="47"/>
      <c r="K13" s="30"/>
      <c r="L13" s="118"/>
      <c r="M13" s="42" t="s">
        <v>33</v>
      </c>
      <c r="P13" s="4">
        <f t="shared" si="2"/>
        <v>0</v>
      </c>
      <c r="Q13" s="4">
        <f t="shared" si="0"/>
        <v>0</v>
      </c>
      <c r="R13" s="4">
        <f t="shared" si="1"/>
        <v>0</v>
      </c>
    </row>
    <row r="14" spans="1:18" ht="18" customHeight="1" x14ac:dyDescent="0.45">
      <c r="B14" s="118"/>
      <c r="C14" s="123"/>
      <c r="D14" s="124"/>
      <c r="E14" s="43"/>
      <c r="F14" s="39"/>
      <c r="G14" s="43"/>
      <c r="H14" s="44"/>
      <c r="I14" s="47"/>
      <c r="J14" s="47"/>
      <c r="K14" s="30"/>
      <c r="L14" s="118"/>
      <c r="M14" s="42" t="s">
        <v>33</v>
      </c>
      <c r="P14" s="4">
        <f t="shared" si="2"/>
        <v>0</v>
      </c>
      <c r="Q14" s="4">
        <f t="shared" si="0"/>
        <v>0</v>
      </c>
      <c r="R14" s="4">
        <f t="shared" si="1"/>
        <v>0</v>
      </c>
    </row>
    <row r="15" spans="1:18" ht="18" customHeight="1" x14ac:dyDescent="0.45">
      <c r="B15" s="118"/>
      <c r="C15" s="123"/>
      <c r="D15" s="124"/>
      <c r="E15" s="43"/>
      <c r="F15" s="39"/>
      <c r="G15" s="43"/>
      <c r="H15" s="44"/>
      <c r="I15" s="47"/>
      <c r="J15" s="47"/>
      <c r="K15" s="30"/>
      <c r="L15" s="118"/>
      <c r="M15" s="42" t="s">
        <v>33</v>
      </c>
      <c r="P15" s="4">
        <f t="shared" si="2"/>
        <v>0</v>
      </c>
      <c r="Q15" s="4">
        <f t="shared" si="0"/>
        <v>0</v>
      </c>
      <c r="R15" s="4">
        <f t="shared" si="1"/>
        <v>0</v>
      </c>
    </row>
    <row r="16" spans="1:18" ht="18" customHeight="1" x14ac:dyDescent="0.45">
      <c r="B16" s="118"/>
      <c r="C16" s="123"/>
      <c r="D16" s="124"/>
      <c r="E16" s="43"/>
      <c r="F16" s="39"/>
      <c r="G16" s="43"/>
      <c r="H16" s="44"/>
      <c r="I16" s="47"/>
      <c r="J16" s="47"/>
      <c r="K16" s="30"/>
      <c r="L16" s="118"/>
      <c r="M16" s="42" t="s">
        <v>33</v>
      </c>
      <c r="P16" s="4">
        <f>K16</f>
        <v>0</v>
      </c>
      <c r="Q16" s="4">
        <f t="shared" si="0"/>
        <v>0</v>
      </c>
      <c r="R16" s="4">
        <f t="shared" si="1"/>
        <v>0</v>
      </c>
    </row>
    <row r="17" spans="2:18" ht="18" customHeight="1" x14ac:dyDescent="0.45">
      <c r="B17" s="118"/>
      <c r="C17" s="123"/>
      <c r="D17" s="124"/>
      <c r="E17" s="43"/>
      <c r="F17" s="39"/>
      <c r="G17" s="43"/>
      <c r="H17" s="44"/>
      <c r="I17" s="47"/>
      <c r="J17" s="47"/>
      <c r="K17" s="30"/>
      <c r="L17" s="118"/>
      <c r="M17" s="42" t="s">
        <v>33</v>
      </c>
      <c r="P17" s="4">
        <f>K17</f>
        <v>0</v>
      </c>
      <c r="Q17" s="4">
        <f t="shared" si="0"/>
        <v>0</v>
      </c>
      <c r="R17" s="4">
        <f t="shared" si="1"/>
        <v>0</v>
      </c>
    </row>
    <row r="18" spans="2:18" ht="18" customHeight="1" x14ac:dyDescent="0.45">
      <c r="B18" s="118"/>
      <c r="C18" s="123"/>
      <c r="D18" s="124"/>
      <c r="E18" s="43"/>
      <c r="F18" s="39"/>
      <c r="G18" s="43"/>
      <c r="H18" s="44"/>
      <c r="I18" s="47"/>
      <c r="J18" s="47"/>
      <c r="K18" s="30"/>
      <c r="L18" s="118"/>
      <c r="M18" s="42" t="s">
        <v>33</v>
      </c>
      <c r="P18" s="4">
        <f>K18</f>
        <v>0</v>
      </c>
      <c r="Q18" s="4">
        <f t="shared" si="0"/>
        <v>0</v>
      </c>
      <c r="R18" s="4">
        <f t="shared" si="1"/>
        <v>0</v>
      </c>
    </row>
    <row r="19" spans="2:18" ht="18" customHeight="1" x14ac:dyDescent="0.45">
      <c r="B19" s="118"/>
      <c r="C19" s="123"/>
      <c r="D19" s="124"/>
      <c r="E19" s="43"/>
      <c r="F19" s="39"/>
      <c r="G19" s="43"/>
      <c r="H19" s="44"/>
      <c r="I19" s="47"/>
      <c r="J19" s="47"/>
      <c r="K19" s="30"/>
      <c r="L19" s="118"/>
      <c r="M19" s="42" t="s">
        <v>33</v>
      </c>
      <c r="P19" s="4">
        <f>K19</f>
        <v>0</v>
      </c>
      <c r="Q19" s="4">
        <f t="shared" si="0"/>
        <v>0</v>
      </c>
      <c r="R19" s="4">
        <f t="shared" si="1"/>
        <v>0</v>
      </c>
    </row>
    <row r="20" spans="2:18" ht="18" customHeight="1" x14ac:dyDescent="0.45">
      <c r="B20" s="109"/>
      <c r="C20" s="123"/>
      <c r="D20" s="124"/>
      <c r="E20" s="43"/>
      <c r="F20" s="39"/>
      <c r="G20" s="43"/>
      <c r="H20" s="44"/>
      <c r="I20" s="47"/>
      <c r="J20" s="47"/>
      <c r="K20" s="30"/>
      <c r="L20" s="109"/>
      <c r="M20" s="42" t="s">
        <v>33</v>
      </c>
      <c r="P20" s="4">
        <f>K20</f>
        <v>0</v>
      </c>
      <c r="Q20" s="4">
        <f t="shared" si="0"/>
        <v>0</v>
      </c>
      <c r="R20" s="4">
        <f t="shared" si="1"/>
        <v>0</v>
      </c>
    </row>
    <row r="21" spans="2:18" ht="18" customHeight="1" x14ac:dyDescent="0.45">
      <c r="B21" s="107" t="s">
        <v>1</v>
      </c>
      <c r="C21" s="107"/>
      <c r="D21" s="107"/>
      <c r="E21" s="107"/>
      <c r="F21" s="107"/>
      <c r="G21" s="107"/>
      <c r="H21" s="107"/>
      <c r="I21" s="107"/>
      <c r="J21" s="107"/>
      <c r="K21" s="107"/>
      <c r="L21" s="113">
        <f>L6</f>
        <v>10</v>
      </c>
      <c r="M21" s="108">
        <f>SUM(R6:R20)</f>
        <v>0</v>
      </c>
    </row>
    <row r="22" spans="2:18" ht="18" customHeight="1" x14ac:dyDescent="0.45">
      <c r="B22" s="107"/>
      <c r="C22" s="107"/>
      <c r="D22" s="107"/>
      <c r="E22" s="107"/>
      <c r="F22" s="107"/>
      <c r="G22" s="107"/>
      <c r="H22" s="107"/>
      <c r="I22" s="107"/>
      <c r="J22" s="107"/>
      <c r="K22" s="107"/>
      <c r="L22" s="114"/>
      <c r="M22" s="109"/>
    </row>
  </sheetData>
  <sheetProtection algorithmName="SHA-512" hashValue="FyCQSL2Y6NDP0VtI35VbiL3S0qpncphymCR7KPxf6yz6GJ/BxxbGItL9b/4D+6S+YjE67fom0qdifHJaGJyBFg==" saltValue="euzaOoti0K/na81Ym/SMww==" spinCount="100000" sheet="1" objects="1" scenarios="1"/>
  <mergeCells count="25">
    <mergeCell ref="J3:M3"/>
    <mergeCell ref="D3:F3"/>
    <mergeCell ref="G3:I3"/>
    <mergeCell ref="B21:K22"/>
    <mergeCell ref="L21:L22"/>
    <mergeCell ref="M21:M22"/>
    <mergeCell ref="C16:D16"/>
    <mergeCell ref="C17:D17"/>
    <mergeCell ref="C18:D18"/>
    <mergeCell ref="C19:D19"/>
    <mergeCell ref="B3:C3"/>
    <mergeCell ref="C5:D5"/>
    <mergeCell ref="B6:B20"/>
    <mergeCell ref="C6:D6"/>
    <mergeCell ref="L6:L20"/>
    <mergeCell ref="C7:D7"/>
    <mergeCell ref="C13:D13"/>
    <mergeCell ref="C14:D14"/>
    <mergeCell ref="C15:D15"/>
    <mergeCell ref="C20:D20"/>
    <mergeCell ref="C8:D8"/>
    <mergeCell ref="C9:D9"/>
    <mergeCell ref="C10:D10"/>
    <mergeCell ref="C11:D11"/>
    <mergeCell ref="C12:D12"/>
  </mergeCells>
  <phoneticPr fontId="1"/>
  <dataValidations count="6">
    <dataValidation type="list" allowBlank="1" showInputMessage="1" showErrorMessage="1" sqref="M6:M20" xr:uid="{F7483B7B-BAD2-4B76-A98B-0791A0D46EB8}">
      <formula1>"-,○"</formula1>
    </dataValidation>
    <dataValidation type="list" allowBlank="1" showInputMessage="1" showErrorMessage="1" sqref="F6:F20" xr:uid="{C689CF73-EA70-4091-BF02-F774FE19E214}">
      <formula1>"前期,後期"</formula1>
    </dataValidation>
    <dataValidation type="list" allowBlank="1" showInputMessage="1" showErrorMessage="1" sqref="E6:E20" xr:uid="{A62976C7-DBCF-4C3D-8041-50A0C86B3D54}">
      <formula1>"1,2,3,4"</formula1>
    </dataValidation>
    <dataValidation type="list" allowBlank="1" showInputMessage="1" showErrorMessage="1" sqref="G6:G20" xr:uid="{ACE75EEA-8B88-4D47-9E51-E41FC4701AD9}">
      <formula1>"月,火,水,木,金,土,日,他"</formula1>
    </dataValidation>
    <dataValidation type="list" allowBlank="1" showInputMessage="1" showErrorMessage="1" sqref="H6:H20" xr:uid="{1A0B6AC6-AA6E-4D21-9251-CF2E6353970D}">
      <formula1>"1 2,3 4,5 6,7 8,9 10,他"</formula1>
    </dataValidation>
    <dataValidation type="list" allowBlank="1" showInputMessage="1" showErrorMessage="1" sqref="I6:J20" xr:uid="{570D695A-DAD8-4412-A801-18066AFBD748}">
      <formula1>"1 2,3 4,5 6,7 8,9 10"</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6A45E-4D56-4B0E-9D58-C977B6047A6A}">
  <sheetPr>
    <tabColor theme="0"/>
  </sheetPr>
  <dimension ref="A1:H30"/>
  <sheetViews>
    <sheetView zoomScaleNormal="100" workbookViewId="0">
      <pane ySplit="1" topLeftCell="A2" activePane="bottomLeft" state="frozen"/>
      <selection pane="bottomLeft" activeCell="A2" sqref="A2"/>
    </sheetView>
  </sheetViews>
  <sheetFormatPr defaultRowHeight="18" customHeight="1" x14ac:dyDescent="0.45"/>
  <cols>
    <col min="1" max="1" width="2.8984375" style="1" customWidth="1"/>
    <col min="2" max="2" width="184.5" style="1" bestFit="1" customWidth="1"/>
    <col min="3" max="4" width="6.19921875" style="1" bestFit="1" customWidth="1"/>
    <col min="5" max="5" width="6.19921875" style="1" customWidth="1"/>
    <col min="6" max="6" width="8.796875" style="1"/>
    <col min="7" max="7" width="7" style="1" customWidth="1"/>
    <col min="8" max="8" width="7.5" style="1" customWidth="1"/>
    <col min="9" max="16384" width="8.796875" style="1"/>
  </cols>
  <sheetData>
    <row r="1" spans="1:8" s="153" customFormat="1" ht="30" customHeight="1" x14ac:dyDescent="0.45">
      <c r="A1" s="153" t="s">
        <v>44</v>
      </c>
    </row>
    <row r="2" spans="1:8" ht="24" customHeight="1" thickBot="1" x14ac:dyDescent="0.5"/>
    <row r="3" spans="1:8" s="181" customFormat="1" ht="24" customHeight="1" x14ac:dyDescent="0.45">
      <c r="B3" s="184" t="s">
        <v>116</v>
      </c>
      <c r="G3" s="182"/>
      <c r="H3" s="182"/>
    </row>
    <row r="4" spans="1:8" s="181" customFormat="1" ht="24" customHeight="1" thickBot="1" x14ac:dyDescent="0.5">
      <c r="B4" s="185" t="s">
        <v>142</v>
      </c>
    </row>
    <row r="5" spans="1:8" s="181" customFormat="1" ht="24" customHeight="1" thickBot="1" x14ac:dyDescent="0.5"/>
    <row r="6" spans="1:8" s="181" customFormat="1" ht="24" customHeight="1" x14ac:dyDescent="0.45">
      <c r="B6" s="184" t="s">
        <v>177</v>
      </c>
    </row>
    <row r="7" spans="1:8" s="181" customFormat="1" ht="24" customHeight="1" x14ac:dyDescent="0.45">
      <c r="B7" s="186" t="s">
        <v>117</v>
      </c>
    </row>
    <row r="8" spans="1:8" s="181" customFormat="1" ht="24" customHeight="1" x14ac:dyDescent="0.45">
      <c r="B8" s="186"/>
    </row>
    <row r="9" spans="1:8" s="181" customFormat="1" ht="24" customHeight="1" x14ac:dyDescent="0.45">
      <c r="B9" s="186" t="s">
        <v>122</v>
      </c>
    </row>
    <row r="10" spans="1:8" s="181" customFormat="1" ht="24" customHeight="1" x14ac:dyDescent="0.45">
      <c r="B10" s="186" t="s">
        <v>123</v>
      </c>
    </row>
    <row r="11" spans="1:8" s="181" customFormat="1" ht="24" customHeight="1" x14ac:dyDescent="0.45">
      <c r="B11" s="186" t="s">
        <v>118</v>
      </c>
    </row>
    <row r="12" spans="1:8" s="181" customFormat="1" ht="24" customHeight="1" thickBot="1" x14ac:dyDescent="0.5">
      <c r="B12" s="185" t="s">
        <v>119</v>
      </c>
    </row>
    <row r="13" spans="1:8" s="181" customFormat="1" ht="24" customHeight="1" thickBot="1" x14ac:dyDescent="0.5"/>
    <row r="14" spans="1:8" s="181" customFormat="1" ht="24" customHeight="1" thickBot="1" x14ac:dyDescent="0.5">
      <c r="B14" s="187" t="s">
        <v>120</v>
      </c>
    </row>
    <row r="15" spans="1:8" s="181" customFormat="1" ht="24" customHeight="1" thickBot="1" x14ac:dyDescent="0.5"/>
    <row r="16" spans="1:8" s="181" customFormat="1" ht="24" customHeight="1" x14ac:dyDescent="0.45">
      <c r="B16" s="184" t="s">
        <v>124</v>
      </c>
    </row>
    <row r="17" spans="2:2" s="181" customFormat="1" ht="24" customHeight="1" x14ac:dyDescent="0.45">
      <c r="B17" s="188"/>
    </row>
    <row r="18" spans="2:2" s="181" customFormat="1" ht="24" customHeight="1" x14ac:dyDescent="0.45">
      <c r="B18" s="188"/>
    </row>
    <row r="19" spans="2:2" s="181" customFormat="1" ht="27.6" customHeight="1" x14ac:dyDescent="0.45">
      <c r="B19" s="188"/>
    </row>
    <row r="20" spans="2:2" s="181" customFormat="1" ht="24" customHeight="1" x14ac:dyDescent="0.45">
      <c r="B20" s="186" t="s">
        <v>125</v>
      </c>
    </row>
    <row r="21" spans="2:2" s="181" customFormat="1" ht="24" customHeight="1" x14ac:dyDescent="0.45">
      <c r="B21" s="186" t="s">
        <v>132</v>
      </c>
    </row>
    <row r="22" spans="2:2" s="181" customFormat="1" ht="24" customHeight="1" x14ac:dyDescent="0.45">
      <c r="B22" s="186" t="s">
        <v>126</v>
      </c>
    </row>
    <row r="23" spans="2:2" s="181" customFormat="1" ht="24" customHeight="1" x14ac:dyDescent="0.45">
      <c r="B23" s="186" t="s">
        <v>133</v>
      </c>
    </row>
    <row r="24" spans="2:2" s="181" customFormat="1" ht="24" customHeight="1" x14ac:dyDescent="0.45">
      <c r="B24" s="189" t="s">
        <v>129</v>
      </c>
    </row>
    <row r="25" spans="2:2" s="181" customFormat="1" ht="24" customHeight="1" thickBot="1" x14ac:dyDescent="0.5">
      <c r="B25" s="190" t="s">
        <v>130</v>
      </c>
    </row>
    <row r="26" spans="2:2" s="181" customFormat="1" ht="24" customHeight="1" thickBot="1" x14ac:dyDescent="0.5">
      <c r="B26" s="183"/>
    </row>
    <row r="27" spans="2:2" s="181" customFormat="1" ht="24" customHeight="1" x14ac:dyDescent="0.45">
      <c r="B27" s="191" t="s">
        <v>131</v>
      </c>
    </row>
    <row r="28" spans="2:2" s="181" customFormat="1" ht="24" customHeight="1" thickBot="1" x14ac:dyDescent="0.5">
      <c r="B28" s="192" t="s">
        <v>134</v>
      </c>
    </row>
    <row r="29" spans="2:2" s="181" customFormat="1" ht="24" customHeight="1" thickBot="1" x14ac:dyDescent="0.5"/>
    <row r="30" spans="2:2" s="181" customFormat="1" ht="24" customHeight="1" thickBot="1" x14ac:dyDescent="0.5">
      <c r="B30" s="187" t="s">
        <v>121</v>
      </c>
    </row>
  </sheetData>
  <sheetProtection algorithmName="SHA-512" hashValue="VtibUSEHVzG7Y9ldTa0/XxRODiYSaZI5TwgLgqST8hQUvcGeE0jiStuhNXsIKJUgYvdRd2hkkqZtMnpXmLNx0w==" saltValue="o3ct/0h0jL8OdbPSGajrjQ==" spinCount="100000" sheet="1" objects="1" scenarios="1"/>
  <mergeCells count="2">
    <mergeCell ref="G3:H3"/>
    <mergeCell ref="B17:B19"/>
  </mergeCells>
  <phoneticPr fontId="1"/>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04E79-408C-4317-B907-927449180C7A}">
  <sheetPr>
    <tabColor theme="6" tint="-0.499984740745262"/>
  </sheetPr>
  <dimension ref="A1:AP2025"/>
  <sheetViews>
    <sheetView zoomScaleNormal="100" workbookViewId="0">
      <pane ySplit="1" topLeftCell="A2" activePane="bottomLeft" state="frozen"/>
      <selection activeCell="P1" sqref="P1"/>
      <selection pane="bottomLeft" activeCell="C4" sqref="C4"/>
    </sheetView>
  </sheetViews>
  <sheetFormatPr defaultRowHeight="18" customHeight="1" x14ac:dyDescent="0.45"/>
  <cols>
    <col min="1" max="1" width="2.8984375" style="1" customWidth="1"/>
    <col min="2" max="2" width="58.09765625" style="1" customWidth="1"/>
    <col min="3" max="3" width="42.3984375" style="1" bestFit="1" customWidth="1"/>
    <col min="4" max="4" width="15.59765625" style="1" customWidth="1"/>
    <col min="5" max="5" width="2.796875" style="1" hidden="1" customWidth="1"/>
    <col min="6" max="11" width="11.09765625" style="1" hidden="1" customWidth="1"/>
    <col min="12" max="12" width="6.3984375" style="1" hidden="1" customWidth="1"/>
    <col min="13" max="13" width="13.69921875" style="1" hidden="1" customWidth="1"/>
    <col min="14" max="14" width="5" style="1" hidden="1" customWidth="1"/>
    <col min="15" max="20" width="4.8984375" style="179" hidden="1" customWidth="1"/>
    <col min="21" max="21" width="49" style="179" hidden="1" customWidth="1"/>
    <col min="22" max="23" width="6.09765625" style="1" hidden="1" customWidth="1"/>
    <col min="24" max="28" width="4.8984375" style="1" hidden="1" customWidth="1"/>
    <col min="29" max="29" width="18.296875" style="1" hidden="1" customWidth="1"/>
    <col min="30" max="30" width="9.8984375" style="1" hidden="1" customWidth="1"/>
    <col min="31" max="32" width="9.796875" style="1" hidden="1" customWidth="1"/>
    <col min="33" max="34" width="8.796875" style="1" hidden="1" customWidth="1"/>
    <col min="35" max="35" width="12.5" style="1" hidden="1" customWidth="1"/>
    <col min="36" max="38" width="11" style="1" hidden="1" customWidth="1"/>
    <col min="39" max="39" width="12.5" style="1" hidden="1" customWidth="1"/>
    <col min="40" max="41" width="11" style="1" hidden="1" customWidth="1"/>
    <col min="42" max="42" width="8.796875" style="1" hidden="1" customWidth="1"/>
    <col min="43" max="43" width="8.796875" style="1" customWidth="1"/>
    <col min="44" max="16384" width="8.796875" style="1"/>
  </cols>
  <sheetData>
    <row r="1" spans="1:41" s="153" customFormat="1" ht="30" customHeight="1" x14ac:dyDescent="0.45">
      <c r="A1" s="153" t="s">
        <v>15</v>
      </c>
      <c r="O1" s="178"/>
      <c r="P1" s="178"/>
      <c r="Q1" s="178"/>
      <c r="R1" s="178"/>
      <c r="S1" s="178"/>
      <c r="T1" s="178"/>
      <c r="U1" s="178"/>
    </row>
    <row r="3" spans="1:41" ht="30" customHeight="1" x14ac:dyDescent="0.45">
      <c r="B3" s="5"/>
      <c r="C3" s="5" t="s">
        <v>16</v>
      </c>
    </row>
    <row r="4" spans="1:41" ht="30" customHeight="1" x14ac:dyDescent="0.45">
      <c r="B4" s="5" t="s">
        <v>14</v>
      </c>
      <c r="C4" s="30" t="s">
        <v>163</v>
      </c>
    </row>
    <row r="6" spans="1:41" ht="18" customHeight="1" x14ac:dyDescent="0.45">
      <c r="B6" s="55" t="s">
        <v>172</v>
      </c>
      <c r="C6" s="55"/>
      <c r="D6" s="17"/>
      <c r="E6" s="17"/>
      <c r="F6" s="17"/>
      <c r="G6" s="17"/>
      <c r="H6" s="17"/>
      <c r="I6" s="17"/>
      <c r="J6" s="17"/>
    </row>
    <row r="7" spans="1:41" ht="18" customHeight="1" x14ac:dyDescent="0.45">
      <c r="B7" s="55"/>
      <c r="C7" s="55"/>
      <c r="D7" s="17"/>
      <c r="E7" s="17"/>
      <c r="F7" s="17"/>
      <c r="G7" s="17"/>
      <c r="H7" s="17"/>
      <c r="I7" s="17"/>
      <c r="J7" s="17"/>
    </row>
    <row r="10" spans="1:41" ht="18" customHeight="1" x14ac:dyDescent="0.45">
      <c r="E10" s="4">
        <f>VALUE(LEFT(C4,1))</f>
        <v>1</v>
      </c>
      <c r="F10" s="1">
        <f>VLOOKUP($E$10,$E$21:$J$28,2,0)</f>
        <v>16</v>
      </c>
      <c r="G10" s="1">
        <f>VLOOKUP($E$10,$E$21:$J$28,3,0)</f>
        <v>42</v>
      </c>
      <c r="H10" s="1">
        <f>VLOOKUP($E$10,$E$21:$J$28,4,0)</f>
        <v>20</v>
      </c>
      <c r="I10" s="1">
        <f>VLOOKUP($E$10,$E$21:$J$28,5,0)</f>
        <v>4</v>
      </c>
      <c r="J10" s="1">
        <f>VLOOKUP($E$10,$E$21:$J$28,6,0)</f>
        <v>10</v>
      </c>
      <c r="M10" s="2" t="s">
        <v>91</v>
      </c>
      <c r="N10" s="2" t="s">
        <v>92</v>
      </c>
      <c r="O10" s="180" t="s">
        <v>65</v>
      </c>
      <c r="P10" s="180" t="s">
        <v>77</v>
      </c>
      <c r="Q10" s="180" t="s">
        <v>66</v>
      </c>
      <c r="R10" s="180" t="s">
        <v>67</v>
      </c>
      <c r="S10" s="180" t="s">
        <v>68</v>
      </c>
      <c r="T10" s="180" t="s">
        <v>69</v>
      </c>
      <c r="U10" s="180" t="s">
        <v>64</v>
      </c>
      <c r="V10" s="1" t="s">
        <v>109</v>
      </c>
      <c r="X10" s="5" t="s">
        <v>65</v>
      </c>
      <c r="Y10" s="5" t="s">
        <v>77</v>
      </c>
      <c r="Z10" s="5" t="s">
        <v>66</v>
      </c>
      <c r="AA10" s="5" t="s">
        <v>67</v>
      </c>
      <c r="AB10" s="5"/>
      <c r="AC10" s="5"/>
      <c r="AD10" s="5" t="s">
        <v>94</v>
      </c>
      <c r="AE10" s="5" t="s">
        <v>92</v>
      </c>
      <c r="AF10" s="5" t="s">
        <v>91</v>
      </c>
      <c r="AH10" s="100" t="s">
        <v>112</v>
      </c>
      <c r="AI10" s="101"/>
      <c r="AJ10" s="101"/>
      <c r="AK10" s="101"/>
      <c r="AL10" s="101"/>
      <c r="AM10" s="102"/>
      <c r="AN10" s="19" t="str">
        <f>LEFT(ホーム!O3,1)</f>
        <v>1</v>
      </c>
      <c r="AO10" s="20" t="str">
        <f>ホーム!P3</f>
        <v>前期</v>
      </c>
    </row>
    <row r="11" spans="1:41" ht="18" customHeight="1" x14ac:dyDescent="0.45">
      <c r="E11" s="1" t="s">
        <v>163</v>
      </c>
      <c r="K11" s="1" t="str">
        <f>IF(V11="","",COUNTIF($V$11:V11,"該当"))</f>
        <v/>
      </c>
      <c r="L11" s="1" t="str">
        <f>IF(K11="","",_xlfn.CONCAT(O11,P11,"他",K11))</f>
        <v/>
      </c>
      <c r="M11" s="2" t="s">
        <v>174</v>
      </c>
      <c r="N11" s="2">
        <v>1</v>
      </c>
      <c r="O11" s="180">
        <f>'全学基礎教育(1)'!F6</f>
        <v>0</v>
      </c>
      <c r="P11" s="180">
        <f>'全学基礎教育(1)'!G6</f>
        <v>0</v>
      </c>
      <c r="Q11" s="180">
        <f>'全学基礎教育(1)'!H6</f>
        <v>0</v>
      </c>
      <c r="R11" s="180">
        <f>'全学基礎教育(1)'!I6</f>
        <v>0</v>
      </c>
      <c r="S11" s="180">
        <f>'全学基礎教育(1)'!J6</f>
        <v>0</v>
      </c>
      <c r="T11" s="180">
        <f>'全学基礎教育(1)'!K6</f>
        <v>0</v>
      </c>
      <c r="U11" s="180" t="str">
        <f>'全学基礎教育(1)'!D6</f>
        <v>英語ⅠＡ</v>
      </c>
      <c r="V11" s="1" t="str">
        <f>IF(AND(Q11="他",R11="他"),"該当","")</f>
        <v/>
      </c>
      <c r="X11" s="15">
        <v>1</v>
      </c>
      <c r="Y11" s="15" t="s">
        <v>82</v>
      </c>
      <c r="Z11" s="15" t="s">
        <v>83</v>
      </c>
      <c r="AA11" s="15" t="s">
        <v>84</v>
      </c>
      <c r="AB11" s="15" t="s">
        <v>97</v>
      </c>
      <c r="AC11" s="2" t="str">
        <f>_xlfn.CONCAT(X11,Y11,Z11,AA11,AB11)</f>
        <v>1前期月1 2a</v>
      </c>
      <c r="AD11" s="16" t="e">
        <f>DGET($M$10:$U$203,$U$10,X10:AA11)</f>
        <v>#VALUE!</v>
      </c>
      <c r="AE11" s="16" t="e">
        <f>DGET($M$10:$U$203,$N$10,X10:AA11)</f>
        <v>#VALUE!</v>
      </c>
      <c r="AF11" s="16" t="e">
        <f>DGET($M$10:$U$203,$M$10,X10:AA11)</f>
        <v>#VALUE!</v>
      </c>
      <c r="AH11" s="21"/>
      <c r="AI11" s="3" t="s">
        <v>59</v>
      </c>
      <c r="AJ11" s="3" t="s">
        <v>70</v>
      </c>
      <c r="AK11" s="3" t="s">
        <v>71</v>
      </c>
      <c r="AL11" s="3" t="s">
        <v>72</v>
      </c>
      <c r="AM11" s="3" t="s">
        <v>73</v>
      </c>
      <c r="AN11" s="3" t="s">
        <v>74</v>
      </c>
      <c r="AO11" s="3" t="s">
        <v>110</v>
      </c>
    </row>
    <row r="12" spans="1:41" ht="18" customHeight="1" x14ac:dyDescent="0.45">
      <c r="E12" s="1" t="s">
        <v>164</v>
      </c>
      <c r="K12" s="1" t="str">
        <f>IF(V12="","",COUNTIF($V$11:V12,"該当"))</f>
        <v/>
      </c>
      <c r="L12" s="1" t="str">
        <f t="shared" ref="L12:L75" si="0">IF(K12="","",_xlfn.CONCAT(O12,P12,"他",K12))</f>
        <v/>
      </c>
      <c r="M12" s="2" t="s">
        <v>174</v>
      </c>
      <c r="N12" s="2">
        <v>2</v>
      </c>
      <c r="O12" s="180">
        <f>'全学基礎教育(1)'!F7</f>
        <v>0</v>
      </c>
      <c r="P12" s="180">
        <f>'全学基礎教育(1)'!G7</f>
        <v>0</v>
      </c>
      <c r="Q12" s="180">
        <f>'全学基礎教育(1)'!H7</f>
        <v>0</v>
      </c>
      <c r="R12" s="180">
        <f>'全学基礎教育(1)'!I7</f>
        <v>0</v>
      </c>
      <c r="S12" s="180">
        <f>'全学基礎教育(1)'!J7</f>
        <v>0</v>
      </c>
      <c r="T12" s="180">
        <f>'全学基礎教育(1)'!K7</f>
        <v>0</v>
      </c>
      <c r="U12" s="180" t="str">
        <f>'全学基礎教育(1)'!D7</f>
        <v>英語ⅠＢ</v>
      </c>
      <c r="V12" s="1" t="str">
        <f t="shared" ref="V12:V75" si="1">IF(AND(Q12="他",R12="他"),"該当","")</f>
        <v/>
      </c>
      <c r="X12" s="5" t="s">
        <v>65</v>
      </c>
      <c r="Y12" s="5" t="s">
        <v>77</v>
      </c>
      <c r="Z12" s="5" t="s">
        <v>66</v>
      </c>
      <c r="AA12" s="5" t="s">
        <v>68</v>
      </c>
      <c r="AB12" s="5"/>
      <c r="AC12" s="5"/>
      <c r="AD12" s="5" t="s">
        <v>94</v>
      </c>
      <c r="AE12" s="5" t="s">
        <v>92</v>
      </c>
      <c r="AF12" s="5" t="s">
        <v>91</v>
      </c>
      <c r="AH12" s="96" t="s">
        <v>60</v>
      </c>
      <c r="AI12" s="98" t="e">
        <f t="shared" ref="AI12:AO12" si="2">IFERROR(VLOOKUP(_xlfn.CONCAT($AN$10,$AO$10,AI$11,$AH$12,"a"),$AC$11:$AF$2025,2,0),IFERROR(VLOOKUP(_xlfn.CONCAT($AN$10,$AO$10,AI$11,$AH$12,"b"),$AC$11:$AF$2025,2,0),VLOOKUP(_xlfn.CONCAT($AN$10,$AO$10,AI$11,$AH$12,"c"),$AC$11:$AF$2025,2,0)))</f>
        <v>#VALUE!</v>
      </c>
      <c r="AJ12" s="98" t="e">
        <f t="shared" si="2"/>
        <v>#VALUE!</v>
      </c>
      <c r="AK12" s="98" t="e">
        <f t="shared" si="2"/>
        <v>#VALUE!</v>
      </c>
      <c r="AL12" s="98" t="e">
        <f t="shared" si="2"/>
        <v>#VALUE!</v>
      </c>
      <c r="AM12" s="98" t="e">
        <f t="shared" si="2"/>
        <v>#VALUE!</v>
      </c>
      <c r="AN12" s="98" t="e">
        <f t="shared" si="2"/>
        <v>#VALUE!</v>
      </c>
      <c r="AO12" s="98" t="e">
        <f t="shared" si="2"/>
        <v>#VALUE!</v>
      </c>
    </row>
    <row r="13" spans="1:41" ht="18" customHeight="1" x14ac:dyDescent="0.45">
      <c r="E13" s="1" t="s">
        <v>165</v>
      </c>
      <c r="K13" s="1" t="str">
        <f>IF(V13="","",COUNTIF($V$11:V13,"該当"))</f>
        <v/>
      </c>
      <c r="L13" s="1" t="str">
        <f t="shared" si="0"/>
        <v/>
      </c>
      <c r="M13" s="2" t="s">
        <v>174</v>
      </c>
      <c r="N13" s="2">
        <v>3</v>
      </c>
      <c r="O13" s="180">
        <f>'全学基礎教育(1)'!F8</f>
        <v>0</v>
      </c>
      <c r="P13" s="180">
        <f>'全学基礎教育(1)'!G8</f>
        <v>0</v>
      </c>
      <c r="Q13" s="180">
        <f>'全学基礎教育(1)'!H8</f>
        <v>0</v>
      </c>
      <c r="R13" s="180">
        <f>'全学基礎教育(1)'!I8</f>
        <v>0</v>
      </c>
      <c r="S13" s="180">
        <f>'全学基礎教育(1)'!J8</f>
        <v>0</v>
      </c>
      <c r="T13" s="180">
        <f>'全学基礎教育(1)'!K8</f>
        <v>0</v>
      </c>
      <c r="U13" s="180" t="str">
        <f>'全学基礎教育(1)'!D8</f>
        <v>英語ⅡＡ</v>
      </c>
      <c r="V13" s="1" t="str">
        <f t="shared" si="1"/>
        <v/>
      </c>
      <c r="X13" s="15">
        <v>1</v>
      </c>
      <c r="Y13" s="15" t="s">
        <v>82</v>
      </c>
      <c r="Z13" s="15" t="s">
        <v>83</v>
      </c>
      <c r="AA13" s="15" t="s">
        <v>84</v>
      </c>
      <c r="AB13" s="15" t="s">
        <v>98</v>
      </c>
      <c r="AC13" s="2" t="str">
        <f>_xlfn.CONCAT(X13,Y13,Z13,AA13,AB13)</f>
        <v>1前期月1 2b</v>
      </c>
      <c r="AD13" s="16" t="e">
        <f>DGET($M$10:$U$203,$U$10,X12:AA13)</f>
        <v>#VALUE!</v>
      </c>
      <c r="AE13" s="16" t="e">
        <f>DGET($M$10:$U$203,$N$10,X12:AA13)</f>
        <v>#VALUE!</v>
      </c>
      <c r="AF13" s="16" t="e">
        <f>DGET($M$10:$U$203,$M$10,X12:AA13)</f>
        <v>#VALUE!</v>
      </c>
      <c r="AH13" s="97"/>
      <c r="AI13" s="99"/>
      <c r="AJ13" s="99"/>
      <c r="AK13" s="99"/>
      <c r="AL13" s="99"/>
      <c r="AM13" s="99"/>
      <c r="AN13" s="99"/>
      <c r="AO13" s="99"/>
    </row>
    <row r="14" spans="1:41" ht="18" customHeight="1" x14ac:dyDescent="0.45">
      <c r="E14" s="1" t="s">
        <v>166</v>
      </c>
      <c r="K14" s="1" t="str">
        <f>IF(V14="","",COUNTIF($V$11:V14,"該当"))</f>
        <v/>
      </c>
      <c r="L14" s="1" t="str">
        <f t="shared" si="0"/>
        <v/>
      </c>
      <c r="M14" s="2" t="s">
        <v>174</v>
      </c>
      <c r="N14" s="2">
        <v>4</v>
      </c>
      <c r="O14" s="180">
        <f>'全学基礎教育(1)'!F9</f>
        <v>0</v>
      </c>
      <c r="P14" s="180">
        <f>'全学基礎教育(1)'!G9</f>
        <v>0</v>
      </c>
      <c r="Q14" s="180">
        <f>'全学基礎教育(1)'!H9</f>
        <v>0</v>
      </c>
      <c r="R14" s="180">
        <f>'全学基礎教育(1)'!I9</f>
        <v>0</v>
      </c>
      <c r="S14" s="180">
        <f>'全学基礎教育(1)'!J9</f>
        <v>0</v>
      </c>
      <c r="T14" s="180">
        <f>'全学基礎教育(1)'!K9</f>
        <v>0</v>
      </c>
      <c r="U14" s="180" t="str">
        <f>'全学基礎教育(1)'!D9</f>
        <v>英語ⅡＢ</v>
      </c>
      <c r="V14" s="1" t="str">
        <f t="shared" si="1"/>
        <v/>
      </c>
      <c r="X14" s="5" t="s">
        <v>65</v>
      </c>
      <c r="Y14" s="5" t="s">
        <v>77</v>
      </c>
      <c r="Z14" s="5" t="s">
        <v>66</v>
      </c>
      <c r="AA14" s="5" t="s">
        <v>69</v>
      </c>
      <c r="AB14" s="5"/>
      <c r="AC14" s="5"/>
      <c r="AD14" s="5" t="s">
        <v>94</v>
      </c>
      <c r="AE14" s="5" t="s">
        <v>92</v>
      </c>
      <c r="AF14" s="5" t="s">
        <v>91</v>
      </c>
      <c r="AH14" s="96" t="s">
        <v>63</v>
      </c>
      <c r="AI14" s="98" t="e">
        <f t="shared" ref="AI14:AO14" si="3">IFERROR(VLOOKUP(_xlfn.CONCAT($AN$10,$AO$10,AI$11,$AH$14,"a"),$AC$11:$AF$2025,2,0),IFERROR(VLOOKUP(_xlfn.CONCAT($AN$10,$AO$10,AI$11,$AH$14,"b"),$AC$11:$AF$2025,2,0),VLOOKUP(_xlfn.CONCAT($AN$10,$AO$10,AI$11,$AH$14,"c"),$AC$11:$AF$2025,2,0)))</f>
        <v>#VALUE!</v>
      </c>
      <c r="AJ14" s="98" t="e">
        <f t="shared" si="3"/>
        <v>#VALUE!</v>
      </c>
      <c r="AK14" s="98" t="e">
        <f t="shared" si="3"/>
        <v>#VALUE!</v>
      </c>
      <c r="AL14" s="98" t="e">
        <f t="shared" si="3"/>
        <v>#VALUE!</v>
      </c>
      <c r="AM14" s="98" t="e">
        <f t="shared" si="3"/>
        <v>#VALUE!</v>
      </c>
      <c r="AN14" s="98" t="e">
        <f t="shared" si="3"/>
        <v>#VALUE!</v>
      </c>
      <c r="AO14" s="98" t="e">
        <f t="shared" si="3"/>
        <v>#VALUE!</v>
      </c>
    </row>
    <row r="15" spans="1:41" ht="18" customHeight="1" x14ac:dyDescent="0.45">
      <c r="E15" s="1" t="s">
        <v>167</v>
      </c>
      <c r="K15" s="1" t="str">
        <f>IF(V15="","",COUNTIF($V$11:V15,"該当"))</f>
        <v/>
      </c>
      <c r="L15" s="1" t="str">
        <f t="shared" si="0"/>
        <v/>
      </c>
      <c r="M15" s="2" t="s">
        <v>174</v>
      </c>
      <c r="N15" s="2">
        <v>5</v>
      </c>
      <c r="O15" s="180">
        <f>'全学基礎教育(1)'!F10</f>
        <v>0</v>
      </c>
      <c r="P15" s="180">
        <f>'全学基礎教育(1)'!G10</f>
        <v>0</v>
      </c>
      <c r="Q15" s="180">
        <f>'全学基礎教育(1)'!H10</f>
        <v>0</v>
      </c>
      <c r="R15" s="180">
        <f>'全学基礎教育(1)'!I10</f>
        <v>0</v>
      </c>
      <c r="S15" s="180">
        <f>'全学基礎教育(1)'!J10</f>
        <v>0</v>
      </c>
      <c r="T15" s="180">
        <f>'全学基礎教育(1)'!K10</f>
        <v>0</v>
      </c>
      <c r="U15" s="180" t="str">
        <f>'全学基礎教育(1)'!D10</f>
        <v>英語Ⅲ(総合セミナー)</v>
      </c>
      <c r="V15" s="1" t="str">
        <f t="shared" si="1"/>
        <v/>
      </c>
      <c r="X15" s="15">
        <v>1</v>
      </c>
      <c r="Y15" s="15" t="s">
        <v>82</v>
      </c>
      <c r="Z15" s="15" t="s">
        <v>83</v>
      </c>
      <c r="AA15" s="15" t="s">
        <v>84</v>
      </c>
      <c r="AB15" s="15" t="s">
        <v>99</v>
      </c>
      <c r="AC15" s="2" t="str">
        <f>_xlfn.CONCAT(X15,Y15,Z15,AA15,AB15)</f>
        <v>1前期月1 2c</v>
      </c>
      <c r="AD15" s="16" t="e">
        <f>DGET($M$10:$U$203,$U$10,X14:AA15)</f>
        <v>#VALUE!</v>
      </c>
      <c r="AE15" s="16" t="e">
        <f>DGET($M$10:$U$203,$N$10,X14:AA15)</f>
        <v>#VALUE!</v>
      </c>
      <c r="AF15" s="16" t="e">
        <f>DGET($M$10:$U$203,$M$10,X14:AA15)</f>
        <v>#VALUE!</v>
      </c>
      <c r="AH15" s="97"/>
      <c r="AI15" s="99"/>
      <c r="AJ15" s="99"/>
      <c r="AK15" s="99"/>
      <c r="AL15" s="99"/>
      <c r="AM15" s="99"/>
      <c r="AN15" s="99"/>
      <c r="AO15" s="99"/>
    </row>
    <row r="16" spans="1:41" ht="18" customHeight="1" x14ac:dyDescent="0.45">
      <c r="E16" s="1" t="s">
        <v>168</v>
      </c>
      <c r="K16" s="1" t="str">
        <f>IF(V16="","",COUNTIF($V$11:V16,"該当"))</f>
        <v/>
      </c>
      <c r="L16" s="1" t="str">
        <f t="shared" si="0"/>
        <v/>
      </c>
      <c r="M16" s="2" t="s">
        <v>174</v>
      </c>
      <c r="N16" s="2">
        <v>6</v>
      </c>
      <c r="O16" s="180">
        <f>'全学基礎教育(1)'!F11</f>
        <v>0</v>
      </c>
      <c r="P16" s="180">
        <f>'全学基礎教育(1)'!G11</f>
        <v>0</v>
      </c>
      <c r="Q16" s="180">
        <f>'全学基礎教育(1)'!H11</f>
        <v>0</v>
      </c>
      <c r="R16" s="180">
        <f>'全学基礎教育(1)'!I11</f>
        <v>0</v>
      </c>
      <c r="S16" s="180">
        <f>'全学基礎教育(1)'!J11</f>
        <v>0</v>
      </c>
      <c r="T16" s="180">
        <f>'全学基礎教育(1)'!K11</f>
        <v>0</v>
      </c>
      <c r="U16" s="180" t="str">
        <f>'全学基礎教育(1)'!D11</f>
        <v>初修外国語Ⅰ(時限A)</v>
      </c>
      <c r="V16" s="1" t="str">
        <f t="shared" si="1"/>
        <v/>
      </c>
      <c r="X16" s="5" t="s">
        <v>65</v>
      </c>
      <c r="Y16" s="5" t="s">
        <v>77</v>
      </c>
      <c r="Z16" s="5" t="s">
        <v>66</v>
      </c>
      <c r="AA16" s="5" t="s">
        <v>67</v>
      </c>
      <c r="AB16" s="5"/>
      <c r="AC16" s="5"/>
      <c r="AD16" s="5" t="s">
        <v>94</v>
      </c>
      <c r="AE16" s="5" t="s">
        <v>92</v>
      </c>
      <c r="AF16" s="5" t="s">
        <v>91</v>
      </c>
      <c r="AH16" s="96" t="s">
        <v>86</v>
      </c>
      <c r="AI16" s="98" t="e">
        <f t="shared" ref="AI16:AO16" si="4">IFERROR(VLOOKUP(_xlfn.CONCAT($AN$10,$AO$10,AI$11,$AH$16,"a"),$AC$11:$AF$2025,2,0),IFERROR(VLOOKUP(_xlfn.CONCAT($AN$10,$AO$10,AI$11,$AH$16,"b"),$AC$11:$AF$2025,2,0),VLOOKUP(_xlfn.CONCAT($AN$10,$AO$10,AI$11,$AH$16,"c"),$AC$11:$AF$2025,2,0)))</f>
        <v>#VALUE!</v>
      </c>
      <c r="AJ16" s="98" t="e">
        <f t="shared" si="4"/>
        <v>#VALUE!</v>
      </c>
      <c r="AK16" s="98" t="e">
        <f t="shared" si="4"/>
        <v>#VALUE!</v>
      </c>
      <c r="AL16" s="98" t="e">
        <f t="shared" si="4"/>
        <v>#VALUE!</v>
      </c>
      <c r="AM16" s="98" t="e">
        <f t="shared" si="4"/>
        <v>#VALUE!</v>
      </c>
      <c r="AN16" s="98" t="e">
        <f t="shared" si="4"/>
        <v>#VALUE!</v>
      </c>
      <c r="AO16" s="98" t="e">
        <f t="shared" si="4"/>
        <v>#VALUE!</v>
      </c>
    </row>
    <row r="17" spans="5:41" ht="18" customHeight="1" x14ac:dyDescent="0.45">
      <c r="E17" s="1" t="s">
        <v>169</v>
      </c>
      <c r="L17" s="1" t="str">
        <f t="shared" si="0"/>
        <v/>
      </c>
      <c r="M17" s="2" t="s">
        <v>174</v>
      </c>
      <c r="N17" s="2">
        <v>7</v>
      </c>
      <c r="O17" s="180">
        <f>'全学基礎教育(1)'!F12</f>
        <v>0</v>
      </c>
      <c r="P17" s="180">
        <f>'全学基礎教育(1)'!G12</f>
        <v>0</v>
      </c>
      <c r="Q17" s="180">
        <f>'全学基礎教育(1)'!H12</f>
        <v>0</v>
      </c>
      <c r="R17" s="180">
        <f>'全学基礎教育(1)'!I12</f>
        <v>0</v>
      </c>
      <c r="S17" s="180">
        <f>'全学基礎教育(1)'!J12</f>
        <v>0</v>
      </c>
      <c r="T17" s="180">
        <f>'全学基礎教育(1)'!K12</f>
        <v>0</v>
      </c>
      <c r="U17" s="180" t="str">
        <f>'全学基礎教育(1)'!D12</f>
        <v>初修外国語Ⅰ(時限B)</v>
      </c>
      <c r="V17" s="1" t="str">
        <f t="shared" si="1"/>
        <v/>
      </c>
      <c r="X17" s="15">
        <v>1</v>
      </c>
      <c r="Y17" s="15" t="s">
        <v>82</v>
      </c>
      <c r="Z17" s="15" t="s">
        <v>83</v>
      </c>
      <c r="AA17" s="15" t="s">
        <v>85</v>
      </c>
      <c r="AB17" s="15" t="s">
        <v>97</v>
      </c>
      <c r="AC17" s="2" t="str">
        <f>_xlfn.CONCAT(X17,Y17,Z17,AA17,AB17)</f>
        <v>1前期月3 4a</v>
      </c>
      <c r="AD17" s="16" t="e">
        <f>DGET($M$10:$U$203,$U$10,X16:AA17)</f>
        <v>#VALUE!</v>
      </c>
      <c r="AE17" s="16" t="e">
        <f>DGET($M$10:$U$203,$N$10,X16:AA17)</f>
        <v>#VALUE!</v>
      </c>
      <c r="AF17" s="16" t="e">
        <f>DGET($M$10:$U$203,$M$10,X16:AA17)</f>
        <v>#VALUE!</v>
      </c>
      <c r="AH17" s="97"/>
      <c r="AI17" s="99"/>
      <c r="AJ17" s="99"/>
      <c r="AK17" s="99"/>
      <c r="AL17" s="99"/>
      <c r="AM17" s="99"/>
      <c r="AN17" s="99"/>
      <c r="AO17" s="99"/>
    </row>
    <row r="18" spans="5:41" ht="18" customHeight="1" x14ac:dyDescent="0.45">
      <c r="E18" s="1" t="s">
        <v>170</v>
      </c>
      <c r="L18" s="1" t="str">
        <f t="shared" si="0"/>
        <v/>
      </c>
      <c r="M18" s="2" t="s">
        <v>174</v>
      </c>
      <c r="N18" s="2">
        <v>8</v>
      </c>
      <c r="O18" s="180">
        <f>'全学基礎教育(1)'!F13</f>
        <v>0</v>
      </c>
      <c r="P18" s="180">
        <f>'全学基礎教育(1)'!G13</f>
        <v>0</v>
      </c>
      <c r="Q18" s="180">
        <f>'全学基礎教育(1)'!H13</f>
        <v>0</v>
      </c>
      <c r="R18" s="180">
        <f>'全学基礎教育(1)'!I13</f>
        <v>0</v>
      </c>
      <c r="S18" s="180">
        <f>'全学基礎教育(1)'!J13</f>
        <v>0</v>
      </c>
      <c r="T18" s="180">
        <f>'全学基礎教育(1)'!K13</f>
        <v>0</v>
      </c>
      <c r="U18" s="180" t="str">
        <f>'全学基礎教育(1)'!D13</f>
        <v>初修外国語Ⅱ(総合セミナー)(時限A)</v>
      </c>
      <c r="V18" s="1" t="str">
        <f t="shared" si="1"/>
        <v/>
      </c>
      <c r="X18" s="5" t="s">
        <v>65</v>
      </c>
      <c r="Y18" s="5" t="s">
        <v>77</v>
      </c>
      <c r="Z18" s="5" t="s">
        <v>66</v>
      </c>
      <c r="AA18" s="5" t="s">
        <v>68</v>
      </c>
      <c r="AB18" s="5"/>
      <c r="AC18" s="5"/>
      <c r="AD18" s="5" t="s">
        <v>94</v>
      </c>
      <c r="AE18" s="5" t="s">
        <v>92</v>
      </c>
      <c r="AF18" s="5" t="s">
        <v>91</v>
      </c>
      <c r="AH18" s="96" t="s">
        <v>62</v>
      </c>
      <c r="AI18" s="98" t="e">
        <f t="shared" ref="AI18:AO18" si="5">IFERROR(VLOOKUP(_xlfn.CONCAT($AN$10,$AO$10,AI$11,$AH$18,"a"),$AC$11:$AF$2025,2,0),IFERROR(VLOOKUP(_xlfn.CONCAT($AN$10,$AO$10,AI$11,$AH$18,"b"),$AC$11:$AF$2025,2,0),VLOOKUP(_xlfn.CONCAT($AN$10,$AO$10,AI$11,$AH$18,"c"),$AC$11:$AF$2025,2,0)))</f>
        <v>#VALUE!</v>
      </c>
      <c r="AJ18" s="98" t="e">
        <f t="shared" si="5"/>
        <v>#VALUE!</v>
      </c>
      <c r="AK18" s="98" t="e">
        <f t="shared" si="5"/>
        <v>#VALUE!</v>
      </c>
      <c r="AL18" s="98" t="e">
        <f t="shared" si="5"/>
        <v>#VALUE!</v>
      </c>
      <c r="AM18" s="98" t="e">
        <f t="shared" si="5"/>
        <v>#VALUE!</v>
      </c>
      <c r="AN18" s="98" t="e">
        <f t="shared" si="5"/>
        <v>#VALUE!</v>
      </c>
      <c r="AO18" s="98" t="e">
        <f t="shared" si="5"/>
        <v>#VALUE!</v>
      </c>
    </row>
    <row r="19" spans="5:41" ht="18" customHeight="1" x14ac:dyDescent="0.45">
      <c r="L19" s="1" t="str">
        <f t="shared" si="0"/>
        <v/>
      </c>
      <c r="M19" s="2" t="s">
        <v>174</v>
      </c>
      <c r="N19" s="2">
        <v>9</v>
      </c>
      <c r="O19" s="180">
        <f>'全学基礎教育(1)'!F14</f>
        <v>0</v>
      </c>
      <c r="P19" s="180">
        <f>'全学基礎教育(1)'!G14</f>
        <v>0</v>
      </c>
      <c r="Q19" s="180">
        <f>'全学基礎教育(1)'!H14</f>
        <v>0</v>
      </c>
      <c r="R19" s="180">
        <f>'全学基礎教育(1)'!I14</f>
        <v>0</v>
      </c>
      <c r="S19" s="180">
        <f>'全学基礎教育(1)'!J14</f>
        <v>0</v>
      </c>
      <c r="T19" s="180">
        <f>'全学基礎教育(1)'!K14</f>
        <v>0</v>
      </c>
      <c r="U19" s="180" t="str">
        <f>'全学基礎教育(1)'!D14</f>
        <v>初修外国語Ⅱ(総合セミナー)(時限B)</v>
      </c>
      <c r="V19" s="1" t="str">
        <f t="shared" si="1"/>
        <v/>
      </c>
      <c r="X19" s="15">
        <v>1</v>
      </c>
      <c r="Y19" s="15" t="s">
        <v>82</v>
      </c>
      <c r="Z19" s="15" t="s">
        <v>83</v>
      </c>
      <c r="AA19" s="15" t="s">
        <v>85</v>
      </c>
      <c r="AB19" s="15" t="s">
        <v>98</v>
      </c>
      <c r="AC19" s="2" t="str">
        <f>_xlfn.CONCAT(X19,Y19,Z19,AA19,AB19)</f>
        <v>1前期月3 4b</v>
      </c>
      <c r="AD19" s="16" t="e">
        <f>DGET($M$10:$U$203,$U$10,X18:AA19)</f>
        <v>#VALUE!</v>
      </c>
      <c r="AE19" s="16" t="e">
        <f>DGET($M$10:$U$203,$N$10,X18:AA19)</f>
        <v>#VALUE!</v>
      </c>
      <c r="AF19" s="16" t="e">
        <f>DGET($M$10:$U$203,$M$10,X18:AA19)</f>
        <v>#VALUE!</v>
      </c>
      <c r="AH19" s="97"/>
      <c r="AI19" s="99"/>
      <c r="AJ19" s="99"/>
      <c r="AK19" s="99"/>
      <c r="AL19" s="99"/>
      <c r="AM19" s="99"/>
      <c r="AN19" s="99"/>
      <c r="AO19" s="99"/>
    </row>
    <row r="20" spans="5:41" ht="18" customHeight="1" x14ac:dyDescent="0.45">
      <c r="F20" s="1" t="s">
        <v>8</v>
      </c>
      <c r="G20" s="1" t="s">
        <v>9</v>
      </c>
      <c r="H20" s="1" t="s">
        <v>10</v>
      </c>
      <c r="I20" s="1" t="s">
        <v>11</v>
      </c>
      <c r="J20" s="1" t="s">
        <v>171</v>
      </c>
      <c r="L20" s="1" t="str">
        <f t="shared" si="0"/>
        <v/>
      </c>
      <c r="M20" s="2" t="s">
        <v>174</v>
      </c>
      <c r="N20" s="2">
        <v>10</v>
      </c>
      <c r="O20" s="180">
        <f>'全学基礎教育(1)'!F15</f>
        <v>0</v>
      </c>
      <c r="P20" s="180">
        <f>'全学基礎教育(1)'!G15</f>
        <v>0</v>
      </c>
      <c r="Q20" s="180">
        <f>'全学基礎教育(1)'!H15</f>
        <v>0</v>
      </c>
      <c r="R20" s="180">
        <f>'全学基礎教育(1)'!I15</f>
        <v>0</v>
      </c>
      <c r="S20" s="180">
        <f>'全学基礎教育(1)'!J15</f>
        <v>0</v>
      </c>
      <c r="T20" s="180">
        <f>'全学基礎教育(1)'!K15</f>
        <v>0</v>
      </c>
      <c r="U20" s="180" t="str">
        <f>'全学基礎教育(1)'!D15</f>
        <v>SDGｓ入門</v>
      </c>
      <c r="V20" s="1" t="str">
        <f t="shared" si="1"/>
        <v/>
      </c>
      <c r="X20" s="5" t="s">
        <v>65</v>
      </c>
      <c r="Y20" s="5" t="s">
        <v>77</v>
      </c>
      <c r="Z20" s="5" t="s">
        <v>66</v>
      </c>
      <c r="AA20" s="5" t="s">
        <v>69</v>
      </c>
      <c r="AB20" s="5"/>
      <c r="AC20" s="5"/>
      <c r="AD20" s="5" t="s">
        <v>94</v>
      </c>
      <c r="AE20" s="5" t="s">
        <v>92</v>
      </c>
      <c r="AF20" s="5" t="s">
        <v>91</v>
      </c>
      <c r="AH20" s="96" t="s">
        <v>61</v>
      </c>
      <c r="AI20" s="98" t="e">
        <f t="shared" ref="AI20:AO20" si="6">IFERROR(VLOOKUP(_xlfn.CONCAT($AN$10,$AO$10,AI$11,$AH$20,"a"),$AC$11:$AF$2025,2,0),IFERROR(VLOOKUP(_xlfn.CONCAT($AN$10,$AO$10,AI$11,$AH$20,"b"),$AC$11:$AF$2025,2,0),VLOOKUP(_xlfn.CONCAT($AN$10,$AO$10,AI$11,$AH$20,"c"),$AC$11:$AF$2025,2,0)))</f>
        <v>#VALUE!</v>
      </c>
      <c r="AJ20" s="98" t="e">
        <f t="shared" si="6"/>
        <v>#VALUE!</v>
      </c>
      <c r="AK20" s="98" t="e">
        <f t="shared" si="6"/>
        <v>#VALUE!</v>
      </c>
      <c r="AL20" s="98" t="e">
        <f t="shared" si="6"/>
        <v>#VALUE!</v>
      </c>
      <c r="AM20" s="98" t="e">
        <f t="shared" si="6"/>
        <v>#VALUE!</v>
      </c>
      <c r="AN20" s="98" t="e">
        <f t="shared" si="6"/>
        <v>#VALUE!</v>
      </c>
      <c r="AO20" s="98" t="e">
        <f t="shared" si="6"/>
        <v>#VALUE!</v>
      </c>
    </row>
    <row r="21" spans="5:41" ht="18" customHeight="1" x14ac:dyDescent="0.45">
      <c r="E21" s="1">
        <v>1</v>
      </c>
      <c r="F21" s="1">
        <v>16</v>
      </c>
      <c r="G21" s="1">
        <v>42</v>
      </c>
      <c r="H21" s="1">
        <v>20</v>
      </c>
      <c r="I21" s="1">
        <v>4</v>
      </c>
      <c r="J21" s="1">
        <v>10</v>
      </c>
      <c r="K21" s="1" t="str">
        <f>IF(V21="","",COUNTIF($V$11:V21,"該当"))</f>
        <v/>
      </c>
      <c r="L21" s="1" t="str">
        <f t="shared" si="0"/>
        <v/>
      </c>
      <c r="M21" s="2" t="s">
        <v>174</v>
      </c>
      <c r="N21" s="2">
        <v>11</v>
      </c>
      <c r="O21" s="180">
        <f>'全学基礎教育(1)'!F16</f>
        <v>0</v>
      </c>
      <c r="P21" s="180">
        <f>'全学基礎教育(1)'!G16</f>
        <v>0</v>
      </c>
      <c r="Q21" s="180">
        <f>'全学基礎教育(1)'!H16</f>
        <v>0</v>
      </c>
      <c r="R21" s="180">
        <f>'全学基礎教育(1)'!I16</f>
        <v>0</v>
      </c>
      <c r="S21" s="180">
        <f>'全学基礎教育(1)'!J16</f>
        <v>0</v>
      </c>
      <c r="T21" s="180">
        <f>'全学基礎教育(1)'!K16</f>
        <v>0</v>
      </c>
      <c r="U21" s="180" t="str">
        <f>'全学基礎教育(1)'!D16</f>
        <v>健康スポーツ</v>
      </c>
      <c r="V21" s="1" t="str">
        <f t="shared" si="1"/>
        <v/>
      </c>
      <c r="X21" s="15">
        <v>1</v>
      </c>
      <c r="Y21" s="15" t="s">
        <v>82</v>
      </c>
      <c r="Z21" s="15" t="s">
        <v>83</v>
      </c>
      <c r="AA21" s="15" t="s">
        <v>85</v>
      </c>
      <c r="AB21" s="15" t="s">
        <v>99</v>
      </c>
      <c r="AC21" s="2" t="str">
        <f>_xlfn.CONCAT(X21,Y21,Z21,AA21,AB21)</f>
        <v>1前期月3 4c</v>
      </c>
      <c r="AD21" s="16" t="e">
        <f>DGET($M$10:$U$203,$U$10,X20:AA21)</f>
        <v>#VALUE!</v>
      </c>
      <c r="AE21" s="16" t="e">
        <f>DGET($M$10:$U$203,$N$10,X20:AA21)</f>
        <v>#VALUE!</v>
      </c>
      <c r="AF21" s="16" t="e">
        <f>DGET($M$10:$U$203,$M$10,X20:AA21)</f>
        <v>#VALUE!</v>
      </c>
      <c r="AH21" s="97"/>
      <c r="AI21" s="99"/>
      <c r="AJ21" s="99"/>
      <c r="AK21" s="99"/>
      <c r="AL21" s="99"/>
      <c r="AM21" s="99"/>
      <c r="AN21" s="99"/>
      <c r="AO21" s="99"/>
    </row>
    <row r="22" spans="5:41" ht="18" customHeight="1" x14ac:dyDescent="0.45">
      <c r="E22" s="1">
        <v>2</v>
      </c>
      <c r="F22" s="1">
        <v>14</v>
      </c>
      <c r="G22" s="1">
        <v>37</v>
      </c>
      <c r="H22" s="1">
        <v>27</v>
      </c>
      <c r="I22" s="1">
        <v>4</v>
      </c>
      <c r="J22" s="1">
        <v>10</v>
      </c>
      <c r="K22" s="1" t="str">
        <f>IF(V22="","",COUNTIF($V$11:V22,"該当"))</f>
        <v/>
      </c>
      <c r="L22" s="1" t="str">
        <f t="shared" si="0"/>
        <v/>
      </c>
      <c r="M22" s="2" t="s">
        <v>174</v>
      </c>
      <c r="N22" s="2">
        <v>12</v>
      </c>
      <c r="O22" s="180">
        <f>'全学基礎教育(1)'!F17</f>
        <v>0</v>
      </c>
      <c r="P22" s="180">
        <f>'全学基礎教育(1)'!G17</f>
        <v>0</v>
      </c>
      <c r="Q22" s="180">
        <f>'全学基礎教育(1)'!H17</f>
        <v>0</v>
      </c>
      <c r="R22" s="180">
        <f>'全学基礎教育(1)'!I17</f>
        <v>0</v>
      </c>
      <c r="S22" s="180">
        <f>'全学基礎教育(1)'!J17</f>
        <v>0</v>
      </c>
      <c r="T22" s="180">
        <f>'全学基礎教育(1)'!K17</f>
        <v>0</v>
      </c>
      <c r="U22" s="180" t="str">
        <f>'全学基礎教育(1)'!D17</f>
        <v>芸術文化Ⅰ</v>
      </c>
      <c r="V22" s="1" t="str">
        <f t="shared" si="1"/>
        <v/>
      </c>
      <c r="X22" s="5" t="s">
        <v>65</v>
      </c>
      <c r="Y22" s="5" t="s">
        <v>77</v>
      </c>
      <c r="Z22" s="5" t="s">
        <v>66</v>
      </c>
      <c r="AA22" s="5" t="s">
        <v>67</v>
      </c>
      <c r="AB22" s="5"/>
      <c r="AC22" s="5"/>
      <c r="AD22" s="5" t="s">
        <v>94</v>
      </c>
      <c r="AE22" s="5" t="s">
        <v>92</v>
      </c>
      <c r="AF22" s="5" t="s">
        <v>91</v>
      </c>
    </row>
    <row r="23" spans="5:41" ht="18" customHeight="1" x14ac:dyDescent="0.45">
      <c r="E23" s="1">
        <v>3</v>
      </c>
      <c r="F23" s="1">
        <v>14</v>
      </c>
      <c r="G23" s="1">
        <v>51</v>
      </c>
      <c r="H23" s="1">
        <v>13</v>
      </c>
      <c r="I23" s="1">
        <v>4</v>
      </c>
      <c r="J23" s="1">
        <v>10</v>
      </c>
      <c r="K23" s="1" t="str">
        <f>IF(V23="","",COUNTIF($V$11:V23,"該当"))</f>
        <v/>
      </c>
      <c r="L23" s="1" t="str">
        <f t="shared" si="0"/>
        <v/>
      </c>
      <c r="M23" s="2" t="s">
        <v>174</v>
      </c>
      <c r="N23" s="2">
        <v>13</v>
      </c>
      <c r="O23" s="180">
        <f>'全学基礎教育(1)'!F18</f>
        <v>0</v>
      </c>
      <c r="P23" s="180">
        <f>'全学基礎教育(1)'!G18</f>
        <v>0</v>
      </c>
      <c r="Q23" s="180">
        <f>'全学基礎教育(1)'!H18</f>
        <v>0</v>
      </c>
      <c r="R23" s="180">
        <f>'全学基礎教育(1)'!I18</f>
        <v>0</v>
      </c>
      <c r="S23" s="180">
        <f>'全学基礎教育(1)'!J18</f>
        <v>0</v>
      </c>
      <c r="T23" s="180">
        <f>'全学基礎教育(1)'!K18</f>
        <v>0</v>
      </c>
      <c r="U23" s="180" t="str">
        <f>'全学基礎教育(1)'!D18</f>
        <v>数理・ﾃﾞｰﾀｻｲｴﾝｽ</v>
      </c>
      <c r="V23" s="1" t="str">
        <f t="shared" si="1"/>
        <v/>
      </c>
      <c r="X23" s="15">
        <v>1</v>
      </c>
      <c r="Y23" s="15" t="s">
        <v>82</v>
      </c>
      <c r="Z23" s="15" t="s">
        <v>83</v>
      </c>
      <c r="AA23" s="15" t="s">
        <v>87</v>
      </c>
      <c r="AB23" s="15" t="s">
        <v>97</v>
      </c>
      <c r="AC23" s="2" t="str">
        <f>_xlfn.CONCAT(X23,Y23,Z23,AA23,AB23)</f>
        <v>1前期月5 6a</v>
      </c>
      <c r="AD23" s="16" t="e">
        <f>DGET($M$10:$U$203,$U$10,X22:AA23)</f>
        <v>#VALUE!</v>
      </c>
      <c r="AE23" s="16" t="e">
        <f>DGET($M$10:$U$203,$N$10,X22:AA23)</f>
        <v>#VALUE!</v>
      </c>
      <c r="AF23" s="16" t="e">
        <f>DGET($M$10:$U$203,$M$10,X22:AA23)</f>
        <v>#VALUE!</v>
      </c>
      <c r="AH23" s="19" t="str">
        <f>LEFT(ホーム!O3,1)</f>
        <v>1</v>
      </c>
      <c r="AI23" s="49" t="str">
        <f>ホーム!P3</f>
        <v>前期</v>
      </c>
      <c r="AJ23" s="2"/>
      <c r="AK23" s="2"/>
    </row>
    <row r="24" spans="5:41" ht="18" customHeight="1" x14ac:dyDescent="0.45">
      <c r="E24" s="1">
        <v>4</v>
      </c>
      <c r="F24" s="1">
        <v>12</v>
      </c>
      <c r="G24" s="1">
        <v>56</v>
      </c>
      <c r="H24" s="1">
        <v>0</v>
      </c>
      <c r="I24" s="1">
        <v>14</v>
      </c>
      <c r="J24" s="1">
        <v>10</v>
      </c>
      <c r="K24" s="1" t="str">
        <f>IF(V24="","",COUNTIF($V$11:V24,"該当"))</f>
        <v/>
      </c>
      <c r="L24" s="1" t="str">
        <f t="shared" si="0"/>
        <v/>
      </c>
      <c r="M24" s="2" t="s">
        <v>174</v>
      </c>
      <c r="N24" s="2">
        <v>14</v>
      </c>
      <c r="O24" s="180">
        <f>'全学基礎教育(1)'!F19</f>
        <v>0</v>
      </c>
      <c r="P24" s="180">
        <f>'全学基礎教育(1)'!G19</f>
        <v>0</v>
      </c>
      <c r="Q24" s="180">
        <f>'全学基礎教育(1)'!H19</f>
        <v>0</v>
      </c>
      <c r="R24" s="180">
        <f>'全学基礎教育(1)'!I19</f>
        <v>0</v>
      </c>
      <c r="S24" s="180">
        <f>'全学基礎教育(1)'!J19</f>
        <v>0</v>
      </c>
      <c r="T24" s="180">
        <f>'全学基礎教育(1)'!K19</f>
        <v>0</v>
      </c>
      <c r="U24" s="180" t="str">
        <f>'全学基礎教育(1)'!D19</f>
        <v>情報科学</v>
      </c>
      <c r="V24" s="1" t="str">
        <f t="shared" si="1"/>
        <v/>
      </c>
      <c r="X24" s="5" t="s">
        <v>65</v>
      </c>
      <c r="Y24" s="5" t="s">
        <v>77</v>
      </c>
      <c r="Z24" s="5" t="s">
        <v>66</v>
      </c>
      <c r="AA24" s="5" t="s">
        <v>68</v>
      </c>
      <c r="AB24" s="5"/>
      <c r="AC24" s="5"/>
      <c r="AD24" s="5" t="s">
        <v>94</v>
      </c>
      <c r="AE24" s="5" t="s">
        <v>92</v>
      </c>
      <c r="AF24" s="5" t="s">
        <v>91</v>
      </c>
      <c r="AH24" s="2">
        <v>1</v>
      </c>
      <c r="AI24" s="2" t="str">
        <f>IFERROR(VLOOKUP(_xlfn.CONCAT($AH$23,$AI$23,"他",AH24),$L$11:$U$203,10,0),"")</f>
        <v/>
      </c>
      <c r="AJ24" s="2" t="str">
        <f>IF(AI24="","",MAX(AJ$23:AJ23)+1)</f>
        <v/>
      </c>
      <c r="AK24" s="2" t="str">
        <f>AI24</f>
        <v/>
      </c>
      <c r="AL24" s="2">
        <v>1</v>
      </c>
      <c r="AM24" s="2" t="str">
        <f>_xlfn.CONCAT($AH$23,$AI$23,"他",AL24)</f>
        <v>1前期他1</v>
      </c>
      <c r="AN24" s="2" t="e">
        <f t="shared" ref="AN24:AN37" si="7">VLOOKUP(AL24,$AJ$24:$AK$63,2,0)</f>
        <v>#N/A</v>
      </c>
    </row>
    <row r="25" spans="5:41" ht="18" customHeight="1" x14ac:dyDescent="0.45">
      <c r="E25" s="1">
        <v>5</v>
      </c>
      <c r="F25" s="1">
        <v>14</v>
      </c>
      <c r="G25" s="1">
        <v>34</v>
      </c>
      <c r="H25" s="1">
        <v>28</v>
      </c>
      <c r="I25" s="1">
        <v>6</v>
      </c>
      <c r="J25" s="1">
        <v>10</v>
      </c>
      <c r="K25" s="1" t="str">
        <f>IF(V25="","",COUNTIF($V$11:V25,"該当"))</f>
        <v/>
      </c>
      <c r="L25" s="1" t="str">
        <f t="shared" si="0"/>
        <v/>
      </c>
      <c r="M25" s="2" t="s">
        <v>175</v>
      </c>
      <c r="N25" s="2">
        <v>14</v>
      </c>
      <c r="O25" s="180">
        <f>'全学基礎教育(2)'!F6</f>
        <v>0</v>
      </c>
      <c r="P25" s="180">
        <f>'全学基礎教育(2)'!G6</f>
        <v>0</v>
      </c>
      <c r="Q25" s="180">
        <f>'全学基礎教育(2)'!H6</f>
        <v>0</v>
      </c>
      <c r="R25" s="180">
        <f>'全学基礎教育(2)'!I6</f>
        <v>0</v>
      </c>
      <c r="S25" s="180">
        <f>'全学基礎教育(2)'!J6</f>
        <v>0</v>
      </c>
      <c r="T25" s="180">
        <f>'全学基礎教育(2)'!K6</f>
        <v>0</v>
      </c>
      <c r="U25" s="180">
        <f>'全学基礎教育(2)'!D6</f>
        <v>0</v>
      </c>
      <c r="V25" s="1" t="str">
        <f t="shared" si="1"/>
        <v/>
      </c>
      <c r="X25" s="15">
        <v>1</v>
      </c>
      <c r="Y25" s="15" t="s">
        <v>82</v>
      </c>
      <c r="Z25" s="15" t="s">
        <v>83</v>
      </c>
      <c r="AA25" s="15" t="s">
        <v>87</v>
      </c>
      <c r="AB25" s="15" t="s">
        <v>98</v>
      </c>
      <c r="AC25" s="2" t="str">
        <f>_xlfn.CONCAT(X25,Y25,Z25,AA25,AB25)</f>
        <v>1前期月5 6b</v>
      </c>
      <c r="AD25" s="16" t="e">
        <f>DGET($M$10:$U$203,$U$10,X24:AA25)</f>
        <v>#VALUE!</v>
      </c>
      <c r="AE25" s="16" t="e">
        <f>DGET($M$10:$U$203,$N$10,X24:AA25)</f>
        <v>#VALUE!</v>
      </c>
      <c r="AF25" s="16" t="e">
        <f>DGET($M$10:$U$203,$M$10,X24:AA25)</f>
        <v>#VALUE!</v>
      </c>
      <c r="AH25" s="2">
        <v>2</v>
      </c>
      <c r="AI25" s="2" t="str">
        <f t="shared" ref="AI25:AI63" si="8">IFERROR(VLOOKUP(_xlfn.CONCAT($AH$23,$AI$23,"他",AH25),$L$11:$U$203,10,0),"")</f>
        <v/>
      </c>
      <c r="AJ25" s="2" t="str">
        <f>IF(AI25="","",MAX(AJ$23:AJ24)+1)</f>
        <v/>
      </c>
      <c r="AK25" s="2" t="str">
        <f t="shared" ref="AK25:AK63" si="9">AI25</f>
        <v/>
      </c>
      <c r="AL25" s="2">
        <v>2</v>
      </c>
      <c r="AM25" s="2" t="str">
        <f t="shared" ref="AM25:AM37" si="10">_xlfn.CONCAT($AH$23,$AI$23,"他",AL25)</f>
        <v>1前期他2</v>
      </c>
      <c r="AN25" s="2" t="e">
        <f t="shared" si="7"/>
        <v>#N/A</v>
      </c>
    </row>
    <row r="26" spans="5:41" ht="18" customHeight="1" x14ac:dyDescent="0.45">
      <c r="E26" s="1">
        <v>6</v>
      </c>
      <c r="F26" s="1">
        <v>12</v>
      </c>
      <c r="G26" s="1">
        <v>48</v>
      </c>
      <c r="H26" s="1">
        <v>16</v>
      </c>
      <c r="I26" s="1">
        <v>4</v>
      </c>
      <c r="J26" s="1">
        <v>12</v>
      </c>
      <c r="K26" s="1" t="str">
        <f>IF(V26="","",COUNTIF($V$11:V26,"該当"))</f>
        <v/>
      </c>
      <c r="L26" s="1" t="str">
        <f t="shared" si="0"/>
        <v/>
      </c>
      <c r="M26" s="2" t="s">
        <v>175</v>
      </c>
      <c r="N26" s="2">
        <v>15</v>
      </c>
      <c r="O26" s="180">
        <f>'全学基礎教育(2)'!F7</f>
        <v>0</v>
      </c>
      <c r="P26" s="180">
        <f>'全学基礎教育(2)'!G7</f>
        <v>0</v>
      </c>
      <c r="Q26" s="180">
        <f>'全学基礎教育(2)'!H7</f>
        <v>0</v>
      </c>
      <c r="R26" s="180">
        <f>'全学基礎教育(2)'!I7</f>
        <v>0</v>
      </c>
      <c r="S26" s="180">
        <f>'全学基礎教育(2)'!J7</f>
        <v>0</v>
      </c>
      <c r="T26" s="180">
        <f>'全学基礎教育(2)'!K7</f>
        <v>0</v>
      </c>
      <c r="U26" s="180">
        <f>'全学基礎教育(2)'!D7</f>
        <v>0</v>
      </c>
      <c r="V26" s="1" t="str">
        <f t="shared" si="1"/>
        <v/>
      </c>
      <c r="X26" s="5" t="s">
        <v>65</v>
      </c>
      <c r="Y26" s="5" t="s">
        <v>77</v>
      </c>
      <c r="Z26" s="5" t="s">
        <v>66</v>
      </c>
      <c r="AA26" s="5" t="s">
        <v>69</v>
      </c>
      <c r="AB26" s="5"/>
      <c r="AC26" s="5"/>
      <c r="AD26" s="5" t="s">
        <v>94</v>
      </c>
      <c r="AE26" s="5" t="s">
        <v>92</v>
      </c>
      <c r="AF26" s="5" t="s">
        <v>91</v>
      </c>
      <c r="AH26" s="2">
        <v>3</v>
      </c>
      <c r="AI26" s="2" t="str">
        <f t="shared" si="8"/>
        <v/>
      </c>
      <c r="AJ26" s="2" t="str">
        <f>IF(AI26="","",MAX(AJ$23:AJ25)+1)</f>
        <v/>
      </c>
      <c r="AK26" s="2" t="str">
        <f t="shared" si="9"/>
        <v/>
      </c>
      <c r="AL26" s="2">
        <v>3</v>
      </c>
      <c r="AM26" s="2" t="str">
        <f t="shared" si="10"/>
        <v>1前期他3</v>
      </c>
      <c r="AN26" s="2" t="e">
        <f t="shared" si="7"/>
        <v>#N/A</v>
      </c>
    </row>
    <row r="27" spans="5:41" ht="18" customHeight="1" x14ac:dyDescent="0.45">
      <c r="E27" s="1">
        <v>7</v>
      </c>
      <c r="F27" s="1">
        <v>16</v>
      </c>
      <c r="G27" s="1">
        <v>54</v>
      </c>
      <c r="H27" s="1">
        <v>8</v>
      </c>
      <c r="I27" s="1">
        <v>4</v>
      </c>
      <c r="J27" s="1">
        <v>10</v>
      </c>
      <c r="K27" s="1" t="str">
        <f>IF(V27="","",COUNTIF($V$11:V27,"該当"))</f>
        <v/>
      </c>
      <c r="L27" s="1" t="str">
        <f t="shared" si="0"/>
        <v/>
      </c>
      <c r="M27" s="2" t="s">
        <v>175</v>
      </c>
      <c r="N27" s="2">
        <v>16</v>
      </c>
      <c r="O27" s="180">
        <f>'全学基礎教育(2)'!F8</f>
        <v>0</v>
      </c>
      <c r="P27" s="180">
        <f>'全学基礎教育(2)'!G8</f>
        <v>0</v>
      </c>
      <c r="Q27" s="180">
        <f>'全学基礎教育(2)'!H8</f>
        <v>0</v>
      </c>
      <c r="R27" s="180">
        <f>'全学基礎教育(2)'!I8</f>
        <v>0</v>
      </c>
      <c r="S27" s="180">
        <f>'全学基礎教育(2)'!J8</f>
        <v>0</v>
      </c>
      <c r="T27" s="180">
        <f>'全学基礎教育(2)'!K8</f>
        <v>0</v>
      </c>
      <c r="U27" s="180">
        <f>'全学基礎教育(2)'!D8</f>
        <v>0</v>
      </c>
      <c r="V27" s="1" t="str">
        <f t="shared" si="1"/>
        <v/>
      </c>
      <c r="X27" s="15">
        <v>1</v>
      </c>
      <c r="Y27" s="15" t="s">
        <v>82</v>
      </c>
      <c r="Z27" s="15" t="s">
        <v>83</v>
      </c>
      <c r="AA27" s="15" t="s">
        <v>87</v>
      </c>
      <c r="AB27" s="15" t="s">
        <v>99</v>
      </c>
      <c r="AC27" s="2" t="str">
        <f>_xlfn.CONCAT(X27,Y27,Z27,AA27,AB27)</f>
        <v>1前期月5 6c</v>
      </c>
      <c r="AD27" s="16" t="e">
        <f>DGET($M$10:$U$203,$U$10,X26:AA27)</f>
        <v>#VALUE!</v>
      </c>
      <c r="AE27" s="16" t="e">
        <f>DGET($M$10:$U$203,$N$10,X26:AA27)</f>
        <v>#VALUE!</v>
      </c>
      <c r="AF27" s="16" t="e">
        <f>DGET($M$10:$U$203,$M$10,X26:AA27)</f>
        <v>#VALUE!</v>
      </c>
      <c r="AH27" s="2">
        <v>4</v>
      </c>
      <c r="AI27" s="2" t="str">
        <f t="shared" si="8"/>
        <v/>
      </c>
      <c r="AJ27" s="2" t="str">
        <f>IF(AI27="","",MAX(AJ$23:AJ26)+1)</f>
        <v/>
      </c>
      <c r="AK27" s="2" t="str">
        <f t="shared" si="9"/>
        <v/>
      </c>
      <c r="AL27" s="2">
        <v>4</v>
      </c>
      <c r="AM27" s="2" t="str">
        <f t="shared" si="10"/>
        <v>1前期他4</v>
      </c>
      <c r="AN27" s="2" t="e">
        <f t="shared" si="7"/>
        <v>#N/A</v>
      </c>
    </row>
    <row r="28" spans="5:41" ht="18" customHeight="1" x14ac:dyDescent="0.45">
      <c r="E28" s="1">
        <v>8</v>
      </c>
      <c r="F28" s="1">
        <v>19</v>
      </c>
      <c r="G28" s="1">
        <v>51</v>
      </c>
      <c r="H28" s="1">
        <v>18</v>
      </c>
      <c r="I28" s="1">
        <v>0</v>
      </c>
      <c r="J28" s="1">
        <v>4</v>
      </c>
      <c r="K28" s="1" t="str">
        <f>IF(V28="","",COUNTIF($V$11:V28,"該当"))</f>
        <v/>
      </c>
      <c r="L28" s="1" t="str">
        <f t="shared" si="0"/>
        <v/>
      </c>
      <c r="M28" s="2" t="s">
        <v>175</v>
      </c>
      <c r="N28" s="2">
        <v>17</v>
      </c>
      <c r="O28" s="180">
        <f>'全学基礎教育(2)'!F9</f>
        <v>0</v>
      </c>
      <c r="P28" s="180">
        <f>'全学基礎教育(2)'!G9</f>
        <v>0</v>
      </c>
      <c r="Q28" s="180">
        <f>'全学基礎教育(2)'!H9</f>
        <v>0</v>
      </c>
      <c r="R28" s="180">
        <f>'全学基礎教育(2)'!I9</f>
        <v>0</v>
      </c>
      <c r="S28" s="180">
        <f>'全学基礎教育(2)'!J9</f>
        <v>0</v>
      </c>
      <c r="T28" s="180">
        <f>'全学基礎教育(2)'!K9</f>
        <v>0</v>
      </c>
      <c r="U28" s="180">
        <f>'全学基礎教育(2)'!D9</f>
        <v>0</v>
      </c>
      <c r="V28" s="1" t="str">
        <f t="shared" si="1"/>
        <v/>
      </c>
      <c r="X28" s="5" t="s">
        <v>65</v>
      </c>
      <c r="Y28" s="5" t="s">
        <v>77</v>
      </c>
      <c r="Z28" s="5" t="s">
        <v>66</v>
      </c>
      <c r="AA28" s="5" t="s">
        <v>67</v>
      </c>
      <c r="AB28" s="5"/>
      <c r="AC28" s="5"/>
      <c r="AD28" s="5" t="s">
        <v>94</v>
      </c>
      <c r="AE28" s="5" t="s">
        <v>92</v>
      </c>
      <c r="AF28" s="5" t="s">
        <v>91</v>
      </c>
      <c r="AH28" s="2">
        <v>5</v>
      </c>
      <c r="AI28" s="2" t="str">
        <f t="shared" si="8"/>
        <v/>
      </c>
      <c r="AJ28" s="2" t="str">
        <f>IF(AI28="","",MAX(AJ$23:AJ27)+1)</f>
        <v/>
      </c>
      <c r="AK28" s="2" t="str">
        <f t="shared" si="9"/>
        <v/>
      </c>
      <c r="AL28" s="2">
        <v>5</v>
      </c>
      <c r="AM28" s="2" t="str">
        <f t="shared" si="10"/>
        <v>1前期他5</v>
      </c>
      <c r="AN28" s="2" t="e">
        <f t="shared" si="7"/>
        <v>#N/A</v>
      </c>
    </row>
    <row r="29" spans="5:41" ht="18" customHeight="1" x14ac:dyDescent="0.45">
      <c r="K29" s="1" t="str">
        <f>IF(V29="","",COUNTIF($V$11:V29,"該当"))</f>
        <v/>
      </c>
      <c r="L29" s="1" t="str">
        <f t="shared" si="0"/>
        <v/>
      </c>
      <c r="M29" s="2" t="s">
        <v>175</v>
      </c>
      <c r="N29" s="2">
        <v>18</v>
      </c>
      <c r="O29" s="180">
        <f>'全学基礎教育(2)'!F10</f>
        <v>0</v>
      </c>
      <c r="P29" s="180">
        <f>'全学基礎教育(2)'!G10</f>
        <v>0</v>
      </c>
      <c r="Q29" s="180">
        <f>'全学基礎教育(2)'!H10</f>
        <v>0</v>
      </c>
      <c r="R29" s="180">
        <f>'全学基礎教育(2)'!I10</f>
        <v>0</v>
      </c>
      <c r="S29" s="180">
        <f>'全学基礎教育(2)'!J10</f>
        <v>0</v>
      </c>
      <c r="T29" s="180">
        <f>'全学基礎教育(2)'!K10</f>
        <v>0</v>
      </c>
      <c r="U29" s="180">
        <f>'全学基礎教育(2)'!D10</f>
        <v>0</v>
      </c>
      <c r="V29" s="1" t="str">
        <f t="shared" si="1"/>
        <v/>
      </c>
      <c r="X29" s="15">
        <v>1</v>
      </c>
      <c r="Y29" s="15" t="s">
        <v>82</v>
      </c>
      <c r="Z29" s="15" t="s">
        <v>83</v>
      </c>
      <c r="AA29" s="15" t="s">
        <v>88</v>
      </c>
      <c r="AB29" s="15" t="s">
        <v>97</v>
      </c>
      <c r="AC29" s="2" t="str">
        <f>_xlfn.CONCAT(X29,Y29,Z29,AA29,AB29)</f>
        <v>1前期月7 8a</v>
      </c>
      <c r="AD29" s="16" t="e">
        <f>DGET($M$10:$U$203,$U$10,X28:AA29)</f>
        <v>#VALUE!</v>
      </c>
      <c r="AE29" s="16" t="e">
        <f>DGET($M$10:$U$203,$N$10,X28:AA29)</f>
        <v>#VALUE!</v>
      </c>
      <c r="AF29" s="16" t="e">
        <f>DGET($M$10:$U$203,$M$10,X28:AA29)</f>
        <v>#VALUE!</v>
      </c>
      <c r="AH29" s="2">
        <v>6</v>
      </c>
      <c r="AI29" s="2" t="str">
        <f t="shared" si="8"/>
        <v/>
      </c>
      <c r="AJ29" s="2" t="str">
        <f>IF(AI29="","",MAX(AJ$23:AJ28)+1)</f>
        <v/>
      </c>
      <c r="AK29" s="2" t="str">
        <f t="shared" si="9"/>
        <v/>
      </c>
      <c r="AL29" s="2">
        <v>6</v>
      </c>
      <c r="AM29" s="2" t="str">
        <f t="shared" si="10"/>
        <v>1前期他6</v>
      </c>
      <c r="AN29" s="2" t="e">
        <f t="shared" si="7"/>
        <v>#N/A</v>
      </c>
    </row>
    <row r="30" spans="5:41" ht="18" customHeight="1" x14ac:dyDescent="0.45">
      <c r="K30" s="1" t="str">
        <f>IF(V30="","",COUNTIF($V$11:V30,"該当"))</f>
        <v/>
      </c>
      <c r="L30" s="1" t="str">
        <f t="shared" si="0"/>
        <v/>
      </c>
      <c r="M30" s="2" t="s">
        <v>175</v>
      </c>
      <c r="N30" s="2">
        <v>19</v>
      </c>
      <c r="O30" s="180">
        <f>'全学基礎教育(2)'!F11</f>
        <v>0</v>
      </c>
      <c r="P30" s="180">
        <f>'全学基礎教育(2)'!G11</f>
        <v>0</v>
      </c>
      <c r="Q30" s="180">
        <f>'全学基礎教育(2)'!H11</f>
        <v>0</v>
      </c>
      <c r="R30" s="180">
        <f>'全学基礎教育(2)'!I11</f>
        <v>0</v>
      </c>
      <c r="S30" s="180">
        <f>'全学基礎教育(2)'!J11</f>
        <v>0</v>
      </c>
      <c r="T30" s="180">
        <f>'全学基礎教育(2)'!K11</f>
        <v>0</v>
      </c>
      <c r="U30" s="180">
        <f>'全学基礎教育(2)'!D11</f>
        <v>0</v>
      </c>
      <c r="V30" s="1" t="str">
        <f t="shared" si="1"/>
        <v/>
      </c>
      <c r="X30" s="5" t="s">
        <v>65</v>
      </c>
      <c r="Y30" s="5" t="s">
        <v>77</v>
      </c>
      <c r="Z30" s="5" t="s">
        <v>66</v>
      </c>
      <c r="AA30" s="5" t="s">
        <v>68</v>
      </c>
      <c r="AB30" s="5"/>
      <c r="AC30" s="5"/>
      <c r="AD30" s="5" t="s">
        <v>94</v>
      </c>
      <c r="AE30" s="5" t="s">
        <v>92</v>
      </c>
      <c r="AF30" s="5" t="s">
        <v>91</v>
      </c>
      <c r="AH30" s="2">
        <v>7</v>
      </c>
      <c r="AI30" s="2" t="str">
        <f t="shared" si="8"/>
        <v/>
      </c>
      <c r="AJ30" s="2" t="str">
        <f>IF(AI30="","",MAX(AJ$23:AJ29)+1)</f>
        <v/>
      </c>
      <c r="AK30" s="2" t="str">
        <f t="shared" si="9"/>
        <v/>
      </c>
      <c r="AL30" s="2">
        <v>7</v>
      </c>
      <c r="AM30" s="2" t="str">
        <f t="shared" si="10"/>
        <v>1前期他7</v>
      </c>
      <c r="AN30" s="2" t="e">
        <f t="shared" si="7"/>
        <v>#N/A</v>
      </c>
    </row>
    <row r="31" spans="5:41" ht="18" customHeight="1" x14ac:dyDescent="0.45">
      <c r="K31" s="1" t="str">
        <f>IF(V31="","",COUNTIF($V$11:V31,"該当"))</f>
        <v/>
      </c>
      <c r="L31" s="1" t="str">
        <f t="shared" si="0"/>
        <v/>
      </c>
      <c r="M31" s="2" t="s">
        <v>175</v>
      </c>
      <c r="N31" s="2">
        <v>20</v>
      </c>
      <c r="O31" s="180">
        <f>'全学基礎教育(2)'!F12</f>
        <v>0</v>
      </c>
      <c r="P31" s="180">
        <f>'全学基礎教育(2)'!G12</f>
        <v>0</v>
      </c>
      <c r="Q31" s="180">
        <f>'全学基礎教育(2)'!H12</f>
        <v>0</v>
      </c>
      <c r="R31" s="180">
        <f>'全学基礎教育(2)'!I12</f>
        <v>0</v>
      </c>
      <c r="S31" s="180">
        <f>'全学基礎教育(2)'!J12</f>
        <v>0</v>
      </c>
      <c r="T31" s="180">
        <f>'全学基礎教育(2)'!K12</f>
        <v>0</v>
      </c>
      <c r="U31" s="180">
        <f>'全学基礎教育(2)'!D12</f>
        <v>0</v>
      </c>
      <c r="V31" s="1" t="str">
        <f t="shared" si="1"/>
        <v/>
      </c>
      <c r="X31" s="15">
        <v>1</v>
      </c>
      <c r="Y31" s="15" t="s">
        <v>82</v>
      </c>
      <c r="Z31" s="15" t="s">
        <v>83</v>
      </c>
      <c r="AA31" s="15" t="s">
        <v>88</v>
      </c>
      <c r="AB31" s="15" t="s">
        <v>98</v>
      </c>
      <c r="AC31" s="2" t="str">
        <f>_xlfn.CONCAT(X31,Y31,Z31,AA31,AB31)</f>
        <v>1前期月7 8b</v>
      </c>
      <c r="AD31" s="16" t="e">
        <f>DGET($M$10:$U$203,$U$10,X30:AA31)</f>
        <v>#VALUE!</v>
      </c>
      <c r="AE31" s="16" t="e">
        <f>DGET($M$10:$U$203,$N$10,X30:AA31)</f>
        <v>#VALUE!</v>
      </c>
      <c r="AF31" s="16" t="e">
        <f>DGET($M$10:$U$203,$M$10,X30:AA31)</f>
        <v>#VALUE!</v>
      </c>
      <c r="AH31" s="2">
        <v>8</v>
      </c>
      <c r="AI31" s="2" t="str">
        <f t="shared" si="8"/>
        <v/>
      </c>
      <c r="AJ31" s="2" t="str">
        <f>IF(AI31="","",MAX(AJ$23:AJ30)+1)</f>
        <v/>
      </c>
      <c r="AK31" s="2" t="str">
        <f t="shared" si="9"/>
        <v/>
      </c>
      <c r="AL31" s="2">
        <v>8</v>
      </c>
      <c r="AM31" s="2" t="str">
        <f t="shared" si="10"/>
        <v>1前期他8</v>
      </c>
      <c r="AN31" s="2" t="e">
        <f t="shared" si="7"/>
        <v>#N/A</v>
      </c>
    </row>
    <row r="32" spans="5:41" ht="18" customHeight="1" x14ac:dyDescent="0.45">
      <c r="K32" s="1" t="str">
        <f>IF(V32="","",COUNTIF($V$11:V32,"該当"))</f>
        <v/>
      </c>
      <c r="L32" s="1" t="str">
        <f t="shared" si="0"/>
        <v/>
      </c>
      <c r="M32" s="2" t="s">
        <v>175</v>
      </c>
      <c r="N32" s="2">
        <v>21</v>
      </c>
      <c r="O32" s="180">
        <f>'全学基礎教育(2)'!F13</f>
        <v>0</v>
      </c>
      <c r="P32" s="180">
        <f>'全学基礎教育(2)'!G13</f>
        <v>0</v>
      </c>
      <c r="Q32" s="180">
        <f>'全学基礎教育(2)'!H13</f>
        <v>0</v>
      </c>
      <c r="R32" s="180">
        <f>'全学基礎教育(2)'!I13</f>
        <v>0</v>
      </c>
      <c r="S32" s="180">
        <f>'全学基礎教育(2)'!J13</f>
        <v>0</v>
      </c>
      <c r="T32" s="180">
        <f>'全学基礎教育(2)'!K13</f>
        <v>0</v>
      </c>
      <c r="U32" s="180">
        <f>'全学基礎教育(2)'!D13</f>
        <v>0</v>
      </c>
      <c r="V32" s="1" t="str">
        <f t="shared" si="1"/>
        <v/>
      </c>
      <c r="X32" s="5" t="s">
        <v>65</v>
      </c>
      <c r="Y32" s="5" t="s">
        <v>77</v>
      </c>
      <c r="Z32" s="5" t="s">
        <v>66</v>
      </c>
      <c r="AA32" s="5" t="s">
        <v>69</v>
      </c>
      <c r="AB32" s="5"/>
      <c r="AC32" s="5"/>
      <c r="AD32" s="5" t="s">
        <v>94</v>
      </c>
      <c r="AE32" s="5" t="s">
        <v>92</v>
      </c>
      <c r="AF32" s="5" t="s">
        <v>91</v>
      </c>
      <c r="AH32" s="2">
        <v>9</v>
      </c>
      <c r="AI32" s="2" t="str">
        <f t="shared" si="8"/>
        <v/>
      </c>
      <c r="AJ32" s="2" t="str">
        <f>IF(AI32="","",MAX(AJ$23:AJ31)+1)</f>
        <v/>
      </c>
      <c r="AK32" s="2" t="str">
        <f t="shared" si="9"/>
        <v/>
      </c>
      <c r="AL32" s="2">
        <v>9</v>
      </c>
      <c r="AM32" s="2" t="str">
        <f t="shared" si="10"/>
        <v>1前期他9</v>
      </c>
      <c r="AN32" s="2" t="e">
        <f t="shared" si="7"/>
        <v>#N/A</v>
      </c>
    </row>
    <row r="33" spans="11:40" ht="18" customHeight="1" x14ac:dyDescent="0.45">
      <c r="K33" s="1" t="str">
        <f>IF(V33="","",COUNTIF($V$11:V33,"該当"))</f>
        <v/>
      </c>
      <c r="L33" s="1" t="str">
        <f t="shared" si="0"/>
        <v/>
      </c>
      <c r="M33" s="2" t="s">
        <v>175</v>
      </c>
      <c r="N33" s="2">
        <v>22</v>
      </c>
      <c r="O33" s="180">
        <f>'全学基礎教育(2)'!F14</f>
        <v>0</v>
      </c>
      <c r="P33" s="180">
        <f>'全学基礎教育(2)'!G14</f>
        <v>0</v>
      </c>
      <c r="Q33" s="180">
        <f>'全学基礎教育(2)'!H14</f>
        <v>0</v>
      </c>
      <c r="R33" s="180">
        <f>'全学基礎教育(2)'!I14</f>
        <v>0</v>
      </c>
      <c r="S33" s="180">
        <f>'全学基礎教育(2)'!J14</f>
        <v>0</v>
      </c>
      <c r="T33" s="180">
        <f>'全学基礎教育(2)'!K14</f>
        <v>0</v>
      </c>
      <c r="U33" s="180">
        <f>'全学基礎教育(2)'!D14</f>
        <v>0</v>
      </c>
      <c r="V33" s="1" t="str">
        <f t="shared" si="1"/>
        <v/>
      </c>
      <c r="X33" s="15">
        <v>1</v>
      </c>
      <c r="Y33" s="15" t="s">
        <v>82</v>
      </c>
      <c r="Z33" s="15" t="s">
        <v>83</v>
      </c>
      <c r="AA33" s="15" t="s">
        <v>88</v>
      </c>
      <c r="AB33" s="15" t="s">
        <v>99</v>
      </c>
      <c r="AC33" s="2" t="str">
        <f>_xlfn.CONCAT(X33,Y33,Z33,AA33,AB33)</f>
        <v>1前期月7 8c</v>
      </c>
      <c r="AD33" s="16" t="e">
        <f>DGET($M$10:$U$203,$U$10,X32:AA33)</f>
        <v>#VALUE!</v>
      </c>
      <c r="AE33" s="16" t="e">
        <f>DGET($M$10:$U$203,$N$10,X32:AA33)</f>
        <v>#VALUE!</v>
      </c>
      <c r="AF33" s="16" t="e">
        <f>DGET($M$10:$U$203,$M$10,X32:AA33)</f>
        <v>#VALUE!</v>
      </c>
      <c r="AH33" s="2">
        <v>10</v>
      </c>
      <c r="AI33" s="2" t="str">
        <f t="shared" si="8"/>
        <v/>
      </c>
      <c r="AJ33" s="2" t="str">
        <f>IF(AI33="","",MAX(AJ$23:AJ32)+1)</f>
        <v/>
      </c>
      <c r="AK33" s="2" t="str">
        <f t="shared" si="9"/>
        <v/>
      </c>
      <c r="AL33" s="2">
        <v>10</v>
      </c>
      <c r="AM33" s="2" t="str">
        <f t="shared" si="10"/>
        <v>1前期他10</v>
      </c>
      <c r="AN33" s="2" t="e">
        <f t="shared" si="7"/>
        <v>#N/A</v>
      </c>
    </row>
    <row r="34" spans="11:40" ht="18" customHeight="1" x14ac:dyDescent="0.45">
      <c r="K34" s="1" t="str">
        <f>IF(V34="","",COUNTIF($V$11:V34,"該当"))</f>
        <v/>
      </c>
      <c r="L34" s="1" t="str">
        <f t="shared" si="0"/>
        <v/>
      </c>
      <c r="M34" s="2" t="s">
        <v>175</v>
      </c>
      <c r="N34" s="2">
        <v>23</v>
      </c>
      <c r="O34" s="180">
        <f>'全学基礎教育(2)'!F15</f>
        <v>0</v>
      </c>
      <c r="P34" s="180">
        <f>'全学基礎教育(2)'!G15</f>
        <v>0</v>
      </c>
      <c r="Q34" s="180">
        <f>'全学基礎教育(2)'!H15</f>
        <v>0</v>
      </c>
      <c r="R34" s="180">
        <f>'全学基礎教育(2)'!I15</f>
        <v>0</v>
      </c>
      <c r="S34" s="180">
        <f>'全学基礎教育(2)'!J15</f>
        <v>0</v>
      </c>
      <c r="T34" s="180">
        <f>'全学基礎教育(2)'!K15</f>
        <v>0</v>
      </c>
      <c r="U34" s="180">
        <f>'全学基礎教育(2)'!D15</f>
        <v>0</v>
      </c>
      <c r="V34" s="1" t="str">
        <f t="shared" si="1"/>
        <v/>
      </c>
      <c r="X34" s="5" t="s">
        <v>65</v>
      </c>
      <c r="Y34" s="5" t="s">
        <v>77</v>
      </c>
      <c r="Z34" s="5" t="s">
        <v>66</v>
      </c>
      <c r="AA34" s="5" t="s">
        <v>67</v>
      </c>
      <c r="AB34" s="5"/>
      <c r="AC34" s="5"/>
      <c r="AD34" s="5" t="s">
        <v>94</v>
      </c>
      <c r="AE34" s="5" t="s">
        <v>92</v>
      </c>
      <c r="AF34" s="5" t="s">
        <v>91</v>
      </c>
      <c r="AH34" s="2">
        <v>11</v>
      </c>
      <c r="AI34" s="2" t="str">
        <f t="shared" si="8"/>
        <v/>
      </c>
      <c r="AJ34" s="2" t="str">
        <f>IF(AI34="","",MAX(AJ$23:AJ33)+1)</f>
        <v/>
      </c>
      <c r="AK34" s="2" t="str">
        <f t="shared" si="9"/>
        <v/>
      </c>
      <c r="AL34" s="2">
        <v>11</v>
      </c>
      <c r="AM34" s="2" t="str">
        <f t="shared" si="10"/>
        <v>1前期他11</v>
      </c>
      <c r="AN34" s="2" t="e">
        <f t="shared" si="7"/>
        <v>#N/A</v>
      </c>
    </row>
    <row r="35" spans="11:40" ht="18" customHeight="1" x14ac:dyDescent="0.45">
      <c r="K35" s="1" t="str">
        <f>IF(V35="","",COUNTIF($V$11:V35,"該当"))</f>
        <v/>
      </c>
      <c r="L35" s="1" t="str">
        <f t="shared" si="0"/>
        <v/>
      </c>
      <c r="M35" s="2" t="s">
        <v>175</v>
      </c>
      <c r="N35" s="2">
        <v>24</v>
      </c>
      <c r="O35" s="180">
        <f>'全学基礎教育(2)'!F16</f>
        <v>0</v>
      </c>
      <c r="P35" s="180">
        <f>'全学基礎教育(2)'!G16</f>
        <v>0</v>
      </c>
      <c r="Q35" s="180">
        <f>'全学基礎教育(2)'!H16</f>
        <v>0</v>
      </c>
      <c r="R35" s="180">
        <f>'全学基礎教育(2)'!I16</f>
        <v>0</v>
      </c>
      <c r="S35" s="180">
        <f>'全学基礎教育(2)'!J16</f>
        <v>0</v>
      </c>
      <c r="T35" s="180">
        <f>'全学基礎教育(2)'!K16</f>
        <v>0</v>
      </c>
      <c r="U35" s="180">
        <f>'全学基礎教育(2)'!D16</f>
        <v>0</v>
      </c>
      <c r="V35" s="1" t="str">
        <f t="shared" si="1"/>
        <v/>
      </c>
      <c r="X35" s="15">
        <v>1</v>
      </c>
      <c r="Y35" s="15" t="s">
        <v>82</v>
      </c>
      <c r="Z35" s="15" t="s">
        <v>83</v>
      </c>
      <c r="AA35" s="15" t="s">
        <v>89</v>
      </c>
      <c r="AB35" s="15" t="s">
        <v>97</v>
      </c>
      <c r="AC35" s="2" t="str">
        <f>_xlfn.CONCAT(X35,Y35,Z35,AA35,AB35)</f>
        <v>1前期月9 10a</v>
      </c>
      <c r="AD35" s="16" t="e">
        <f>DGET($M$10:$U$203,$U$10,X34:AA35)</f>
        <v>#VALUE!</v>
      </c>
      <c r="AE35" s="16" t="e">
        <f>DGET($M$10:$U$203,$N$10,X34:AA35)</f>
        <v>#VALUE!</v>
      </c>
      <c r="AF35" s="16" t="e">
        <f>DGET($M$10:$U$203,$M$10,X34:AA35)</f>
        <v>#VALUE!</v>
      </c>
      <c r="AH35" s="2">
        <v>12</v>
      </c>
      <c r="AI35" s="2" t="str">
        <f t="shared" si="8"/>
        <v/>
      </c>
      <c r="AJ35" s="2" t="str">
        <f>IF(AI35="","",MAX(AJ$23:AJ34)+1)</f>
        <v/>
      </c>
      <c r="AK35" s="2" t="str">
        <f t="shared" si="9"/>
        <v/>
      </c>
      <c r="AL35" s="2">
        <v>12</v>
      </c>
      <c r="AM35" s="2" t="str">
        <f t="shared" si="10"/>
        <v>1前期他12</v>
      </c>
      <c r="AN35" s="2" t="e">
        <f t="shared" si="7"/>
        <v>#N/A</v>
      </c>
    </row>
    <row r="36" spans="11:40" ht="18" customHeight="1" x14ac:dyDescent="0.45">
      <c r="K36" s="1" t="str">
        <f>IF(V36="","",COUNTIF($V$11:V36,"該当"))</f>
        <v/>
      </c>
      <c r="L36" s="1" t="str">
        <f t="shared" si="0"/>
        <v/>
      </c>
      <c r="M36" s="2" t="s">
        <v>175</v>
      </c>
      <c r="N36" s="2">
        <v>25</v>
      </c>
      <c r="O36" s="180">
        <f>'全学基礎教育(2)'!F17</f>
        <v>0</v>
      </c>
      <c r="P36" s="180">
        <f>'全学基礎教育(2)'!G17</f>
        <v>0</v>
      </c>
      <c r="Q36" s="180">
        <f>'全学基礎教育(2)'!H17</f>
        <v>0</v>
      </c>
      <c r="R36" s="180">
        <f>'全学基礎教育(2)'!I17</f>
        <v>0</v>
      </c>
      <c r="S36" s="180">
        <f>'全学基礎教育(2)'!J17</f>
        <v>0</v>
      </c>
      <c r="T36" s="180">
        <f>'全学基礎教育(2)'!K17</f>
        <v>0</v>
      </c>
      <c r="U36" s="180">
        <f>'全学基礎教育(2)'!D17</f>
        <v>0</v>
      </c>
      <c r="V36" s="1" t="str">
        <f t="shared" si="1"/>
        <v/>
      </c>
      <c r="X36" s="5" t="s">
        <v>65</v>
      </c>
      <c r="Y36" s="5" t="s">
        <v>77</v>
      </c>
      <c r="Z36" s="5" t="s">
        <v>66</v>
      </c>
      <c r="AA36" s="5" t="s">
        <v>68</v>
      </c>
      <c r="AB36" s="5"/>
      <c r="AC36" s="5"/>
      <c r="AD36" s="5" t="s">
        <v>94</v>
      </c>
      <c r="AE36" s="5" t="s">
        <v>92</v>
      </c>
      <c r="AF36" s="5" t="s">
        <v>91</v>
      </c>
      <c r="AH36" s="2">
        <v>13</v>
      </c>
      <c r="AI36" s="2" t="str">
        <f t="shared" si="8"/>
        <v/>
      </c>
      <c r="AJ36" s="2" t="str">
        <f>IF(AI36="","",MAX(AJ$23:AJ35)+1)</f>
        <v/>
      </c>
      <c r="AK36" s="2" t="str">
        <f t="shared" si="9"/>
        <v/>
      </c>
      <c r="AL36" s="2">
        <v>13</v>
      </c>
      <c r="AM36" s="2" t="str">
        <f t="shared" si="10"/>
        <v>1前期他13</v>
      </c>
      <c r="AN36" s="2" t="e">
        <f t="shared" si="7"/>
        <v>#N/A</v>
      </c>
    </row>
    <row r="37" spans="11:40" ht="18" customHeight="1" x14ac:dyDescent="0.45">
      <c r="K37" s="1" t="str">
        <f>IF(V37="","",COUNTIF($V$11:V37,"該当"))</f>
        <v/>
      </c>
      <c r="L37" s="1" t="str">
        <f t="shared" si="0"/>
        <v/>
      </c>
      <c r="M37" s="2" t="s">
        <v>175</v>
      </c>
      <c r="N37" s="2">
        <v>26</v>
      </c>
      <c r="O37" s="180">
        <f>'全学基礎教育(2)'!F18</f>
        <v>0</v>
      </c>
      <c r="P37" s="180">
        <f>'全学基礎教育(2)'!G18</f>
        <v>0</v>
      </c>
      <c r="Q37" s="180">
        <f>'全学基礎教育(2)'!H18</f>
        <v>0</v>
      </c>
      <c r="R37" s="180">
        <f>'全学基礎教育(2)'!I18</f>
        <v>0</v>
      </c>
      <c r="S37" s="180">
        <f>'全学基礎教育(2)'!J18</f>
        <v>0</v>
      </c>
      <c r="T37" s="180">
        <f>'全学基礎教育(2)'!K18</f>
        <v>0</v>
      </c>
      <c r="U37" s="180">
        <f>'全学基礎教育(2)'!D18</f>
        <v>0</v>
      </c>
      <c r="V37" s="1" t="str">
        <f t="shared" si="1"/>
        <v/>
      </c>
      <c r="X37" s="15">
        <v>1</v>
      </c>
      <c r="Y37" s="15" t="s">
        <v>82</v>
      </c>
      <c r="Z37" s="15" t="s">
        <v>83</v>
      </c>
      <c r="AA37" s="15" t="s">
        <v>89</v>
      </c>
      <c r="AB37" s="15" t="s">
        <v>98</v>
      </c>
      <c r="AC37" s="2" t="str">
        <f>_xlfn.CONCAT(X37,Y37,Z37,AA37,AB37)</f>
        <v>1前期月9 10b</v>
      </c>
      <c r="AD37" s="16" t="e">
        <f>DGET($M$10:$U$203,$U$10,X36:AA37)</f>
        <v>#VALUE!</v>
      </c>
      <c r="AE37" s="16" t="e">
        <f>DGET($M$10:$U$203,$N$10,X36:AA37)</f>
        <v>#VALUE!</v>
      </c>
      <c r="AF37" s="16" t="e">
        <f>DGET($M$10:$U$203,$M$10,X36:AA37)</f>
        <v>#VALUE!</v>
      </c>
      <c r="AH37" s="2">
        <v>14</v>
      </c>
      <c r="AI37" s="2" t="str">
        <f t="shared" si="8"/>
        <v/>
      </c>
      <c r="AJ37" s="2" t="str">
        <f>IF(AI37="","",MAX(AJ$23:AJ36)+1)</f>
        <v/>
      </c>
      <c r="AK37" s="2" t="str">
        <f t="shared" si="9"/>
        <v/>
      </c>
      <c r="AL37" s="2">
        <v>14</v>
      </c>
      <c r="AM37" s="2" t="str">
        <f t="shared" si="10"/>
        <v>1前期他14</v>
      </c>
      <c r="AN37" s="2" t="e">
        <f t="shared" si="7"/>
        <v>#N/A</v>
      </c>
    </row>
    <row r="38" spans="11:40" ht="18" customHeight="1" x14ac:dyDescent="0.45">
      <c r="K38" s="1" t="str">
        <f>IF(V38="","",COUNTIF($V$11:V38,"該当"))</f>
        <v/>
      </c>
      <c r="L38" s="1" t="str">
        <f t="shared" si="0"/>
        <v/>
      </c>
      <c r="M38" s="2" t="s">
        <v>175</v>
      </c>
      <c r="N38" s="2">
        <v>27</v>
      </c>
      <c r="O38" s="180">
        <f>'全学基礎教育(2)'!F19</f>
        <v>0</v>
      </c>
      <c r="P38" s="180">
        <f>'全学基礎教育(2)'!G19</f>
        <v>0</v>
      </c>
      <c r="Q38" s="180">
        <f>'全学基礎教育(2)'!H19</f>
        <v>0</v>
      </c>
      <c r="R38" s="180">
        <f>'全学基礎教育(2)'!I19</f>
        <v>0</v>
      </c>
      <c r="S38" s="180">
        <f>'全学基礎教育(2)'!J19</f>
        <v>0</v>
      </c>
      <c r="T38" s="180">
        <f>'全学基礎教育(2)'!K19</f>
        <v>0</v>
      </c>
      <c r="U38" s="180">
        <f>'全学基礎教育(2)'!D19</f>
        <v>0</v>
      </c>
      <c r="V38" s="1" t="str">
        <f t="shared" si="1"/>
        <v/>
      </c>
      <c r="X38" s="5" t="s">
        <v>65</v>
      </c>
      <c r="Y38" s="5" t="s">
        <v>77</v>
      </c>
      <c r="Z38" s="5" t="s">
        <v>66</v>
      </c>
      <c r="AA38" s="5" t="s">
        <v>69</v>
      </c>
      <c r="AB38" s="5"/>
      <c r="AC38" s="5"/>
      <c r="AD38" s="5" t="s">
        <v>94</v>
      </c>
      <c r="AE38" s="5" t="s">
        <v>92</v>
      </c>
      <c r="AF38" s="5" t="s">
        <v>91</v>
      </c>
      <c r="AH38" s="2">
        <v>15</v>
      </c>
      <c r="AI38" s="2" t="str">
        <f t="shared" si="8"/>
        <v/>
      </c>
      <c r="AJ38" s="2" t="str">
        <f>IF(AI38="","",MAX(AJ$23:AJ37)+1)</f>
        <v/>
      </c>
      <c r="AK38" s="2" t="str">
        <f t="shared" si="9"/>
        <v/>
      </c>
    </row>
    <row r="39" spans="11:40" ht="18" customHeight="1" x14ac:dyDescent="0.45">
      <c r="K39" s="1" t="str">
        <f>IF(V39="","",COUNTIF($V$11:V39,"該当"))</f>
        <v/>
      </c>
      <c r="L39" s="1" t="str">
        <f t="shared" si="0"/>
        <v/>
      </c>
      <c r="M39" s="2"/>
      <c r="N39" s="2"/>
      <c r="O39" s="180"/>
      <c r="P39" s="180"/>
      <c r="Q39" s="180"/>
      <c r="R39" s="180"/>
      <c r="S39" s="180"/>
      <c r="T39" s="180"/>
      <c r="U39" s="180"/>
      <c r="V39" s="1" t="str">
        <f t="shared" si="1"/>
        <v/>
      </c>
      <c r="X39" s="15">
        <v>1</v>
      </c>
      <c r="Y39" s="15" t="s">
        <v>82</v>
      </c>
      <c r="Z39" s="15" t="s">
        <v>83</v>
      </c>
      <c r="AA39" s="15" t="s">
        <v>89</v>
      </c>
      <c r="AB39" s="15" t="s">
        <v>99</v>
      </c>
      <c r="AC39" s="2" t="str">
        <f>_xlfn.CONCAT(X39,Y39,Z39,AA39,AB39)</f>
        <v>1前期月9 10c</v>
      </c>
      <c r="AD39" s="16" t="e">
        <f>DGET($M$10:$U$203,$U$10,X38:AA39)</f>
        <v>#VALUE!</v>
      </c>
      <c r="AE39" s="16" t="e">
        <f>DGET($M$10:$U$203,$N$10,X38:AA39)</f>
        <v>#VALUE!</v>
      </c>
      <c r="AF39" s="16" t="e">
        <f>DGET($M$10:$U$203,$M$10,X38:AA39)</f>
        <v>#VALUE!</v>
      </c>
      <c r="AH39" s="2">
        <v>16</v>
      </c>
      <c r="AI39" s="2" t="str">
        <f t="shared" si="8"/>
        <v/>
      </c>
      <c r="AJ39" s="2" t="str">
        <f>IF(AI39="","",MAX(AJ$23:AJ38)+1)</f>
        <v/>
      </c>
      <c r="AK39" s="2" t="str">
        <f t="shared" si="9"/>
        <v/>
      </c>
    </row>
    <row r="40" spans="11:40" ht="18" customHeight="1" x14ac:dyDescent="0.45">
      <c r="K40" s="1" t="str">
        <f>IF(V40="","",COUNTIF($V$11:V40,"該当"))</f>
        <v/>
      </c>
      <c r="L40" s="1" t="str">
        <f t="shared" si="0"/>
        <v/>
      </c>
      <c r="M40" s="2"/>
      <c r="N40" s="2"/>
      <c r="O40" s="180"/>
      <c r="P40" s="180"/>
      <c r="Q40" s="180"/>
      <c r="R40" s="180"/>
      <c r="S40" s="180"/>
      <c r="T40" s="180"/>
      <c r="U40" s="180"/>
      <c r="V40" s="1" t="str">
        <f t="shared" si="1"/>
        <v/>
      </c>
      <c r="X40" s="5" t="s">
        <v>65</v>
      </c>
      <c r="Y40" s="5" t="s">
        <v>77</v>
      </c>
      <c r="Z40" s="5" t="s">
        <v>66</v>
      </c>
      <c r="AA40" s="5" t="s">
        <v>67</v>
      </c>
      <c r="AB40" s="5"/>
      <c r="AC40" s="5"/>
      <c r="AD40" s="5" t="s">
        <v>94</v>
      </c>
      <c r="AE40" s="5" t="s">
        <v>92</v>
      </c>
      <c r="AF40" s="5" t="s">
        <v>91</v>
      </c>
      <c r="AH40" s="2">
        <v>17</v>
      </c>
      <c r="AI40" s="2" t="str">
        <f t="shared" si="8"/>
        <v/>
      </c>
      <c r="AJ40" s="2" t="str">
        <f>IF(AI40="","",MAX(AJ$23:AJ39)+1)</f>
        <v/>
      </c>
      <c r="AK40" s="2" t="str">
        <f t="shared" si="9"/>
        <v/>
      </c>
    </row>
    <row r="41" spans="11:40" ht="18" customHeight="1" x14ac:dyDescent="0.45">
      <c r="K41" s="1" t="str">
        <f>IF(V41="","",COUNTIF($V$11:V41,"該当"))</f>
        <v/>
      </c>
      <c r="L41" s="1" t="str">
        <f t="shared" si="0"/>
        <v/>
      </c>
      <c r="M41" s="2"/>
      <c r="N41" s="2"/>
      <c r="O41" s="180"/>
      <c r="P41" s="180"/>
      <c r="Q41" s="180"/>
      <c r="R41" s="180"/>
      <c r="S41" s="180"/>
      <c r="T41" s="180"/>
      <c r="U41" s="180"/>
      <c r="V41" s="1" t="str">
        <f t="shared" si="1"/>
        <v/>
      </c>
      <c r="X41" s="15">
        <v>1</v>
      </c>
      <c r="Y41" s="15" t="s">
        <v>82</v>
      </c>
      <c r="Z41" s="15" t="s">
        <v>83</v>
      </c>
      <c r="AA41" s="15" t="s">
        <v>90</v>
      </c>
      <c r="AB41" s="15" t="s">
        <v>97</v>
      </c>
      <c r="AC41" s="2" t="str">
        <f>_xlfn.CONCAT(X41,Y41,Z41,AA41,AB41)</f>
        <v>1前期月他a</v>
      </c>
      <c r="AD41" s="16" t="e">
        <f>DGET($M$10:$U$203,$U$10,X40:AA41)</f>
        <v>#VALUE!</v>
      </c>
      <c r="AE41" s="16" t="e">
        <f>DGET($M$10:$U$203,$N$10,X40:AA41)</f>
        <v>#VALUE!</v>
      </c>
      <c r="AF41" s="16" t="e">
        <f>DGET($M$10:$U$203,$M$10,X40:AA41)</f>
        <v>#VALUE!</v>
      </c>
      <c r="AH41" s="2">
        <v>18</v>
      </c>
      <c r="AI41" s="2" t="str">
        <f t="shared" si="8"/>
        <v/>
      </c>
      <c r="AJ41" s="2" t="str">
        <f>IF(AI41="","",MAX(AJ$23:AJ40)+1)</f>
        <v/>
      </c>
      <c r="AK41" s="2" t="str">
        <f t="shared" si="9"/>
        <v/>
      </c>
    </row>
    <row r="42" spans="11:40" ht="18" customHeight="1" x14ac:dyDescent="0.45">
      <c r="K42" s="1" t="str">
        <f>IF(V42="","",COUNTIF($V$11:V42,"該当"))</f>
        <v/>
      </c>
      <c r="L42" s="1" t="str">
        <f t="shared" si="0"/>
        <v/>
      </c>
      <c r="M42" s="2"/>
      <c r="N42" s="2"/>
      <c r="O42" s="180"/>
      <c r="P42" s="180"/>
      <c r="Q42" s="180"/>
      <c r="R42" s="180"/>
      <c r="S42" s="180"/>
      <c r="T42" s="180"/>
      <c r="U42" s="180"/>
      <c r="V42" s="1" t="str">
        <f t="shared" si="1"/>
        <v/>
      </c>
      <c r="X42" s="5" t="s">
        <v>65</v>
      </c>
      <c r="Y42" s="5" t="s">
        <v>77</v>
      </c>
      <c r="Z42" s="5" t="s">
        <v>66</v>
      </c>
      <c r="AA42" s="5" t="s">
        <v>68</v>
      </c>
      <c r="AB42" s="5"/>
      <c r="AC42" s="5"/>
      <c r="AD42" s="5" t="s">
        <v>94</v>
      </c>
      <c r="AE42" s="5" t="s">
        <v>92</v>
      </c>
      <c r="AF42" s="5" t="s">
        <v>91</v>
      </c>
      <c r="AH42" s="2">
        <v>19</v>
      </c>
      <c r="AI42" s="2" t="str">
        <f t="shared" si="8"/>
        <v/>
      </c>
      <c r="AJ42" s="2" t="str">
        <f>IF(AI42="","",MAX(AJ$23:AJ41)+1)</f>
        <v/>
      </c>
      <c r="AK42" s="2" t="str">
        <f t="shared" si="9"/>
        <v/>
      </c>
    </row>
    <row r="43" spans="11:40" ht="18" customHeight="1" x14ac:dyDescent="0.45">
      <c r="K43" s="1" t="str">
        <f>IF(V43="","",COUNTIF($V$11:V43,"該当"))</f>
        <v/>
      </c>
      <c r="L43" s="1" t="str">
        <f t="shared" si="0"/>
        <v/>
      </c>
      <c r="M43" s="2"/>
      <c r="N43" s="2"/>
      <c r="O43" s="180"/>
      <c r="P43" s="180"/>
      <c r="Q43" s="180"/>
      <c r="R43" s="180"/>
      <c r="S43" s="180"/>
      <c r="T43" s="180"/>
      <c r="U43" s="180"/>
      <c r="V43" s="1" t="str">
        <f t="shared" si="1"/>
        <v/>
      </c>
      <c r="X43" s="15">
        <v>1</v>
      </c>
      <c r="Y43" s="15" t="s">
        <v>82</v>
      </c>
      <c r="Z43" s="15" t="s">
        <v>83</v>
      </c>
      <c r="AA43" s="15" t="s">
        <v>90</v>
      </c>
      <c r="AB43" s="15" t="s">
        <v>98</v>
      </c>
      <c r="AC43" s="2" t="str">
        <f>_xlfn.CONCAT(X43,Y43,Z43,AA43,AB43)</f>
        <v>1前期月他b</v>
      </c>
      <c r="AD43" s="16" t="e">
        <f>DGET($M$10:$U$203,$U$10,X42:AA43)</f>
        <v>#VALUE!</v>
      </c>
      <c r="AE43" s="16" t="e">
        <f>DGET($M$10:$U$203,$N$10,X42:AA43)</f>
        <v>#VALUE!</v>
      </c>
      <c r="AF43" s="16" t="e">
        <f>DGET($M$10:$U$203,$M$10,X42:AA43)</f>
        <v>#VALUE!</v>
      </c>
      <c r="AH43" s="2">
        <v>20</v>
      </c>
      <c r="AI43" s="2" t="str">
        <f t="shared" si="8"/>
        <v/>
      </c>
      <c r="AJ43" s="2" t="str">
        <f>IF(AI43="","",MAX(AJ$23:AJ42)+1)</f>
        <v/>
      </c>
      <c r="AK43" s="2" t="str">
        <f t="shared" si="9"/>
        <v/>
      </c>
    </row>
    <row r="44" spans="11:40" ht="18" customHeight="1" x14ac:dyDescent="0.45">
      <c r="K44" s="1" t="str">
        <f>IF(V44="","",COUNTIF($V$11:V44,"該当"))</f>
        <v/>
      </c>
      <c r="L44" s="1" t="str">
        <f t="shared" si="0"/>
        <v/>
      </c>
      <c r="M44" s="2"/>
      <c r="N44" s="2"/>
      <c r="O44" s="180"/>
      <c r="P44" s="180"/>
      <c r="Q44" s="180"/>
      <c r="R44" s="180"/>
      <c r="S44" s="180"/>
      <c r="T44" s="180"/>
      <c r="U44" s="180"/>
      <c r="V44" s="1" t="str">
        <f t="shared" si="1"/>
        <v/>
      </c>
      <c r="X44" s="5" t="s">
        <v>65</v>
      </c>
      <c r="Y44" s="5" t="s">
        <v>77</v>
      </c>
      <c r="Z44" s="5" t="s">
        <v>66</v>
      </c>
      <c r="AA44" s="5" t="s">
        <v>69</v>
      </c>
      <c r="AB44" s="5"/>
      <c r="AC44" s="5"/>
      <c r="AD44" s="5" t="s">
        <v>94</v>
      </c>
      <c r="AE44" s="5" t="s">
        <v>92</v>
      </c>
      <c r="AF44" s="5" t="s">
        <v>91</v>
      </c>
      <c r="AH44" s="2">
        <v>21</v>
      </c>
      <c r="AI44" s="2" t="str">
        <f t="shared" si="8"/>
        <v/>
      </c>
      <c r="AJ44" s="2" t="str">
        <f>IF(AI44="","",MAX(AJ$23:AJ43)+1)</f>
        <v/>
      </c>
      <c r="AK44" s="2" t="str">
        <f t="shared" si="9"/>
        <v/>
      </c>
    </row>
    <row r="45" spans="11:40" ht="18" customHeight="1" x14ac:dyDescent="0.45">
      <c r="K45" s="1" t="str">
        <f>IF(V45="","",COUNTIF($V$11:V45,"該当"))</f>
        <v/>
      </c>
      <c r="L45" s="1" t="str">
        <f t="shared" si="0"/>
        <v/>
      </c>
      <c r="M45" s="2"/>
      <c r="N45" s="2"/>
      <c r="O45" s="180"/>
      <c r="P45" s="180"/>
      <c r="Q45" s="180"/>
      <c r="R45" s="180"/>
      <c r="S45" s="180"/>
      <c r="T45" s="180"/>
      <c r="U45" s="180"/>
      <c r="V45" s="1" t="str">
        <f t="shared" si="1"/>
        <v/>
      </c>
      <c r="X45" s="15">
        <v>1</v>
      </c>
      <c r="Y45" s="15" t="s">
        <v>82</v>
      </c>
      <c r="Z45" s="15" t="s">
        <v>83</v>
      </c>
      <c r="AA45" s="15" t="s">
        <v>90</v>
      </c>
      <c r="AB45" s="15" t="s">
        <v>99</v>
      </c>
      <c r="AC45" s="2" t="str">
        <f>_xlfn.CONCAT(X45,Y45,Z45,AA45,AB45)</f>
        <v>1前期月他c</v>
      </c>
      <c r="AD45" s="16" t="e">
        <f>DGET($M$10:$U$203,$U$10,X44:AA45)</f>
        <v>#VALUE!</v>
      </c>
      <c r="AE45" s="16" t="e">
        <f>DGET($M$10:$U$203,$N$10,X44:AA45)</f>
        <v>#VALUE!</v>
      </c>
      <c r="AF45" s="16" t="e">
        <f>DGET($M$10:$U$203,$M$10,X44:AA45)</f>
        <v>#VALUE!</v>
      </c>
      <c r="AH45" s="2">
        <v>22</v>
      </c>
      <c r="AI45" s="2" t="str">
        <f t="shared" si="8"/>
        <v/>
      </c>
      <c r="AJ45" s="2" t="str">
        <f>IF(AI45="","",MAX(AJ$23:AJ44)+1)</f>
        <v/>
      </c>
      <c r="AK45" s="2" t="str">
        <f t="shared" si="9"/>
        <v/>
      </c>
    </row>
    <row r="46" spans="11:40" ht="18" customHeight="1" x14ac:dyDescent="0.45">
      <c r="K46" s="1" t="str">
        <f>IF(V46="","",COUNTIF($V$11:V46,"該当"))</f>
        <v/>
      </c>
      <c r="L46" s="1" t="str">
        <f t="shared" si="0"/>
        <v/>
      </c>
      <c r="M46" s="2"/>
      <c r="N46" s="2"/>
      <c r="O46" s="180"/>
      <c r="P46" s="180"/>
      <c r="Q46" s="180"/>
      <c r="R46" s="180"/>
      <c r="S46" s="180"/>
      <c r="T46" s="180"/>
      <c r="U46" s="180"/>
      <c r="V46" s="1" t="str">
        <f t="shared" si="1"/>
        <v/>
      </c>
      <c r="X46" s="5" t="s">
        <v>65</v>
      </c>
      <c r="Y46" s="5" t="s">
        <v>77</v>
      </c>
      <c r="Z46" s="5" t="s">
        <v>66</v>
      </c>
      <c r="AA46" s="5" t="s">
        <v>67</v>
      </c>
      <c r="AB46" s="5"/>
      <c r="AC46" s="5"/>
      <c r="AD46" s="5" t="s">
        <v>94</v>
      </c>
      <c r="AE46" s="5" t="s">
        <v>92</v>
      </c>
      <c r="AF46" s="5" t="s">
        <v>91</v>
      </c>
      <c r="AH46" s="2">
        <v>23</v>
      </c>
      <c r="AI46" s="2" t="str">
        <f t="shared" si="8"/>
        <v/>
      </c>
      <c r="AJ46" s="2" t="str">
        <f>IF(AI46="","",MAX(AJ$23:AJ45)+1)</f>
        <v/>
      </c>
      <c r="AK46" s="2" t="str">
        <f t="shared" si="9"/>
        <v/>
      </c>
    </row>
    <row r="47" spans="11:40" ht="18" customHeight="1" x14ac:dyDescent="0.45">
      <c r="K47" s="1" t="str">
        <f>IF(V47="","",COUNTIF($V$11:V47,"該当"))</f>
        <v/>
      </c>
      <c r="L47" s="1" t="str">
        <f t="shared" si="0"/>
        <v/>
      </c>
      <c r="M47" s="2"/>
      <c r="N47" s="2"/>
      <c r="O47" s="180"/>
      <c r="P47" s="180"/>
      <c r="Q47" s="180"/>
      <c r="R47" s="180"/>
      <c r="S47" s="180"/>
      <c r="T47" s="180"/>
      <c r="U47" s="180"/>
      <c r="V47" s="1" t="str">
        <f t="shared" si="1"/>
        <v/>
      </c>
      <c r="X47" s="15">
        <v>1</v>
      </c>
      <c r="Y47" s="15" t="s">
        <v>82</v>
      </c>
      <c r="Z47" s="15" t="s">
        <v>93</v>
      </c>
      <c r="AA47" s="15" t="s">
        <v>84</v>
      </c>
      <c r="AB47" s="15" t="s">
        <v>97</v>
      </c>
      <c r="AC47" s="2" t="str">
        <f>_xlfn.CONCAT(X47,Y47,Z47,AA47,AB47)</f>
        <v>1前期火1 2a</v>
      </c>
      <c r="AD47" s="16" t="e">
        <f>DGET($M$10:$U$203,$U$10,X46:AA47)</f>
        <v>#VALUE!</v>
      </c>
      <c r="AE47" s="16" t="e">
        <f>DGET($M$10:$U$203,$N$10,X46:AA47)</f>
        <v>#VALUE!</v>
      </c>
      <c r="AF47" s="16" t="e">
        <f>DGET($M$10:$U$203,$M$10,X46:AA47)</f>
        <v>#VALUE!</v>
      </c>
      <c r="AH47" s="2">
        <v>24</v>
      </c>
      <c r="AI47" s="2" t="str">
        <f t="shared" si="8"/>
        <v/>
      </c>
      <c r="AJ47" s="2" t="str">
        <f>IF(AI47="","",MAX(AJ$23:AJ46)+1)</f>
        <v/>
      </c>
      <c r="AK47" s="2" t="str">
        <f t="shared" si="9"/>
        <v/>
      </c>
    </row>
    <row r="48" spans="11:40" ht="18" customHeight="1" x14ac:dyDescent="0.45">
      <c r="K48" s="1" t="str">
        <f>IF(V48="","",COUNTIF($V$11:V48,"該当"))</f>
        <v/>
      </c>
      <c r="L48" s="1" t="str">
        <f t="shared" si="0"/>
        <v/>
      </c>
      <c r="M48" s="2"/>
      <c r="N48" s="2"/>
      <c r="O48" s="180"/>
      <c r="P48" s="180"/>
      <c r="Q48" s="180"/>
      <c r="R48" s="180"/>
      <c r="S48" s="180"/>
      <c r="T48" s="180"/>
      <c r="U48" s="180"/>
      <c r="V48" s="1" t="str">
        <f t="shared" si="1"/>
        <v/>
      </c>
      <c r="X48" s="5" t="s">
        <v>65</v>
      </c>
      <c r="Y48" s="5" t="s">
        <v>77</v>
      </c>
      <c r="Z48" s="5" t="s">
        <v>66</v>
      </c>
      <c r="AA48" s="5" t="s">
        <v>68</v>
      </c>
      <c r="AB48" s="5"/>
      <c r="AC48" s="5"/>
      <c r="AD48" s="5" t="s">
        <v>94</v>
      </c>
      <c r="AE48" s="5" t="s">
        <v>92</v>
      </c>
      <c r="AF48" s="5" t="s">
        <v>91</v>
      </c>
      <c r="AH48" s="2">
        <v>25</v>
      </c>
      <c r="AI48" s="2" t="str">
        <f t="shared" si="8"/>
        <v/>
      </c>
      <c r="AJ48" s="2" t="str">
        <f>IF(AI48="","",MAX(AJ$23:AJ47)+1)</f>
        <v/>
      </c>
      <c r="AK48" s="2" t="str">
        <f t="shared" si="9"/>
        <v/>
      </c>
    </row>
    <row r="49" spans="11:37" ht="18" customHeight="1" x14ac:dyDescent="0.45">
      <c r="K49" s="1" t="str">
        <f>IF(V49="","",COUNTIF($V$11:V49,"該当"))</f>
        <v/>
      </c>
      <c r="L49" s="1" t="str">
        <f t="shared" si="0"/>
        <v/>
      </c>
      <c r="M49" s="2"/>
      <c r="N49" s="2"/>
      <c r="O49" s="180"/>
      <c r="P49" s="180"/>
      <c r="Q49" s="180"/>
      <c r="R49" s="180"/>
      <c r="S49" s="180"/>
      <c r="T49" s="180"/>
      <c r="U49" s="180"/>
      <c r="V49" s="1" t="str">
        <f t="shared" si="1"/>
        <v/>
      </c>
      <c r="X49" s="15">
        <v>1</v>
      </c>
      <c r="Y49" s="15" t="s">
        <v>82</v>
      </c>
      <c r="Z49" s="15" t="s">
        <v>93</v>
      </c>
      <c r="AA49" s="15" t="s">
        <v>84</v>
      </c>
      <c r="AB49" s="15" t="s">
        <v>98</v>
      </c>
      <c r="AC49" s="2" t="str">
        <f>_xlfn.CONCAT(X49,Y49,Z49,AA49,AB49)</f>
        <v>1前期火1 2b</v>
      </c>
      <c r="AD49" s="16" t="e">
        <f>DGET($M$10:$U$203,$U$10,X48:AA49)</f>
        <v>#VALUE!</v>
      </c>
      <c r="AE49" s="16" t="e">
        <f>DGET($M$10:$U$203,$N$10,X48:AA49)</f>
        <v>#VALUE!</v>
      </c>
      <c r="AF49" s="16" t="e">
        <f>DGET($M$10:$U$203,$M$10,X48:AA49)</f>
        <v>#VALUE!</v>
      </c>
      <c r="AH49" s="2">
        <v>26</v>
      </c>
      <c r="AI49" s="2" t="str">
        <f t="shared" si="8"/>
        <v/>
      </c>
      <c r="AJ49" s="2" t="str">
        <f>IF(AI49="","",MAX(AJ$23:AJ48)+1)</f>
        <v/>
      </c>
      <c r="AK49" s="2" t="str">
        <f t="shared" si="9"/>
        <v/>
      </c>
    </row>
    <row r="50" spans="11:37" ht="18" customHeight="1" x14ac:dyDescent="0.45">
      <c r="K50" s="1" t="str">
        <f>IF(V50="","",COUNTIF($V$11:V50,"該当"))</f>
        <v/>
      </c>
      <c r="L50" s="1" t="str">
        <f t="shared" si="0"/>
        <v/>
      </c>
      <c r="M50" s="2"/>
      <c r="N50" s="2"/>
      <c r="O50" s="180"/>
      <c r="P50" s="180"/>
      <c r="Q50" s="180"/>
      <c r="R50" s="180"/>
      <c r="S50" s="180"/>
      <c r="T50" s="180"/>
      <c r="U50" s="180"/>
      <c r="V50" s="1" t="str">
        <f t="shared" si="1"/>
        <v/>
      </c>
      <c r="X50" s="5" t="s">
        <v>65</v>
      </c>
      <c r="Y50" s="5" t="s">
        <v>77</v>
      </c>
      <c r="Z50" s="5" t="s">
        <v>66</v>
      </c>
      <c r="AA50" s="5" t="s">
        <v>69</v>
      </c>
      <c r="AB50" s="5"/>
      <c r="AC50" s="5"/>
      <c r="AD50" s="5" t="s">
        <v>94</v>
      </c>
      <c r="AE50" s="5" t="s">
        <v>92</v>
      </c>
      <c r="AF50" s="5" t="s">
        <v>91</v>
      </c>
      <c r="AH50" s="2">
        <v>27</v>
      </c>
      <c r="AI50" s="2" t="str">
        <f t="shared" si="8"/>
        <v/>
      </c>
      <c r="AJ50" s="2" t="str">
        <f>IF(AI50="","",MAX(AJ$23:AJ49)+1)</f>
        <v/>
      </c>
      <c r="AK50" s="2" t="str">
        <f t="shared" si="9"/>
        <v/>
      </c>
    </row>
    <row r="51" spans="11:37" ht="18" customHeight="1" x14ac:dyDescent="0.45">
      <c r="K51" s="1" t="str">
        <f>IF(V51="","",COUNTIF($V$11:V51,"該当"))</f>
        <v/>
      </c>
      <c r="L51" s="1" t="str">
        <f t="shared" si="0"/>
        <v/>
      </c>
      <c r="M51" s="2"/>
      <c r="N51" s="2"/>
      <c r="O51" s="180"/>
      <c r="P51" s="180"/>
      <c r="Q51" s="180"/>
      <c r="R51" s="180"/>
      <c r="S51" s="180"/>
      <c r="T51" s="180"/>
      <c r="U51" s="180"/>
      <c r="V51" s="1" t="str">
        <f t="shared" si="1"/>
        <v/>
      </c>
      <c r="X51" s="15">
        <v>1</v>
      </c>
      <c r="Y51" s="15" t="s">
        <v>82</v>
      </c>
      <c r="Z51" s="15" t="s">
        <v>93</v>
      </c>
      <c r="AA51" s="15" t="s">
        <v>84</v>
      </c>
      <c r="AB51" s="15" t="s">
        <v>99</v>
      </c>
      <c r="AC51" s="2" t="str">
        <f>_xlfn.CONCAT(X51,Y51,Z51,AA51,AB51)</f>
        <v>1前期火1 2c</v>
      </c>
      <c r="AD51" s="16" t="e">
        <f>DGET($M$10:$U$203,$U$10,X50:AA51)</f>
        <v>#VALUE!</v>
      </c>
      <c r="AE51" s="16" t="e">
        <f>DGET($M$10:$U$203,$N$10,X50:AA51)</f>
        <v>#VALUE!</v>
      </c>
      <c r="AF51" s="16" t="e">
        <f>DGET($M$10:$U$203,$M$10,X50:AA51)</f>
        <v>#VALUE!</v>
      </c>
      <c r="AH51" s="2">
        <v>28</v>
      </c>
      <c r="AI51" s="2" t="str">
        <f t="shared" si="8"/>
        <v/>
      </c>
      <c r="AJ51" s="2" t="str">
        <f>IF(AI51="","",MAX(AJ$23:AJ50)+1)</f>
        <v/>
      </c>
      <c r="AK51" s="2" t="str">
        <f t="shared" si="9"/>
        <v/>
      </c>
    </row>
    <row r="52" spans="11:37" ht="18" customHeight="1" x14ac:dyDescent="0.45">
      <c r="K52" s="1" t="str">
        <f>IF(V52="","",COUNTIF($V$11:V52,"該当"))</f>
        <v/>
      </c>
      <c r="L52" s="1" t="str">
        <f t="shared" si="0"/>
        <v/>
      </c>
      <c r="M52" s="2"/>
      <c r="N52" s="2"/>
      <c r="O52" s="180"/>
      <c r="P52" s="180"/>
      <c r="Q52" s="180"/>
      <c r="R52" s="180"/>
      <c r="S52" s="180"/>
      <c r="T52" s="180"/>
      <c r="U52" s="180"/>
      <c r="V52" s="1" t="str">
        <f t="shared" si="1"/>
        <v/>
      </c>
      <c r="X52" s="5" t="s">
        <v>65</v>
      </c>
      <c r="Y52" s="5" t="s">
        <v>77</v>
      </c>
      <c r="Z52" s="5" t="s">
        <v>66</v>
      </c>
      <c r="AA52" s="5" t="s">
        <v>67</v>
      </c>
      <c r="AB52" s="5"/>
      <c r="AC52" s="5"/>
      <c r="AD52" s="5" t="s">
        <v>94</v>
      </c>
      <c r="AE52" s="5" t="s">
        <v>92</v>
      </c>
      <c r="AF52" s="5" t="s">
        <v>91</v>
      </c>
      <c r="AH52" s="2">
        <v>29</v>
      </c>
      <c r="AI52" s="2" t="str">
        <f t="shared" si="8"/>
        <v/>
      </c>
      <c r="AJ52" s="2" t="str">
        <f>IF(AI52="","",MAX(AJ$23:AJ51)+1)</f>
        <v/>
      </c>
      <c r="AK52" s="2" t="str">
        <f t="shared" si="9"/>
        <v/>
      </c>
    </row>
    <row r="53" spans="11:37" ht="18" customHeight="1" x14ac:dyDescent="0.45">
      <c r="K53" s="1" t="str">
        <f>IF(V53="","",COUNTIF($V$11:V53,"該当"))</f>
        <v/>
      </c>
      <c r="L53" s="1" t="str">
        <f t="shared" si="0"/>
        <v/>
      </c>
      <c r="M53" s="2"/>
      <c r="N53" s="2"/>
      <c r="O53" s="180"/>
      <c r="P53" s="180"/>
      <c r="Q53" s="180"/>
      <c r="R53" s="180"/>
      <c r="S53" s="180"/>
      <c r="T53" s="180"/>
      <c r="U53" s="180"/>
      <c r="V53" s="1" t="str">
        <f t="shared" si="1"/>
        <v/>
      </c>
      <c r="X53" s="15">
        <v>1</v>
      </c>
      <c r="Y53" s="15" t="s">
        <v>82</v>
      </c>
      <c r="Z53" s="15" t="s">
        <v>93</v>
      </c>
      <c r="AA53" s="15" t="s">
        <v>85</v>
      </c>
      <c r="AB53" s="15" t="s">
        <v>97</v>
      </c>
      <c r="AC53" s="2" t="str">
        <f>_xlfn.CONCAT(X53,Y53,Z53,AA53,AB53)</f>
        <v>1前期火3 4a</v>
      </c>
      <c r="AD53" s="16" t="e">
        <f>DGET($M$10:$U$203,$U$10,X52:AA53)</f>
        <v>#VALUE!</v>
      </c>
      <c r="AE53" s="16" t="e">
        <f>DGET($M$10:$U$203,$N$10,X52:AA53)</f>
        <v>#VALUE!</v>
      </c>
      <c r="AF53" s="16" t="e">
        <f>DGET($M$10:$U$203,$M$10,X52:AA53)</f>
        <v>#VALUE!</v>
      </c>
      <c r="AH53" s="2">
        <v>30</v>
      </c>
      <c r="AI53" s="2" t="str">
        <f t="shared" si="8"/>
        <v/>
      </c>
      <c r="AJ53" s="2" t="str">
        <f>IF(AI53="","",MAX(AJ$23:AJ52)+1)</f>
        <v/>
      </c>
      <c r="AK53" s="2" t="str">
        <f t="shared" si="9"/>
        <v/>
      </c>
    </row>
    <row r="54" spans="11:37" ht="18" customHeight="1" x14ac:dyDescent="0.45">
      <c r="K54" s="1" t="str">
        <f>IF(V54="","",COUNTIF($V$11:V54,"該当"))</f>
        <v/>
      </c>
      <c r="L54" s="1" t="str">
        <f t="shared" si="0"/>
        <v/>
      </c>
      <c r="M54" s="2"/>
      <c r="N54" s="2"/>
      <c r="O54" s="180"/>
      <c r="P54" s="180"/>
      <c r="Q54" s="180"/>
      <c r="R54" s="180"/>
      <c r="S54" s="180"/>
      <c r="T54" s="180"/>
      <c r="U54" s="180"/>
      <c r="V54" s="1" t="str">
        <f t="shared" si="1"/>
        <v/>
      </c>
      <c r="X54" s="5" t="s">
        <v>65</v>
      </c>
      <c r="Y54" s="5" t="s">
        <v>77</v>
      </c>
      <c r="Z54" s="5" t="s">
        <v>66</v>
      </c>
      <c r="AA54" s="5" t="s">
        <v>68</v>
      </c>
      <c r="AB54" s="5"/>
      <c r="AC54" s="5"/>
      <c r="AD54" s="5" t="s">
        <v>94</v>
      </c>
      <c r="AE54" s="5" t="s">
        <v>92</v>
      </c>
      <c r="AF54" s="5" t="s">
        <v>91</v>
      </c>
      <c r="AH54" s="2">
        <v>31</v>
      </c>
      <c r="AI54" s="2" t="str">
        <f t="shared" si="8"/>
        <v/>
      </c>
      <c r="AJ54" s="2" t="str">
        <f>IF(AI54="","",MAX(AJ$23:AJ53)+1)</f>
        <v/>
      </c>
      <c r="AK54" s="2" t="str">
        <f t="shared" si="9"/>
        <v/>
      </c>
    </row>
    <row r="55" spans="11:37" ht="18" customHeight="1" x14ac:dyDescent="0.45">
      <c r="K55" s="1" t="str">
        <f>IF(V55="","",COUNTIF($V$11:V55,"該当"))</f>
        <v/>
      </c>
      <c r="L55" s="1" t="str">
        <f t="shared" si="0"/>
        <v/>
      </c>
      <c r="M55" s="2"/>
      <c r="N55" s="2"/>
      <c r="O55" s="180"/>
      <c r="P55" s="180"/>
      <c r="Q55" s="180"/>
      <c r="R55" s="180"/>
      <c r="S55" s="180"/>
      <c r="T55" s="180"/>
      <c r="U55" s="180"/>
      <c r="V55" s="1" t="str">
        <f t="shared" si="1"/>
        <v/>
      </c>
      <c r="X55" s="15">
        <v>1</v>
      </c>
      <c r="Y55" s="15" t="s">
        <v>82</v>
      </c>
      <c r="Z55" s="15" t="s">
        <v>93</v>
      </c>
      <c r="AA55" s="15" t="s">
        <v>85</v>
      </c>
      <c r="AB55" s="15" t="s">
        <v>98</v>
      </c>
      <c r="AC55" s="2" t="str">
        <f>_xlfn.CONCAT(X55,Y55,Z55,AA55,AB55)</f>
        <v>1前期火3 4b</v>
      </c>
      <c r="AD55" s="16" t="e">
        <f>DGET($M$10:$U$203,$U$10,X54:AA55)</f>
        <v>#VALUE!</v>
      </c>
      <c r="AE55" s="16" t="e">
        <f>DGET($M$10:$U$203,$N$10,X54:AA55)</f>
        <v>#VALUE!</v>
      </c>
      <c r="AF55" s="16" t="e">
        <f>DGET($M$10:$U$203,$M$10,X54:AA55)</f>
        <v>#VALUE!</v>
      </c>
      <c r="AH55" s="2">
        <v>32</v>
      </c>
      <c r="AI55" s="2" t="str">
        <f t="shared" si="8"/>
        <v/>
      </c>
      <c r="AJ55" s="2" t="str">
        <f>IF(AI55="","",MAX(AJ$23:AJ54)+1)</f>
        <v/>
      </c>
      <c r="AK55" s="2" t="str">
        <f t="shared" si="9"/>
        <v/>
      </c>
    </row>
    <row r="56" spans="11:37" ht="18" customHeight="1" x14ac:dyDescent="0.45">
      <c r="K56" s="1" t="str">
        <f>IF(V56="","",COUNTIF($V$11:V56,"該当"))</f>
        <v/>
      </c>
      <c r="L56" s="1" t="str">
        <f t="shared" si="0"/>
        <v/>
      </c>
      <c r="M56" s="2"/>
      <c r="N56" s="2"/>
      <c r="O56" s="180"/>
      <c r="P56" s="180"/>
      <c r="Q56" s="180"/>
      <c r="R56" s="180"/>
      <c r="S56" s="180"/>
      <c r="T56" s="180"/>
      <c r="U56" s="180"/>
      <c r="V56" s="1" t="str">
        <f t="shared" si="1"/>
        <v/>
      </c>
      <c r="X56" s="5" t="s">
        <v>65</v>
      </c>
      <c r="Y56" s="5" t="s">
        <v>77</v>
      </c>
      <c r="Z56" s="5" t="s">
        <v>66</v>
      </c>
      <c r="AA56" s="5" t="s">
        <v>69</v>
      </c>
      <c r="AB56" s="5"/>
      <c r="AC56" s="5"/>
      <c r="AD56" s="5" t="s">
        <v>94</v>
      </c>
      <c r="AE56" s="5" t="s">
        <v>92</v>
      </c>
      <c r="AF56" s="5" t="s">
        <v>91</v>
      </c>
      <c r="AH56" s="2">
        <v>33</v>
      </c>
      <c r="AI56" s="2" t="str">
        <f t="shared" si="8"/>
        <v/>
      </c>
      <c r="AJ56" s="2" t="str">
        <f>IF(AI56="","",MAX(AJ$23:AJ55)+1)</f>
        <v/>
      </c>
      <c r="AK56" s="2" t="str">
        <f t="shared" si="9"/>
        <v/>
      </c>
    </row>
    <row r="57" spans="11:37" ht="18" customHeight="1" x14ac:dyDescent="0.45">
      <c r="K57" s="1" t="str">
        <f>IF(V57="","",COUNTIF($V$11:V57,"該当"))</f>
        <v/>
      </c>
      <c r="L57" s="1" t="str">
        <f t="shared" si="0"/>
        <v/>
      </c>
      <c r="M57" s="2"/>
      <c r="N57" s="2"/>
      <c r="O57" s="180"/>
      <c r="P57" s="180"/>
      <c r="Q57" s="180"/>
      <c r="R57" s="180"/>
      <c r="S57" s="180"/>
      <c r="T57" s="180"/>
      <c r="U57" s="180"/>
      <c r="V57" s="1" t="str">
        <f t="shared" si="1"/>
        <v/>
      </c>
      <c r="X57" s="15">
        <v>1</v>
      </c>
      <c r="Y57" s="15" t="s">
        <v>82</v>
      </c>
      <c r="Z57" s="15" t="s">
        <v>93</v>
      </c>
      <c r="AA57" s="15" t="s">
        <v>85</v>
      </c>
      <c r="AB57" s="15" t="s">
        <v>99</v>
      </c>
      <c r="AC57" s="2" t="str">
        <f>_xlfn.CONCAT(X57,Y57,Z57,AA57,AB57)</f>
        <v>1前期火3 4c</v>
      </c>
      <c r="AD57" s="16" t="e">
        <f>DGET($M$10:$U$203,$U$10,X56:AA57)</f>
        <v>#VALUE!</v>
      </c>
      <c r="AE57" s="16" t="e">
        <f>DGET($M$10:$U$203,$N$10,X56:AA57)</f>
        <v>#VALUE!</v>
      </c>
      <c r="AF57" s="16" t="e">
        <f>DGET($M$10:$U$203,$M$10,X56:AA57)</f>
        <v>#VALUE!</v>
      </c>
      <c r="AH57" s="2">
        <v>34</v>
      </c>
      <c r="AI57" s="2" t="str">
        <f t="shared" si="8"/>
        <v/>
      </c>
      <c r="AJ57" s="2" t="str">
        <f>IF(AI57="","",MAX(AJ$23:AJ56)+1)</f>
        <v/>
      </c>
      <c r="AK57" s="2" t="str">
        <f t="shared" si="9"/>
        <v/>
      </c>
    </row>
    <row r="58" spans="11:37" ht="18" customHeight="1" x14ac:dyDescent="0.45">
      <c r="K58" s="1" t="str">
        <f>IF(V58="","",COUNTIF($V$11:V58,"該当"))</f>
        <v/>
      </c>
      <c r="L58" s="1" t="str">
        <f t="shared" si="0"/>
        <v/>
      </c>
      <c r="M58" s="2"/>
      <c r="N58" s="2"/>
      <c r="O58" s="180"/>
      <c r="P58" s="180"/>
      <c r="Q58" s="180"/>
      <c r="R58" s="180"/>
      <c r="S58" s="180"/>
      <c r="T58" s="180"/>
      <c r="U58" s="180"/>
      <c r="V58" s="1" t="str">
        <f t="shared" si="1"/>
        <v/>
      </c>
      <c r="X58" s="5" t="s">
        <v>65</v>
      </c>
      <c r="Y58" s="5" t="s">
        <v>77</v>
      </c>
      <c r="Z58" s="5" t="s">
        <v>66</v>
      </c>
      <c r="AA58" s="5" t="s">
        <v>67</v>
      </c>
      <c r="AB58" s="5"/>
      <c r="AC58" s="5"/>
      <c r="AD58" s="5" t="s">
        <v>94</v>
      </c>
      <c r="AE58" s="5" t="s">
        <v>92</v>
      </c>
      <c r="AF58" s="5" t="s">
        <v>91</v>
      </c>
      <c r="AH58" s="2">
        <v>35</v>
      </c>
      <c r="AI58" s="2" t="str">
        <f t="shared" si="8"/>
        <v/>
      </c>
      <c r="AJ58" s="2" t="str">
        <f>IF(AI58="","",MAX(AJ$23:AJ57)+1)</f>
        <v/>
      </c>
      <c r="AK58" s="2" t="str">
        <f t="shared" si="9"/>
        <v/>
      </c>
    </row>
    <row r="59" spans="11:37" ht="18" customHeight="1" x14ac:dyDescent="0.45">
      <c r="K59" s="1" t="str">
        <f>IF(V59="","",COUNTIF($V$11:V59,"該当"))</f>
        <v/>
      </c>
      <c r="L59" s="1" t="str">
        <f t="shared" si="0"/>
        <v/>
      </c>
      <c r="M59" s="2"/>
      <c r="N59" s="2"/>
      <c r="O59" s="180"/>
      <c r="P59" s="180"/>
      <c r="Q59" s="180"/>
      <c r="R59" s="180"/>
      <c r="S59" s="180"/>
      <c r="T59" s="180"/>
      <c r="U59" s="180"/>
      <c r="V59" s="1" t="str">
        <f t="shared" si="1"/>
        <v/>
      </c>
      <c r="X59" s="15">
        <v>1</v>
      </c>
      <c r="Y59" s="15" t="s">
        <v>82</v>
      </c>
      <c r="Z59" s="15" t="s">
        <v>93</v>
      </c>
      <c r="AA59" s="15" t="s">
        <v>87</v>
      </c>
      <c r="AB59" s="15" t="s">
        <v>97</v>
      </c>
      <c r="AC59" s="2" t="str">
        <f>_xlfn.CONCAT(X59,Y59,Z59,AA59,AB59)</f>
        <v>1前期火5 6a</v>
      </c>
      <c r="AD59" s="16" t="e">
        <f>DGET($M$10:$U$203,$U$10,X58:AA59)</f>
        <v>#VALUE!</v>
      </c>
      <c r="AE59" s="16" t="e">
        <f>DGET($M$10:$U$203,$N$10,X58:AA59)</f>
        <v>#VALUE!</v>
      </c>
      <c r="AF59" s="16" t="e">
        <f>DGET($M$10:$U$203,$M$10,X58:AA59)</f>
        <v>#VALUE!</v>
      </c>
      <c r="AH59" s="2">
        <v>36</v>
      </c>
      <c r="AI59" s="2" t="str">
        <f t="shared" si="8"/>
        <v/>
      </c>
      <c r="AJ59" s="2" t="str">
        <f>IF(AI59="","",MAX(AJ$23:AJ58)+1)</f>
        <v/>
      </c>
      <c r="AK59" s="2" t="str">
        <f t="shared" si="9"/>
        <v/>
      </c>
    </row>
    <row r="60" spans="11:37" ht="18" customHeight="1" x14ac:dyDescent="0.45">
      <c r="K60" s="1" t="str">
        <f>IF(V60="","",COUNTIF($V$11:V60,"該当"))</f>
        <v/>
      </c>
      <c r="L60" s="1" t="str">
        <f t="shared" si="0"/>
        <v/>
      </c>
      <c r="M60" s="2"/>
      <c r="N60" s="2"/>
      <c r="O60" s="180"/>
      <c r="P60" s="180"/>
      <c r="Q60" s="180"/>
      <c r="R60" s="180"/>
      <c r="S60" s="180"/>
      <c r="T60" s="180"/>
      <c r="U60" s="180"/>
      <c r="V60" s="1" t="str">
        <f t="shared" si="1"/>
        <v/>
      </c>
      <c r="X60" s="5" t="s">
        <v>65</v>
      </c>
      <c r="Y60" s="5" t="s">
        <v>77</v>
      </c>
      <c r="Z60" s="5" t="s">
        <v>66</v>
      </c>
      <c r="AA60" s="5" t="s">
        <v>68</v>
      </c>
      <c r="AB60" s="5"/>
      <c r="AC60" s="5"/>
      <c r="AD60" s="5" t="s">
        <v>94</v>
      </c>
      <c r="AE60" s="5" t="s">
        <v>92</v>
      </c>
      <c r="AF60" s="5" t="s">
        <v>91</v>
      </c>
      <c r="AH60" s="2">
        <v>37</v>
      </c>
      <c r="AI60" s="2" t="str">
        <f t="shared" si="8"/>
        <v/>
      </c>
      <c r="AJ60" s="2" t="str">
        <f>IF(AI60="","",MAX(AJ$23:AJ59)+1)</f>
        <v/>
      </c>
      <c r="AK60" s="2" t="str">
        <f t="shared" si="9"/>
        <v/>
      </c>
    </row>
    <row r="61" spans="11:37" ht="18" customHeight="1" x14ac:dyDescent="0.45">
      <c r="K61" s="1" t="str">
        <f>IF(V61="","",COUNTIF($V$11:V61,"該当"))</f>
        <v/>
      </c>
      <c r="L61" s="1" t="str">
        <f t="shared" si="0"/>
        <v/>
      </c>
      <c r="M61" s="2"/>
      <c r="N61" s="2"/>
      <c r="O61" s="180"/>
      <c r="P61" s="180"/>
      <c r="Q61" s="180"/>
      <c r="R61" s="180"/>
      <c r="S61" s="180"/>
      <c r="T61" s="180"/>
      <c r="U61" s="180"/>
      <c r="V61" s="1" t="str">
        <f t="shared" si="1"/>
        <v/>
      </c>
      <c r="X61" s="15">
        <v>1</v>
      </c>
      <c r="Y61" s="15" t="s">
        <v>82</v>
      </c>
      <c r="Z61" s="15" t="s">
        <v>93</v>
      </c>
      <c r="AA61" s="15" t="s">
        <v>87</v>
      </c>
      <c r="AB61" s="15" t="s">
        <v>98</v>
      </c>
      <c r="AC61" s="2" t="str">
        <f>_xlfn.CONCAT(X61,Y61,Z61,AA61,AB61)</f>
        <v>1前期火5 6b</v>
      </c>
      <c r="AD61" s="16" t="e">
        <f>DGET($M$10:$U$203,$U$10,X60:AA61)</f>
        <v>#VALUE!</v>
      </c>
      <c r="AE61" s="16" t="e">
        <f>DGET($M$10:$U$203,$N$10,X60:AA61)</f>
        <v>#VALUE!</v>
      </c>
      <c r="AF61" s="16" t="e">
        <f>DGET($M$10:$U$203,$M$10,X60:AA61)</f>
        <v>#VALUE!</v>
      </c>
      <c r="AH61" s="2">
        <v>38</v>
      </c>
      <c r="AI61" s="2" t="str">
        <f t="shared" si="8"/>
        <v/>
      </c>
      <c r="AJ61" s="2" t="str">
        <f>IF(AI61="","",MAX(AJ$23:AJ60)+1)</f>
        <v/>
      </c>
      <c r="AK61" s="2" t="str">
        <f t="shared" si="9"/>
        <v/>
      </c>
    </row>
    <row r="62" spans="11:37" ht="18" customHeight="1" x14ac:dyDescent="0.45">
      <c r="K62" s="1" t="str">
        <f>IF(V62="","",COUNTIF($V$11:V62,"該当"))</f>
        <v/>
      </c>
      <c r="L62" s="1" t="str">
        <f t="shared" si="0"/>
        <v/>
      </c>
      <c r="M62" s="2"/>
      <c r="N62" s="2"/>
      <c r="O62" s="180"/>
      <c r="P62" s="180"/>
      <c r="Q62" s="180"/>
      <c r="R62" s="180"/>
      <c r="S62" s="180"/>
      <c r="T62" s="180"/>
      <c r="U62" s="180"/>
      <c r="V62" s="1" t="str">
        <f t="shared" si="1"/>
        <v/>
      </c>
      <c r="X62" s="5" t="s">
        <v>65</v>
      </c>
      <c r="Y62" s="5" t="s">
        <v>77</v>
      </c>
      <c r="Z62" s="5" t="s">
        <v>66</v>
      </c>
      <c r="AA62" s="5" t="s">
        <v>69</v>
      </c>
      <c r="AB62" s="5"/>
      <c r="AC62" s="5"/>
      <c r="AD62" s="5" t="s">
        <v>94</v>
      </c>
      <c r="AE62" s="5" t="s">
        <v>92</v>
      </c>
      <c r="AF62" s="5" t="s">
        <v>91</v>
      </c>
      <c r="AH62" s="2">
        <v>39</v>
      </c>
      <c r="AI62" s="2" t="str">
        <f t="shared" si="8"/>
        <v/>
      </c>
      <c r="AJ62" s="2" t="str">
        <f>IF(AI62="","",MAX(AJ$23:AJ61)+1)</f>
        <v/>
      </c>
      <c r="AK62" s="2" t="str">
        <f t="shared" si="9"/>
        <v/>
      </c>
    </row>
    <row r="63" spans="11:37" ht="18" customHeight="1" x14ac:dyDescent="0.45">
      <c r="K63" s="1" t="str">
        <f>IF(V63="","",COUNTIF($V$11:V63,"該当"))</f>
        <v/>
      </c>
      <c r="L63" s="1" t="str">
        <f t="shared" si="0"/>
        <v/>
      </c>
      <c r="M63" s="2"/>
      <c r="N63" s="2"/>
      <c r="O63" s="180"/>
      <c r="P63" s="180"/>
      <c r="Q63" s="180"/>
      <c r="R63" s="180"/>
      <c r="S63" s="180"/>
      <c r="T63" s="180"/>
      <c r="U63" s="180"/>
      <c r="V63" s="1" t="str">
        <f t="shared" si="1"/>
        <v/>
      </c>
      <c r="X63" s="15">
        <v>1</v>
      </c>
      <c r="Y63" s="15" t="s">
        <v>82</v>
      </c>
      <c r="Z63" s="15" t="s">
        <v>93</v>
      </c>
      <c r="AA63" s="15" t="s">
        <v>87</v>
      </c>
      <c r="AB63" s="15" t="s">
        <v>99</v>
      </c>
      <c r="AC63" s="2" t="str">
        <f>_xlfn.CONCAT(X63,Y63,Z63,AA63,AB63)</f>
        <v>1前期火5 6c</v>
      </c>
      <c r="AD63" s="16" t="e">
        <f>DGET($M$10:$U$203,$U$10,X62:AA63)</f>
        <v>#VALUE!</v>
      </c>
      <c r="AE63" s="16" t="e">
        <f>DGET($M$10:$U$203,$N$10,X62:AA63)</f>
        <v>#VALUE!</v>
      </c>
      <c r="AF63" s="16" t="e">
        <f>DGET($M$10:$U$203,$M$10,X62:AA63)</f>
        <v>#VALUE!</v>
      </c>
      <c r="AH63" s="2">
        <v>40</v>
      </c>
      <c r="AI63" s="2" t="str">
        <f t="shared" si="8"/>
        <v/>
      </c>
      <c r="AJ63" s="2" t="str">
        <f>IF(AI63="","",MAX(AJ$23:AJ62)+1)</f>
        <v/>
      </c>
      <c r="AK63" s="2" t="str">
        <f t="shared" si="9"/>
        <v/>
      </c>
    </row>
    <row r="64" spans="11:37" ht="18" customHeight="1" x14ac:dyDescent="0.45">
      <c r="K64" s="1" t="str">
        <f>IF(V64="","",COUNTIF($V$11:V64,"該当"))</f>
        <v/>
      </c>
      <c r="L64" s="1" t="str">
        <f t="shared" si="0"/>
        <v/>
      </c>
      <c r="M64" s="2"/>
      <c r="N64" s="2"/>
      <c r="O64" s="180"/>
      <c r="P64" s="180"/>
      <c r="Q64" s="180"/>
      <c r="R64" s="180"/>
      <c r="S64" s="180"/>
      <c r="T64" s="180"/>
      <c r="U64" s="180"/>
      <c r="V64" s="1" t="str">
        <f t="shared" si="1"/>
        <v/>
      </c>
      <c r="X64" s="5" t="s">
        <v>65</v>
      </c>
      <c r="Y64" s="5" t="s">
        <v>77</v>
      </c>
      <c r="Z64" s="5" t="s">
        <v>66</v>
      </c>
      <c r="AA64" s="5" t="s">
        <v>67</v>
      </c>
      <c r="AB64" s="5"/>
      <c r="AC64" s="5"/>
      <c r="AD64" s="5" t="s">
        <v>94</v>
      </c>
      <c r="AE64" s="5" t="s">
        <v>92</v>
      </c>
      <c r="AF64" s="5" t="s">
        <v>91</v>
      </c>
    </row>
    <row r="65" spans="11:32" ht="18" customHeight="1" x14ac:dyDescent="0.45">
      <c r="K65" s="1" t="str">
        <f>IF(V65="","",COUNTIF($V$11:V65,"該当"))</f>
        <v/>
      </c>
      <c r="L65" s="1" t="str">
        <f t="shared" si="0"/>
        <v/>
      </c>
      <c r="M65" s="2"/>
      <c r="N65" s="2"/>
      <c r="O65" s="180"/>
      <c r="P65" s="180"/>
      <c r="Q65" s="180"/>
      <c r="R65" s="180"/>
      <c r="S65" s="180"/>
      <c r="T65" s="180"/>
      <c r="U65" s="180"/>
      <c r="V65" s="1" t="str">
        <f t="shared" si="1"/>
        <v/>
      </c>
      <c r="X65" s="15">
        <v>1</v>
      </c>
      <c r="Y65" s="15" t="s">
        <v>82</v>
      </c>
      <c r="Z65" s="15" t="s">
        <v>93</v>
      </c>
      <c r="AA65" s="15" t="s">
        <v>88</v>
      </c>
      <c r="AB65" s="15" t="s">
        <v>97</v>
      </c>
      <c r="AC65" s="2" t="str">
        <f>_xlfn.CONCAT(X65,Y65,Z65,AA65,AB65)</f>
        <v>1前期火7 8a</v>
      </c>
      <c r="AD65" s="16" t="e">
        <f>DGET($M$10:$U$203,$U$10,X64:AA65)</f>
        <v>#VALUE!</v>
      </c>
      <c r="AE65" s="16" t="e">
        <f>DGET($M$10:$U$203,$N$10,X64:AA65)</f>
        <v>#VALUE!</v>
      </c>
      <c r="AF65" s="16" t="e">
        <f>DGET($M$10:$U$203,$M$10,X64:AA65)</f>
        <v>#VALUE!</v>
      </c>
    </row>
    <row r="66" spans="11:32" ht="18" customHeight="1" x14ac:dyDescent="0.45">
      <c r="K66" s="1" t="str">
        <f>IF(V66="","",COUNTIF($V$11:V66,"該当"))</f>
        <v/>
      </c>
      <c r="L66" s="1" t="str">
        <f t="shared" si="0"/>
        <v/>
      </c>
      <c r="M66" s="2"/>
      <c r="N66" s="2"/>
      <c r="O66" s="180"/>
      <c r="P66" s="180"/>
      <c r="Q66" s="180"/>
      <c r="R66" s="180"/>
      <c r="S66" s="180"/>
      <c r="T66" s="180"/>
      <c r="U66" s="180"/>
      <c r="V66" s="1" t="str">
        <f t="shared" si="1"/>
        <v/>
      </c>
      <c r="X66" s="5" t="s">
        <v>65</v>
      </c>
      <c r="Y66" s="5" t="s">
        <v>77</v>
      </c>
      <c r="Z66" s="5" t="s">
        <v>66</v>
      </c>
      <c r="AA66" s="5" t="s">
        <v>68</v>
      </c>
      <c r="AB66" s="5"/>
      <c r="AC66" s="5"/>
      <c r="AD66" s="5" t="s">
        <v>94</v>
      </c>
      <c r="AE66" s="5" t="s">
        <v>92</v>
      </c>
      <c r="AF66" s="5" t="s">
        <v>91</v>
      </c>
    </row>
    <row r="67" spans="11:32" ht="18" customHeight="1" x14ac:dyDescent="0.45">
      <c r="K67" s="1" t="str">
        <f>IF(V67="","",COUNTIF($V$11:V67,"該当"))</f>
        <v/>
      </c>
      <c r="L67" s="1" t="str">
        <f t="shared" si="0"/>
        <v/>
      </c>
      <c r="M67" s="2"/>
      <c r="N67" s="2"/>
      <c r="O67" s="180"/>
      <c r="P67" s="180"/>
      <c r="Q67" s="180"/>
      <c r="R67" s="180"/>
      <c r="S67" s="180"/>
      <c r="T67" s="180"/>
      <c r="U67" s="180"/>
      <c r="V67" s="1" t="str">
        <f t="shared" si="1"/>
        <v/>
      </c>
      <c r="X67" s="15">
        <v>1</v>
      </c>
      <c r="Y67" s="15" t="s">
        <v>82</v>
      </c>
      <c r="Z67" s="15" t="s">
        <v>93</v>
      </c>
      <c r="AA67" s="15" t="s">
        <v>88</v>
      </c>
      <c r="AB67" s="15" t="s">
        <v>98</v>
      </c>
      <c r="AC67" s="2" t="str">
        <f>_xlfn.CONCAT(X67,Y67,Z67,AA67,AB67)</f>
        <v>1前期火7 8b</v>
      </c>
      <c r="AD67" s="16" t="e">
        <f>DGET($M$10:$U$203,$U$10,X66:AA67)</f>
        <v>#VALUE!</v>
      </c>
      <c r="AE67" s="16" t="e">
        <f>DGET($M$10:$U$203,$N$10,X66:AA67)</f>
        <v>#VALUE!</v>
      </c>
      <c r="AF67" s="16" t="e">
        <f>DGET($M$10:$U$203,$M$10,X66:AA67)</f>
        <v>#VALUE!</v>
      </c>
    </row>
    <row r="68" spans="11:32" ht="18" customHeight="1" x14ac:dyDescent="0.45">
      <c r="K68" s="1" t="str">
        <f>IF(V68="","",COUNTIF($V$11:V68,"該当"))</f>
        <v/>
      </c>
      <c r="L68" s="1" t="str">
        <f t="shared" si="0"/>
        <v/>
      </c>
      <c r="M68" s="2"/>
      <c r="N68" s="2"/>
      <c r="O68" s="180"/>
      <c r="P68" s="180"/>
      <c r="Q68" s="180"/>
      <c r="R68" s="180"/>
      <c r="S68" s="180"/>
      <c r="T68" s="180"/>
      <c r="U68" s="180"/>
      <c r="V68" s="1" t="str">
        <f t="shared" si="1"/>
        <v/>
      </c>
      <c r="X68" s="5" t="s">
        <v>65</v>
      </c>
      <c r="Y68" s="5" t="s">
        <v>77</v>
      </c>
      <c r="Z68" s="5" t="s">
        <v>66</v>
      </c>
      <c r="AA68" s="5" t="s">
        <v>69</v>
      </c>
      <c r="AB68" s="5"/>
      <c r="AC68" s="5"/>
      <c r="AD68" s="5" t="s">
        <v>94</v>
      </c>
      <c r="AE68" s="5" t="s">
        <v>92</v>
      </c>
      <c r="AF68" s="5" t="s">
        <v>91</v>
      </c>
    </row>
    <row r="69" spans="11:32" ht="18" customHeight="1" x14ac:dyDescent="0.45">
      <c r="K69" s="1" t="str">
        <f>IF(V69="","",COUNTIF($V$11:V69,"該当"))</f>
        <v/>
      </c>
      <c r="L69" s="1" t="str">
        <f t="shared" si="0"/>
        <v/>
      </c>
      <c r="M69" s="2" t="s">
        <v>78</v>
      </c>
      <c r="N69" s="2">
        <v>28</v>
      </c>
      <c r="O69" s="180">
        <f>基盤科目!E6</f>
        <v>0</v>
      </c>
      <c r="P69" s="180">
        <f>基盤科目!F6</f>
        <v>0</v>
      </c>
      <c r="Q69" s="180">
        <f>基盤科目!G6</f>
        <v>0</v>
      </c>
      <c r="R69" s="180">
        <f>基盤科目!H6</f>
        <v>0</v>
      </c>
      <c r="S69" s="180">
        <f>基盤科目!I6</f>
        <v>0</v>
      </c>
      <c r="T69" s="180">
        <f>基盤科目!J6</f>
        <v>0</v>
      </c>
      <c r="U69" s="180">
        <f>基盤科目!C6</f>
        <v>0</v>
      </c>
      <c r="V69" s="1" t="str">
        <f t="shared" si="1"/>
        <v/>
      </c>
      <c r="X69" s="15">
        <v>1</v>
      </c>
      <c r="Y69" s="15" t="s">
        <v>82</v>
      </c>
      <c r="Z69" s="15" t="s">
        <v>93</v>
      </c>
      <c r="AA69" s="15" t="s">
        <v>88</v>
      </c>
      <c r="AB69" s="15" t="s">
        <v>99</v>
      </c>
      <c r="AC69" s="2" t="str">
        <f>_xlfn.CONCAT(X69,Y69,Z69,AA69,AB69)</f>
        <v>1前期火7 8c</v>
      </c>
      <c r="AD69" s="16" t="e">
        <f>DGET($M$10:$U$203,$U$10,X68:AA69)</f>
        <v>#VALUE!</v>
      </c>
      <c r="AE69" s="16" t="e">
        <f>DGET($M$10:$U$203,$N$10,X68:AA69)</f>
        <v>#VALUE!</v>
      </c>
      <c r="AF69" s="16" t="e">
        <f>DGET($M$10:$U$203,$M$10,X68:AA69)</f>
        <v>#VALUE!</v>
      </c>
    </row>
    <row r="70" spans="11:32" ht="18" customHeight="1" x14ac:dyDescent="0.45">
      <c r="K70" s="1" t="str">
        <f>IF(V70="","",COUNTIF($V$11:V70,"該当"))</f>
        <v/>
      </c>
      <c r="L70" s="1" t="str">
        <f t="shared" si="0"/>
        <v/>
      </c>
      <c r="M70" s="2" t="s">
        <v>78</v>
      </c>
      <c r="N70" s="2">
        <v>29</v>
      </c>
      <c r="O70" s="180">
        <f>基盤科目!E7</f>
        <v>0</v>
      </c>
      <c r="P70" s="180">
        <f>基盤科目!F7</f>
        <v>0</v>
      </c>
      <c r="Q70" s="180">
        <f>基盤科目!G7</f>
        <v>0</v>
      </c>
      <c r="R70" s="180">
        <f>基盤科目!H7</f>
        <v>0</v>
      </c>
      <c r="S70" s="180">
        <f>基盤科目!I7</f>
        <v>0</v>
      </c>
      <c r="T70" s="180">
        <f>基盤科目!J7</f>
        <v>0</v>
      </c>
      <c r="U70" s="180">
        <f>基盤科目!C7</f>
        <v>0</v>
      </c>
      <c r="V70" s="1" t="str">
        <f t="shared" si="1"/>
        <v/>
      </c>
      <c r="X70" s="5" t="s">
        <v>65</v>
      </c>
      <c r="Y70" s="5" t="s">
        <v>77</v>
      </c>
      <c r="Z70" s="5" t="s">
        <v>66</v>
      </c>
      <c r="AA70" s="5" t="s">
        <v>67</v>
      </c>
      <c r="AB70" s="5"/>
      <c r="AC70" s="5"/>
      <c r="AD70" s="5" t="s">
        <v>94</v>
      </c>
      <c r="AE70" s="5" t="s">
        <v>92</v>
      </c>
      <c r="AF70" s="5" t="s">
        <v>91</v>
      </c>
    </row>
    <row r="71" spans="11:32" ht="18" customHeight="1" x14ac:dyDescent="0.45">
      <c r="K71" s="1" t="str">
        <f>IF(V71="","",COUNTIF($V$11:V71,"該当"))</f>
        <v/>
      </c>
      <c r="L71" s="1" t="str">
        <f t="shared" si="0"/>
        <v/>
      </c>
      <c r="M71" s="2" t="s">
        <v>78</v>
      </c>
      <c r="N71" s="2">
        <v>30</v>
      </c>
      <c r="O71" s="180">
        <f>基盤科目!E8</f>
        <v>0</v>
      </c>
      <c r="P71" s="180">
        <f>基盤科目!F8</f>
        <v>0</v>
      </c>
      <c r="Q71" s="180">
        <f>基盤科目!G8</f>
        <v>0</v>
      </c>
      <c r="R71" s="180">
        <f>基盤科目!H8</f>
        <v>0</v>
      </c>
      <c r="S71" s="180">
        <f>基盤科目!I8</f>
        <v>0</v>
      </c>
      <c r="T71" s="180">
        <f>基盤科目!J8</f>
        <v>0</v>
      </c>
      <c r="U71" s="180">
        <f>基盤科目!C8</f>
        <v>0</v>
      </c>
      <c r="V71" s="1" t="str">
        <f t="shared" si="1"/>
        <v/>
      </c>
      <c r="X71" s="15">
        <v>1</v>
      </c>
      <c r="Y71" s="15" t="s">
        <v>82</v>
      </c>
      <c r="Z71" s="15" t="s">
        <v>93</v>
      </c>
      <c r="AA71" s="15" t="s">
        <v>89</v>
      </c>
      <c r="AB71" s="15" t="s">
        <v>97</v>
      </c>
      <c r="AC71" s="2" t="str">
        <f>_xlfn.CONCAT(X71,Y71,Z71,AA71,AB71)</f>
        <v>1前期火9 10a</v>
      </c>
      <c r="AD71" s="16" t="e">
        <f>DGET($M$10:$U$203,$U$10,X70:AA71)</f>
        <v>#VALUE!</v>
      </c>
      <c r="AE71" s="16" t="e">
        <f>DGET($M$10:$U$203,$N$10,X70:AA71)</f>
        <v>#VALUE!</v>
      </c>
      <c r="AF71" s="16" t="e">
        <f>DGET($M$10:$U$203,$M$10,X70:AA71)</f>
        <v>#VALUE!</v>
      </c>
    </row>
    <row r="72" spans="11:32" ht="18" customHeight="1" x14ac:dyDescent="0.45">
      <c r="K72" s="1" t="str">
        <f>IF(V72="","",COUNTIF($V$11:V72,"該当"))</f>
        <v/>
      </c>
      <c r="L72" s="1" t="str">
        <f t="shared" si="0"/>
        <v/>
      </c>
      <c r="M72" s="2" t="s">
        <v>78</v>
      </c>
      <c r="N72" s="2">
        <v>31</v>
      </c>
      <c r="O72" s="180">
        <f>基盤科目!E9</f>
        <v>0</v>
      </c>
      <c r="P72" s="180">
        <f>基盤科目!F9</f>
        <v>0</v>
      </c>
      <c r="Q72" s="180">
        <f>基盤科目!G9</f>
        <v>0</v>
      </c>
      <c r="R72" s="180">
        <f>基盤科目!H9</f>
        <v>0</v>
      </c>
      <c r="S72" s="180">
        <f>基盤科目!I9</f>
        <v>0</v>
      </c>
      <c r="T72" s="180">
        <f>基盤科目!J9</f>
        <v>0</v>
      </c>
      <c r="U72" s="180">
        <f>基盤科目!C9</f>
        <v>0</v>
      </c>
      <c r="V72" s="1" t="str">
        <f t="shared" si="1"/>
        <v/>
      </c>
      <c r="X72" s="5" t="s">
        <v>65</v>
      </c>
      <c r="Y72" s="5" t="s">
        <v>77</v>
      </c>
      <c r="Z72" s="5" t="s">
        <v>66</v>
      </c>
      <c r="AA72" s="5" t="s">
        <v>68</v>
      </c>
      <c r="AB72" s="5"/>
      <c r="AC72" s="5"/>
      <c r="AD72" s="5" t="s">
        <v>94</v>
      </c>
      <c r="AE72" s="5" t="s">
        <v>92</v>
      </c>
      <c r="AF72" s="5" t="s">
        <v>91</v>
      </c>
    </row>
    <row r="73" spans="11:32" ht="18" customHeight="1" x14ac:dyDescent="0.45">
      <c r="K73" s="1" t="str">
        <f>IF(V73="","",COUNTIF($V$11:V73,"該当"))</f>
        <v/>
      </c>
      <c r="L73" s="1" t="str">
        <f t="shared" si="0"/>
        <v/>
      </c>
      <c r="M73" s="2" t="s">
        <v>78</v>
      </c>
      <c r="N73" s="2">
        <v>32</v>
      </c>
      <c r="O73" s="180">
        <f>基盤科目!E10</f>
        <v>0</v>
      </c>
      <c r="P73" s="180">
        <f>基盤科目!F10</f>
        <v>0</v>
      </c>
      <c r="Q73" s="180">
        <f>基盤科目!G10</f>
        <v>0</v>
      </c>
      <c r="R73" s="180">
        <f>基盤科目!H10</f>
        <v>0</v>
      </c>
      <c r="S73" s="180">
        <f>基盤科目!I10</f>
        <v>0</v>
      </c>
      <c r="T73" s="180">
        <f>基盤科目!J10</f>
        <v>0</v>
      </c>
      <c r="U73" s="180">
        <f>基盤科目!C10</f>
        <v>0</v>
      </c>
      <c r="V73" s="1" t="str">
        <f t="shared" si="1"/>
        <v/>
      </c>
      <c r="X73" s="15">
        <v>1</v>
      </c>
      <c r="Y73" s="15" t="s">
        <v>82</v>
      </c>
      <c r="Z73" s="15" t="s">
        <v>93</v>
      </c>
      <c r="AA73" s="15" t="s">
        <v>89</v>
      </c>
      <c r="AB73" s="15" t="s">
        <v>98</v>
      </c>
      <c r="AC73" s="2" t="str">
        <f>_xlfn.CONCAT(X73,Y73,Z73,AA73,AB73)</f>
        <v>1前期火9 10b</v>
      </c>
      <c r="AD73" s="16" t="e">
        <f>DGET($M$10:$U$203,$U$10,X72:AA73)</f>
        <v>#VALUE!</v>
      </c>
      <c r="AE73" s="16" t="e">
        <f>DGET($M$10:$U$203,$N$10,X72:AA73)</f>
        <v>#VALUE!</v>
      </c>
      <c r="AF73" s="16" t="e">
        <f>DGET($M$10:$U$203,$M$10,X72:AA73)</f>
        <v>#VALUE!</v>
      </c>
    </row>
    <row r="74" spans="11:32" ht="18" customHeight="1" x14ac:dyDescent="0.45">
      <c r="K74" s="1" t="str">
        <f>IF(V74="","",COUNTIF($V$11:V74,"該当"))</f>
        <v/>
      </c>
      <c r="L74" s="1" t="str">
        <f t="shared" si="0"/>
        <v/>
      </c>
      <c r="M74" s="2" t="s">
        <v>78</v>
      </c>
      <c r="N74" s="2">
        <v>33</v>
      </c>
      <c r="O74" s="180">
        <f>基盤科目!E11</f>
        <v>0</v>
      </c>
      <c r="P74" s="180">
        <f>基盤科目!F11</f>
        <v>0</v>
      </c>
      <c r="Q74" s="180">
        <f>基盤科目!G11</f>
        <v>0</v>
      </c>
      <c r="R74" s="180">
        <f>基盤科目!H11</f>
        <v>0</v>
      </c>
      <c r="S74" s="180">
        <f>基盤科目!I11</f>
        <v>0</v>
      </c>
      <c r="T74" s="180">
        <f>基盤科目!J11</f>
        <v>0</v>
      </c>
      <c r="U74" s="180">
        <f>基盤科目!C11</f>
        <v>0</v>
      </c>
      <c r="V74" s="1" t="str">
        <f t="shared" si="1"/>
        <v/>
      </c>
      <c r="X74" s="5" t="s">
        <v>65</v>
      </c>
      <c r="Y74" s="5" t="s">
        <v>77</v>
      </c>
      <c r="Z74" s="5" t="s">
        <v>66</v>
      </c>
      <c r="AA74" s="5" t="s">
        <v>69</v>
      </c>
      <c r="AB74" s="5"/>
      <c r="AC74" s="5"/>
      <c r="AD74" s="5" t="s">
        <v>94</v>
      </c>
      <c r="AE74" s="5" t="s">
        <v>92</v>
      </c>
      <c r="AF74" s="5" t="s">
        <v>91</v>
      </c>
    </row>
    <row r="75" spans="11:32" ht="18" customHeight="1" x14ac:dyDescent="0.45">
      <c r="K75" s="1" t="str">
        <f>IF(V75="","",COUNTIF($V$11:V75,"該当"))</f>
        <v/>
      </c>
      <c r="L75" s="1" t="str">
        <f t="shared" si="0"/>
        <v/>
      </c>
      <c r="M75" s="2" t="s">
        <v>78</v>
      </c>
      <c r="N75" s="2">
        <v>34</v>
      </c>
      <c r="O75" s="180">
        <f>基盤科目!E12</f>
        <v>0</v>
      </c>
      <c r="P75" s="180">
        <f>基盤科目!F12</f>
        <v>0</v>
      </c>
      <c r="Q75" s="180">
        <f>基盤科目!G12</f>
        <v>0</v>
      </c>
      <c r="R75" s="180">
        <f>基盤科目!H12</f>
        <v>0</v>
      </c>
      <c r="S75" s="180">
        <f>基盤科目!I12</f>
        <v>0</v>
      </c>
      <c r="T75" s="180">
        <f>基盤科目!J12</f>
        <v>0</v>
      </c>
      <c r="U75" s="180">
        <f>基盤科目!C12</f>
        <v>0</v>
      </c>
      <c r="V75" s="1" t="str">
        <f t="shared" si="1"/>
        <v/>
      </c>
      <c r="X75" s="15">
        <v>1</v>
      </c>
      <c r="Y75" s="15" t="s">
        <v>82</v>
      </c>
      <c r="Z75" s="15" t="s">
        <v>93</v>
      </c>
      <c r="AA75" s="15" t="s">
        <v>89</v>
      </c>
      <c r="AB75" s="15" t="s">
        <v>99</v>
      </c>
      <c r="AC75" s="2" t="str">
        <f>_xlfn.CONCAT(X75,Y75,Z75,AA75,AB75)</f>
        <v>1前期火9 10c</v>
      </c>
      <c r="AD75" s="16" t="e">
        <f>DGET($M$10:$U$203,$U$10,X74:AA75)</f>
        <v>#VALUE!</v>
      </c>
      <c r="AE75" s="16" t="e">
        <f>DGET($M$10:$U$203,$N$10,X74:AA75)</f>
        <v>#VALUE!</v>
      </c>
      <c r="AF75" s="16" t="e">
        <f>DGET($M$10:$U$203,$M$10,X74:AA75)</f>
        <v>#VALUE!</v>
      </c>
    </row>
    <row r="76" spans="11:32" ht="18" customHeight="1" x14ac:dyDescent="0.45">
      <c r="K76" s="1" t="str">
        <f>IF(V76="","",COUNTIF($V$11:V76,"該当"))</f>
        <v/>
      </c>
      <c r="L76" s="1" t="str">
        <f t="shared" ref="L76:L139" si="11">IF(K76="","",_xlfn.CONCAT(O76,P76,"他",K76))</f>
        <v/>
      </c>
      <c r="M76" s="2" t="s">
        <v>78</v>
      </c>
      <c r="N76" s="2">
        <v>35</v>
      </c>
      <c r="O76" s="180">
        <f>基盤科目!E13</f>
        <v>0</v>
      </c>
      <c r="P76" s="180">
        <f>基盤科目!F13</f>
        <v>0</v>
      </c>
      <c r="Q76" s="180">
        <f>基盤科目!G13</f>
        <v>0</v>
      </c>
      <c r="R76" s="180">
        <f>基盤科目!H13</f>
        <v>0</v>
      </c>
      <c r="S76" s="180">
        <f>基盤科目!I13</f>
        <v>0</v>
      </c>
      <c r="T76" s="180">
        <f>基盤科目!J13</f>
        <v>0</v>
      </c>
      <c r="U76" s="180">
        <f>基盤科目!C13</f>
        <v>0</v>
      </c>
      <c r="V76" s="1" t="str">
        <f t="shared" ref="V76:V139" si="12">IF(AND(Q76="他",R76="他"),"該当","")</f>
        <v/>
      </c>
      <c r="X76" s="5" t="s">
        <v>65</v>
      </c>
      <c r="Y76" s="5" t="s">
        <v>77</v>
      </c>
      <c r="Z76" s="5" t="s">
        <v>66</v>
      </c>
      <c r="AA76" s="5" t="s">
        <v>67</v>
      </c>
      <c r="AB76" s="5"/>
      <c r="AC76" s="5"/>
      <c r="AD76" s="5" t="s">
        <v>94</v>
      </c>
      <c r="AE76" s="5" t="s">
        <v>92</v>
      </c>
      <c r="AF76" s="5" t="s">
        <v>91</v>
      </c>
    </row>
    <row r="77" spans="11:32" ht="18" customHeight="1" x14ac:dyDescent="0.45">
      <c r="K77" s="1" t="str">
        <f>IF(V77="","",COUNTIF($V$11:V77,"該当"))</f>
        <v/>
      </c>
      <c r="L77" s="1" t="str">
        <f t="shared" si="11"/>
        <v/>
      </c>
      <c r="M77" s="2" t="s">
        <v>78</v>
      </c>
      <c r="N77" s="2">
        <v>36</v>
      </c>
      <c r="O77" s="180">
        <f>基盤科目!E14</f>
        <v>0</v>
      </c>
      <c r="P77" s="180">
        <f>基盤科目!F14</f>
        <v>0</v>
      </c>
      <c r="Q77" s="180">
        <f>基盤科目!G14</f>
        <v>0</v>
      </c>
      <c r="R77" s="180">
        <f>基盤科目!H14</f>
        <v>0</v>
      </c>
      <c r="S77" s="180">
        <f>基盤科目!I14</f>
        <v>0</v>
      </c>
      <c r="T77" s="180">
        <f>基盤科目!J14</f>
        <v>0</v>
      </c>
      <c r="U77" s="180">
        <f>基盤科目!C14</f>
        <v>0</v>
      </c>
      <c r="V77" s="1" t="str">
        <f t="shared" si="12"/>
        <v/>
      </c>
      <c r="X77" s="15">
        <v>1</v>
      </c>
      <c r="Y77" s="15" t="s">
        <v>82</v>
      </c>
      <c r="Z77" s="15" t="s">
        <v>93</v>
      </c>
      <c r="AA77" s="15" t="s">
        <v>90</v>
      </c>
      <c r="AB77" s="15" t="s">
        <v>97</v>
      </c>
      <c r="AC77" s="2" t="str">
        <f>_xlfn.CONCAT(X77,Y77,Z77,AA77,AB77)</f>
        <v>1前期火他a</v>
      </c>
      <c r="AD77" s="16" t="e">
        <f>DGET($M$10:$U$203,$U$10,X76:AA77)</f>
        <v>#VALUE!</v>
      </c>
      <c r="AE77" s="16" t="e">
        <f>DGET($M$10:$U$203,$N$10,X76:AA77)</f>
        <v>#VALUE!</v>
      </c>
      <c r="AF77" s="16" t="e">
        <f>DGET($M$10:$U$203,$M$10,X76:AA77)</f>
        <v>#VALUE!</v>
      </c>
    </row>
    <row r="78" spans="11:32" ht="18" customHeight="1" x14ac:dyDescent="0.45">
      <c r="K78" s="1" t="str">
        <f>IF(V78="","",COUNTIF($V$11:V78,"該当"))</f>
        <v/>
      </c>
      <c r="L78" s="1" t="str">
        <f t="shared" si="11"/>
        <v/>
      </c>
      <c r="M78" s="2" t="s">
        <v>78</v>
      </c>
      <c r="N78" s="2">
        <v>37</v>
      </c>
      <c r="O78" s="180">
        <f>基盤科目!E15</f>
        <v>0</v>
      </c>
      <c r="P78" s="180">
        <f>基盤科目!F15</f>
        <v>0</v>
      </c>
      <c r="Q78" s="180">
        <f>基盤科目!G15</f>
        <v>0</v>
      </c>
      <c r="R78" s="180">
        <f>基盤科目!H15</f>
        <v>0</v>
      </c>
      <c r="S78" s="180">
        <f>基盤科目!I15</f>
        <v>0</v>
      </c>
      <c r="T78" s="180">
        <f>基盤科目!J15</f>
        <v>0</v>
      </c>
      <c r="U78" s="180">
        <f>基盤科目!C15</f>
        <v>0</v>
      </c>
      <c r="V78" s="1" t="str">
        <f t="shared" si="12"/>
        <v/>
      </c>
      <c r="X78" s="5" t="s">
        <v>65</v>
      </c>
      <c r="Y78" s="5" t="s">
        <v>77</v>
      </c>
      <c r="Z78" s="5" t="s">
        <v>66</v>
      </c>
      <c r="AA78" s="5" t="s">
        <v>68</v>
      </c>
      <c r="AB78" s="5"/>
      <c r="AC78" s="5"/>
      <c r="AD78" s="5" t="s">
        <v>94</v>
      </c>
      <c r="AE78" s="5" t="s">
        <v>92</v>
      </c>
      <c r="AF78" s="5" t="s">
        <v>91</v>
      </c>
    </row>
    <row r="79" spans="11:32" ht="18" customHeight="1" x14ac:dyDescent="0.45">
      <c r="K79" s="1" t="str">
        <f>IF(V79="","",COUNTIF($V$11:V79,"該当"))</f>
        <v/>
      </c>
      <c r="L79" s="1" t="str">
        <f t="shared" si="11"/>
        <v/>
      </c>
      <c r="M79" s="2" t="s">
        <v>78</v>
      </c>
      <c r="N79" s="2">
        <v>38</v>
      </c>
      <c r="O79" s="180">
        <f>基盤科目!E16</f>
        <v>0</v>
      </c>
      <c r="P79" s="180">
        <f>基盤科目!F16</f>
        <v>0</v>
      </c>
      <c r="Q79" s="180">
        <f>基盤科目!G16</f>
        <v>0</v>
      </c>
      <c r="R79" s="180">
        <f>基盤科目!H16</f>
        <v>0</v>
      </c>
      <c r="S79" s="180">
        <f>基盤科目!I16</f>
        <v>0</v>
      </c>
      <c r="T79" s="180">
        <f>基盤科目!J16</f>
        <v>0</v>
      </c>
      <c r="U79" s="180">
        <f>基盤科目!C16</f>
        <v>0</v>
      </c>
      <c r="V79" s="1" t="str">
        <f t="shared" si="12"/>
        <v/>
      </c>
      <c r="X79" s="15">
        <v>1</v>
      </c>
      <c r="Y79" s="15" t="s">
        <v>82</v>
      </c>
      <c r="Z79" s="15" t="s">
        <v>93</v>
      </c>
      <c r="AA79" s="15" t="s">
        <v>90</v>
      </c>
      <c r="AB79" s="15" t="s">
        <v>98</v>
      </c>
      <c r="AC79" s="2" t="str">
        <f>_xlfn.CONCAT(X79,Y79,Z79,AA79,AB79)</f>
        <v>1前期火他b</v>
      </c>
      <c r="AD79" s="16" t="e">
        <f>DGET($M$10:$U$203,$U$10,X78:AA79)</f>
        <v>#VALUE!</v>
      </c>
      <c r="AE79" s="16" t="e">
        <f>DGET($M$10:$U$203,$N$10,X78:AA79)</f>
        <v>#VALUE!</v>
      </c>
      <c r="AF79" s="16" t="e">
        <f>DGET($M$10:$U$203,$M$10,X78:AA79)</f>
        <v>#VALUE!</v>
      </c>
    </row>
    <row r="80" spans="11:32" ht="18" customHeight="1" x14ac:dyDescent="0.45">
      <c r="K80" s="1" t="str">
        <f>IF(V80="","",COUNTIF($V$11:V80,"該当"))</f>
        <v/>
      </c>
      <c r="L80" s="1" t="str">
        <f t="shared" si="11"/>
        <v/>
      </c>
      <c r="M80" s="2" t="s">
        <v>78</v>
      </c>
      <c r="N80" s="2">
        <v>39</v>
      </c>
      <c r="O80" s="180">
        <f>基盤科目!E17</f>
        <v>0</v>
      </c>
      <c r="P80" s="180">
        <f>基盤科目!F17</f>
        <v>0</v>
      </c>
      <c r="Q80" s="180">
        <f>基盤科目!G17</f>
        <v>0</v>
      </c>
      <c r="R80" s="180">
        <f>基盤科目!H17</f>
        <v>0</v>
      </c>
      <c r="S80" s="180">
        <f>基盤科目!I17</f>
        <v>0</v>
      </c>
      <c r="T80" s="180">
        <f>基盤科目!J17</f>
        <v>0</v>
      </c>
      <c r="U80" s="180">
        <f>基盤科目!C17</f>
        <v>0</v>
      </c>
      <c r="V80" s="1" t="str">
        <f t="shared" si="12"/>
        <v/>
      </c>
      <c r="X80" s="5" t="s">
        <v>65</v>
      </c>
      <c r="Y80" s="5" t="s">
        <v>77</v>
      </c>
      <c r="Z80" s="5" t="s">
        <v>66</v>
      </c>
      <c r="AA80" s="5" t="s">
        <v>69</v>
      </c>
      <c r="AB80" s="5"/>
      <c r="AC80" s="5"/>
      <c r="AD80" s="5" t="s">
        <v>94</v>
      </c>
      <c r="AE80" s="5" t="s">
        <v>92</v>
      </c>
      <c r="AF80" s="5" t="s">
        <v>91</v>
      </c>
    </row>
    <row r="81" spans="11:32" ht="18" customHeight="1" x14ac:dyDescent="0.45">
      <c r="K81" s="1" t="str">
        <f>IF(V81="","",COUNTIF($V$11:V81,"該当"))</f>
        <v/>
      </c>
      <c r="L81" s="1" t="str">
        <f t="shared" si="11"/>
        <v/>
      </c>
      <c r="M81" s="2" t="s">
        <v>78</v>
      </c>
      <c r="N81" s="2">
        <v>40</v>
      </c>
      <c r="O81" s="180">
        <f>基盤科目!E18</f>
        <v>0</v>
      </c>
      <c r="P81" s="180">
        <f>基盤科目!F18</f>
        <v>0</v>
      </c>
      <c r="Q81" s="180">
        <f>基盤科目!G18</f>
        <v>0</v>
      </c>
      <c r="R81" s="180">
        <f>基盤科目!H18</f>
        <v>0</v>
      </c>
      <c r="S81" s="180">
        <f>基盤科目!I18</f>
        <v>0</v>
      </c>
      <c r="T81" s="180">
        <f>基盤科目!J18</f>
        <v>0</v>
      </c>
      <c r="U81" s="180">
        <f>基盤科目!C18</f>
        <v>0</v>
      </c>
      <c r="V81" s="1" t="str">
        <f t="shared" si="12"/>
        <v/>
      </c>
      <c r="X81" s="15">
        <v>1</v>
      </c>
      <c r="Y81" s="15" t="s">
        <v>82</v>
      </c>
      <c r="Z81" s="15" t="s">
        <v>93</v>
      </c>
      <c r="AA81" s="15" t="s">
        <v>90</v>
      </c>
      <c r="AB81" s="15" t="s">
        <v>99</v>
      </c>
      <c r="AC81" s="2" t="str">
        <f>_xlfn.CONCAT(X81,Y81,Z81,AA81,AB81)</f>
        <v>1前期火他c</v>
      </c>
      <c r="AD81" s="16" t="e">
        <f>DGET($M$10:$U$203,$U$10,X80:AA81)</f>
        <v>#VALUE!</v>
      </c>
      <c r="AE81" s="16" t="e">
        <f>DGET($M$10:$U$203,$N$10,X80:AA81)</f>
        <v>#VALUE!</v>
      </c>
      <c r="AF81" s="16" t="e">
        <f>DGET($M$10:$U$203,$M$10,X80:AA81)</f>
        <v>#VALUE!</v>
      </c>
    </row>
    <row r="82" spans="11:32" ht="18" customHeight="1" x14ac:dyDescent="0.45">
      <c r="K82" s="1" t="str">
        <f>IF(V82="","",COUNTIF($V$11:V82,"該当"))</f>
        <v/>
      </c>
      <c r="L82" s="1" t="str">
        <f t="shared" si="11"/>
        <v/>
      </c>
      <c r="M82" s="2" t="s">
        <v>78</v>
      </c>
      <c r="N82" s="2">
        <v>41</v>
      </c>
      <c r="O82" s="180">
        <f>基盤科目!E19</f>
        <v>0</v>
      </c>
      <c r="P82" s="180">
        <f>基盤科目!F19</f>
        <v>0</v>
      </c>
      <c r="Q82" s="180">
        <f>基盤科目!G19</f>
        <v>0</v>
      </c>
      <c r="R82" s="180">
        <f>基盤科目!H19</f>
        <v>0</v>
      </c>
      <c r="S82" s="180">
        <f>基盤科目!I19</f>
        <v>0</v>
      </c>
      <c r="T82" s="180">
        <f>基盤科目!J19</f>
        <v>0</v>
      </c>
      <c r="U82" s="180">
        <f>基盤科目!C19</f>
        <v>0</v>
      </c>
      <c r="V82" s="1" t="str">
        <f t="shared" si="12"/>
        <v/>
      </c>
      <c r="X82" s="5" t="s">
        <v>65</v>
      </c>
      <c r="Y82" s="5" t="s">
        <v>77</v>
      </c>
      <c r="Z82" s="5" t="s">
        <v>66</v>
      </c>
      <c r="AA82" s="5" t="s">
        <v>67</v>
      </c>
      <c r="AB82" s="5"/>
      <c r="AC82" s="5"/>
      <c r="AD82" s="5" t="s">
        <v>94</v>
      </c>
      <c r="AE82" s="5" t="s">
        <v>92</v>
      </c>
      <c r="AF82" s="5" t="s">
        <v>91</v>
      </c>
    </row>
    <row r="83" spans="11:32" ht="18" customHeight="1" x14ac:dyDescent="0.45">
      <c r="K83" s="1" t="str">
        <f>IF(V83="","",COUNTIF($V$11:V83,"該当"))</f>
        <v/>
      </c>
      <c r="L83" s="1" t="str">
        <f t="shared" si="11"/>
        <v/>
      </c>
      <c r="M83" s="2" t="s">
        <v>78</v>
      </c>
      <c r="N83" s="2">
        <v>42</v>
      </c>
      <c r="O83" s="180">
        <f>基盤科目!E20</f>
        <v>0</v>
      </c>
      <c r="P83" s="180">
        <f>基盤科目!F20</f>
        <v>0</v>
      </c>
      <c r="Q83" s="180">
        <f>基盤科目!G20</f>
        <v>0</v>
      </c>
      <c r="R83" s="180">
        <f>基盤科目!H20</f>
        <v>0</v>
      </c>
      <c r="S83" s="180">
        <f>基盤科目!I20</f>
        <v>0</v>
      </c>
      <c r="T83" s="180">
        <f>基盤科目!J20</f>
        <v>0</v>
      </c>
      <c r="U83" s="180">
        <f>基盤科目!C20</f>
        <v>0</v>
      </c>
      <c r="V83" s="1" t="str">
        <f t="shared" si="12"/>
        <v/>
      </c>
      <c r="X83" s="15">
        <v>1</v>
      </c>
      <c r="Y83" s="15" t="s">
        <v>82</v>
      </c>
      <c r="Z83" s="15" t="s">
        <v>95</v>
      </c>
      <c r="AA83" s="15" t="s">
        <v>84</v>
      </c>
      <c r="AB83" s="15" t="s">
        <v>97</v>
      </c>
      <c r="AC83" s="2" t="str">
        <f>_xlfn.CONCAT(X83,Y83,Z83,AA83,AB83)</f>
        <v>1前期水1 2a</v>
      </c>
      <c r="AD83" s="16" t="e">
        <f>DGET($M$10:$U$203,$U$10,X82:AA83)</f>
        <v>#VALUE!</v>
      </c>
      <c r="AE83" s="16" t="e">
        <f>DGET($M$10:$U$203,$N$10,X82:AA83)</f>
        <v>#VALUE!</v>
      </c>
      <c r="AF83" s="16" t="e">
        <f>DGET($M$10:$U$203,$M$10,X82:AA83)</f>
        <v>#VALUE!</v>
      </c>
    </row>
    <row r="84" spans="11:32" ht="18" customHeight="1" x14ac:dyDescent="0.45">
      <c r="K84" s="1" t="str">
        <f>IF(V84="","",COUNTIF($V$11:V84,"該当"))</f>
        <v/>
      </c>
      <c r="L84" s="1" t="str">
        <f t="shared" si="11"/>
        <v/>
      </c>
      <c r="M84" s="2" t="s">
        <v>78</v>
      </c>
      <c r="N84" s="2">
        <v>43</v>
      </c>
      <c r="O84" s="180">
        <f>基盤科目!E21</f>
        <v>0</v>
      </c>
      <c r="P84" s="180">
        <f>基盤科目!F21</f>
        <v>0</v>
      </c>
      <c r="Q84" s="180">
        <f>基盤科目!G21</f>
        <v>0</v>
      </c>
      <c r="R84" s="180">
        <f>基盤科目!H21</f>
        <v>0</v>
      </c>
      <c r="S84" s="180">
        <f>基盤科目!I21</f>
        <v>0</v>
      </c>
      <c r="T84" s="180">
        <f>基盤科目!J21</f>
        <v>0</v>
      </c>
      <c r="U84" s="180">
        <f>基盤科目!C21</f>
        <v>0</v>
      </c>
      <c r="V84" s="1" t="str">
        <f t="shared" si="12"/>
        <v/>
      </c>
      <c r="X84" s="5" t="s">
        <v>65</v>
      </c>
      <c r="Y84" s="5" t="s">
        <v>77</v>
      </c>
      <c r="Z84" s="5" t="s">
        <v>66</v>
      </c>
      <c r="AA84" s="5" t="s">
        <v>68</v>
      </c>
      <c r="AB84" s="5"/>
      <c r="AC84" s="5"/>
      <c r="AD84" s="5" t="s">
        <v>94</v>
      </c>
      <c r="AE84" s="5" t="s">
        <v>92</v>
      </c>
      <c r="AF84" s="5" t="s">
        <v>91</v>
      </c>
    </row>
    <row r="85" spans="11:32" ht="18" customHeight="1" x14ac:dyDescent="0.45">
      <c r="K85" s="1" t="str">
        <f>IF(V85="","",COUNTIF($V$11:V85,"該当"))</f>
        <v/>
      </c>
      <c r="L85" s="1" t="str">
        <f t="shared" si="11"/>
        <v/>
      </c>
      <c r="M85" s="2" t="s">
        <v>78</v>
      </c>
      <c r="N85" s="2">
        <v>44</v>
      </c>
      <c r="O85" s="180">
        <f>基盤科目!E22</f>
        <v>0</v>
      </c>
      <c r="P85" s="180">
        <f>基盤科目!F22</f>
        <v>0</v>
      </c>
      <c r="Q85" s="180">
        <f>基盤科目!G22</f>
        <v>0</v>
      </c>
      <c r="R85" s="180">
        <f>基盤科目!H22</f>
        <v>0</v>
      </c>
      <c r="S85" s="180">
        <f>基盤科目!I22</f>
        <v>0</v>
      </c>
      <c r="T85" s="180">
        <f>基盤科目!J22</f>
        <v>0</v>
      </c>
      <c r="U85" s="180">
        <f>基盤科目!C22</f>
        <v>0</v>
      </c>
      <c r="V85" s="1" t="str">
        <f t="shared" si="12"/>
        <v/>
      </c>
      <c r="X85" s="15">
        <v>1</v>
      </c>
      <c r="Y85" s="15" t="s">
        <v>82</v>
      </c>
      <c r="Z85" s="15" t="s">
        <v>95</v>
      </c>
      <c r="AA85" s="15" t="s">
        <v>84</v>
      </c>
      <c r="AB85" s="15" t="s">
        <v>98</v>
      </c>
      <c r="AC85" s="2" t="str">
        <f>_xlfn.CONCAT(X85,Y85,Z85,AA85,AB85)</f>
        <v>1前期水1 2b</v>
      </c>
      <c r="AD85" s="16" t="e">
        <f>DGET($M$10:$U$203,$U$10,X84:AA85)</f>
        <v>#VALUE!</v>
      </c>
      <c r="AE85" s="16" t="e">
        <f>DGET($M$10:$U$203,$N$10,X84:AA85)</f>
        <v>#VALUE!</v>
      </c>
      <c r="AF85" s="16" t="e">
        <f>DGET($M$10:$U$203,$M$10,X84:AA85)</f>
        <v>#VALUE!</v>
      </c>
    </row>
    <row r="86" spans="11:32" ht="18" customHeight="1" x14ac:dyDescent="0.45">
      <c r="K86" s="1" t="str">
        <f>IF(V86="","",COUNTIF($V$11:V86,"該当"))</f>
        <v/>
      </c>
      <c r="L86" s="1" t="str">
        <f t="shared" si="11"/>
        <v/>
      </c>
      <c r="M86" s="2" t="s">
        <v>78</v>
      </c>
      <c r="N86" s="2">
        <v>45</v>
      </c>
      <c r="O86" s="180">
        <f>基盤科目!E23</f>
        <v>0</v>
      </c>
      <c r="P86" s="180">
        <f>基盤科目!F23</f>
        <v>0</v>
      </c>
      <c r="Q86" s="180">
        <f>基盤科目!G23</f>
        <v>0</v>
      </c>
      <c r="R86" s="180">
        <f>基盤科目!H23</f>
        <v>0</v>
      </c>
      <c r="S86" s="180">
        <f>基盤科目!I23</f>
        <v>0</v>
      </c>
      <c r="T86" s="180">
        <f>基盤科目!J23</f>
        <v>0</v>
      </c>
      <c r="U86" s="180">
        <f>基盤科目!C23</f>
        <v>0</v>
      </c>
      <c r="V86" s="1" t="str">
        <f t="shared" si="12"/>
        <v/>
      </c>
      <c r="X86" s="5" t="s">
        <v>65</v>
      </c>
      <c r="Y86" s="5" t="s">
        <v>77</v>
      </c>
      <c r="Z86" s="5" t="s">
        <v>66</v>
      </c>
      <c r="AA86" s="5" t="s">
        <v>69</v>
      </c>
      <c r="AB86" s="5"/>
      <c r="AC86" s="5"/>
      <c r="AD86" s="5" t="s">
        <v>94</v>
      </c>
      <c r="AE86" s="5" t="s">
        <v>92</v>
      </c>
      <c r="AF86" s="5" t="s">
        <v>91</v>
      </c>
    </row>
    <row r="87" spans="11:32" ht="18" customHeight="1" x14ac:dyDescent="0.45">
      <c r="K87" s="1" t="str">
        <f>IF(V87="","",COUNTIF($V$11:V87,"該当"))</f>
        <v/>
      </c>
      <c r="L87" s="1" t="str">
        <f t="shared" si="11"/>
        <v/>
      </c>
      <c r="M87" s="2" t="s">
        <v>78</v>
      </c>
      <c r="N87" s="2">
        <v>46</v>
      </c>
      <c r="O87" s="180">
        <f>基盤科目!E24</f>
        <v>0</v>
      </c>
      <c r="P87" s="180">
        <f>基盤科目!F24</f>
        <v>0</v>
      </c>
      <c r="Q87" s="180">
        <f>基盤科目!G24</f>
        <v>0</v>
      </c>
      <c r="R87" s="180">
        <f>基盤科目!H24</f>
        <v>0</v>
      </c>
      <c r="S87" s="180">
        <f>基盤科目!I24</f>
        <v>0</v>
      </c>
      <c r="T87" s="180">
        <f>基盤科目!J24</f>
        <v>0</v>
      </c>
      <c r="U87" s="180">
        <f>基盤科目!C24</f>
        <v>0</v>
      </c>
      <c r="V87" s="1" t="str">
        <f t="shared" si="12"/>
        <v/>
      </c>
      <c r="X87" s="15">
        <v>1</v>
      </c>
      <c r="Y87" s="15" t="s">
        <v>82</v>
      </c>
      <c r="Z87" s="15" t="s">
        <v>95</v>
      </c>
      <c r="AA87" s="15" t="s">
        <v>84</v>
      </c>
      <c r="AB87" s="15" t="s">
        <v>99</v>
      </c>
      <c r="AC87" s="2" t="str">
        <f>_xlfn.CONCAT(X87,Y87,Z87,AA87,AB87)</f>
        <v>1前期水1 2c</v>
      </c>
      <c r="AD87" s="16" t="e">
        <f>DGET($M$10:$U$203,$U$10,X86:AA87)</f>
        <v>#VALUE!</v>
      </c>
      <c r="AE87" s="16" t="e">
        <f>DGET($M$10:$U$203,$N$10,X86:AA87)</f>
        <v>#VALUE!</v>
      </c>
      <c r="AF87" s="16" t="e">
        <f>DGET($M$10:$U$203,$M$10,X86:AA87)</f>
        <v>#VALUE!</v>
      </c>
    </row>
    <row r="88" spans="11:32" ht="18" customHeight="1" x14ac:dyDescent="0.45">
      <c r="K88" s="1" t="str">
        <f>IF(V88="","",COUNTIF($V$11:V88,"該当"))</f>
        <v/>
      </c>
      <c r="L88" s="1" t="str">
        <f t="shared" si="11"/>
        <v/>
      </c>
      <c r="M88" s="2" t="s">
        <v>78</v>
      </c>
      <c r="N88" s="2">
        <v>47</v>
      </c>
      <c r="O88" s="180">
        <f>基盤科目!E25</f>
        <v>0</v>
      </c>
      <c r="P88" s="180">
        <f>基盤科目!F25</f>
        <v>0</v>
      </c>
      <c r="Q88" s="180">
        <f>基盤科目!G25</f>
        <v>0</v>
      </c>
      <c r="R88" s="180">
        <f>基盤科目!H25</f>
        <v>0</v>
      </c>
      <c r="S88" s="180">
        <f>基盤科目!I25</f>
        <v>0</v>
      </c>
      <c r="T88" s="180">
        <f>基盤科目!J25</f>
        <v>0</v>
      </c>
      <c r="U88" s="180">
        <f>基盤科目!C25</f>
        <v>0</v>
      </c>
      <c r="V88" s="1" t="str">
        <f t="shared" si="12"/>
        <v/>
      </c>
      <c r="X88" s="5" t="s">
        <v>65</v>
      </c>
      <c r="Y88" s="5" t="s">
        <v>77</v>
      </c>
      <c r="Z88" s="5" t="s">
        <v>66</v>
      </c>
      <c r="AA88" s="5" t="s">
        <v>67</v>
      </c>
      <c r="AB88" s="5"/>
      <c r="AC88" s="5"/>
      <c r="AD88" s="5" t="s">
        <v>94</v>
      </c>
      <c r="AE88" s="5" t="s">
        <v>92</v>
      </c>
      <c r="AF88" s="5" t="s">
        <v>91</v>
      </c>
    </row>
    <row r="89" spans="11:32" ht="18" customHeight="1" x14ac:dyDescent="0.45">
      <c r="K89" s="1" t="str">
        <f>IF(V89="","",COUNTIF($V$11:V89,"該当"))</f>
        <v/>
      </c>
      <c r="L89" s="1" t="str">
        <f t="shared" si="11"/>
        <v/>
      </c>
      <c r="M89" s="2" t="s">
        <v>79</v>
      </c>
      <c r="N89" s="2">
        <v>48</v>
      </c>
      <c r="O89" s="180">
        <f>専門必修!E6</f>
        <v>0</v>
      </c>
      <c r="P89" s="180">
        <f>専門必修!F6</f>
        <v>0</v>
      </c>
      <c r="Q89" s="180">
        <f>専門必修!G6</f>
        <v>0</v>
      </c>
      <c r="R89" s="180">
        <f>専門必修!H6</f>
        <v>0</v>
      </c>
      <c r="S89" s="180">
        <f>専門必修!I6</f>
        <v>0</v>
      </c>
      <c r="T89" s="180">
        <f>専門必修!J6</f>
        <v>0</v>
      </c>
      <c r="U89" s="180">
        <f>専門必修!C6</f>
        <v>0</v>
      </c>
      <c r="V89" s="1" t="str">
        <f t="shared" si="12"/>
        <v/>
      </c>
      <c r="X89" s="15">
        <v>1</v>
      </c>
      <c r="Y89" s="15" t="s">
        <v>82</v>
      </c>
      <c r="Z89" s="15" t="s">
        <v>95</v>
      </c>
      <c r="AA89" s="15" t="s">
        <v>85</v>
      </c>
      <c r="AB89" s="15" t="s">
        <v>97</v>
      </c>
      <c r="AC89" s="2" t="str">
        <f>_xlfn.CONCAT(X89,Y89,Z89,AA89,AB89)</f>
        <v>1前期水3 4a</v>
      </c>
      <c r="AD89" s="16" t="e">
        <f>DGET($M$10:$U$203,$U$10,X88:AA89)</f>
        <v>#VALUE!</v>
      </c>
      <c r="AE89" s="16" t="e">
        <f>DGET($M$10:$U$203,$N$10,X88:AA89)</f>
        <v>#VALUE!</v>
      </c>
      <c r="AF89" s="16" t="e">
        <f>DGET($M$10:$U$203,$M$10,X88:AA89)</f>
        <v>#VALUE!</v>
      </c>
    </row>
    <row r="90" spans="11:32" ht="18" customHeight="1" x14ac:dyDescent="0.45">
      <c r="K90" s="1" t="str">
        <f>IF(V90="","",COUNTIF($V$11:V90,"該当"))</f>
        <v/>
      </c>
      <c r="L90" s="1" t="str">
        <f t="shared" si="11"/>
        <v/>
      </c>
      <c r="M90" s="2" t="s">
        <v>79</v>
      </c>
      <c r="N90" s="2">
        <v>49</v>
      </c>
      <c r="O90" s="180">
        <f>専門必修!E7</f>
        <v>0</v>
      </c>
      <c r="P90" s="180">
        <f>専門必修!F7</f>
        <v>0</v>
      </c>
      <c r="Q90" s="180">
        <f>専門必修!G7</f>
        <v>0</v>
      </c>
      <c r="R90" s="180">
        <f>専門必修!H7</f>
        <v>0</v>
      </c>
      <c r="S90" s="180">
        <f>専門必修!I7</f>
        <v>0</v>
      </c>
      <c r="T90" s="180">
        <f>専門必修!J7</f>
        <v>0</v>
      </c>
      <c r="U90" s="180">
        <f>専門必修!C7</f>
        <v>0</v>
      </c>
      <c r="V90" s="1" t="str">
        <f t="shared" si="12"/>
        <v/>
      </c>
      <c r="X90" s="5" t="s">
        <v>65</v>
      </c>
      <c r="Y90" s="5" t="s">
        <v>77</v>
      </c>
      <c r="Z90" s="5" t="s">
        <v>66</v>
      </c>
      <c r="AA90" s="5" t="s">
        <v>68</v>
      </c>
      <c r="AB90" s="5"/>
      <c r="AC90" s="5"/>
      <c r="AD90" s="5" t="s">
        <v>94</v>
      </c>
      <c r="AE90" s="5" t="s">
        <v>92</v>
      </c>
      <c r="AF90" s="5" t="s">
        <v>91</v>
      </c>
    </row>
    <row r="91" spans="11:32" ht="18" customHeight="1" x14ac:dyDescent="0.45">
      <c r="K91" s="1" t="str">
        <f>IF(V91="","",COUNTIF($V$11:V91,"該当"))</f>
        <v/>
      </c>
      <c r="L91" s="1" t="str">
        <f t="shared" si="11"/>
        <v/>
      </c>
      <c r="M91" s="2" t="s">
        <v>79</v>
      </c>
      <c r="N91" s="2">
        <v>50</v>
      </c>
      <c r="O91" s="180">
        <f>専門必修!E8</f>
        <v>0</v>
      </c>
      <c r="P91" s="180">
        <f>専門必修!F8</f>
        <v>0</v>
      </c>
      <c r="Q91" s="180">
        <f>専門必修!G8</f>
        <v>0</v>
      </c>
      <c r="R91" s="180">
        <f>専門必修!H8</f>
        <v>0</v>
      </c>
      <c r="S91" s="180">
        <f>専門必修!I8</f>
        <v>0</v>
      </c>
      <c r="T91" s="180">
        <f>専門必修!J8</f>
        <v>0</v>
      </c>
      <c r="U91" s="180">
        <f>専門必修!C8</f>
        <v>0</v>
      </c>
      <c r="V91" s="1" t="str">
        <f t="shared" si="12"/>
        <v/>
      </c>
      <c r="X91" s="15">
        <v>1</v>
      </c>
      <c r="Y91" s="15" t="s">
        <v>82</v>
      </c>
      <c r="Z91" s="15" t="s">
        <v>95</v>
      </c>
      <c r="AA91" s="15" t="s">
        <v>85</v>
      </c>
      <c r="AB91" s="15" t="s">
        <v>98</v>
      </c>
      <c r="AC91" s="2" t="str">
        <f>_xlfn.CONCAT(X91,Y91,Z91,AA91,AB91)</f>
        <v>1前期水3 4b</v>
      </c>
      <c r="AD91" s="16" t="e">
        <f>DGET($M$10:$U$203,$U$10,X90:AA91)</f>
        <v>#VALUE!</v>
      </c>
      <c r="AE91" s="16" t="e">
        <f>DGET($M$10:$U$203,$N$10,X90:AA91)</f>
        <v>#VALUE!</v>
      </c>
      <c r="AF91" s="16" t="e">
        <f>DGET($M$10:$U$203,$M$10,X90:AA91)</f>
        <v>#VALUE!</v>
      </c>
    </row>
    <row r="92" spans="11:32" ht="18" customHeight="1" x14ac:dyDescent="0.45">
      <c r="K92" s="1" t="str">
        <f>IF(V92="","",COUNTIF($V$11:V92,"該当"))</f>
        <v/>
      </c>
      <c r="L92" s="1" t="str">
        <f t="shared" si="11"/>
        <v/>
      </c>
      <c r="M92" s="2" t="s">
        <v>79</v>
      </c>
      <c r="N92" s="2">
        <v>51</v>
      </c>
      <c r="O92" s="180">
        <f>専門必修!E9</f>
        <v>0</v>
      </c>
      <c r="P92" s="180">
        <f>専門必修!F9</f>
        <v>0</v>
      </c>
      <c r="Q92" s="180">
        <f>専門必修!G9</f>
        <v>0</v>
      </c>
      <c r="R92" s="180">
        <f>専門必修!H9</f>
        <v>0</v>
      </c>
      <c r="S92" s="180">
        <f>専門必修!I9</f>
        <v>0</v>
      </c>
      <c r="T92" s="180">
        <f>専門必修!J9</f>
        <v>0</v>
      </c>
      <c r="U92" s="180">
        <f>専門必修!C9</f>
        <v>0</v>
      </c>
      <c r="V92" s="1" t="str">
        <f t="shared" si="12"/>
        <v/>
      </c>
      <c r="X92" s="5" t="s">
        <v>65</v>
      </c>
      <c r="Y92" s="5" t="s">
        <v>77</v>
      </c>
      <c r="Z92" s="5" t="s">
        <v>66</v>
      </c>
      <c r="AA92" s="5" t="s">
        <v>69</v>
      </c>
      <c r="AB92" s="5"/>
      <c r="AC92" s="5"/>
      <c r="AD92" s="5" t="s">
        <v>94</v>
      </c>
      <c r="AE92" s="5" t="s">
        <v>92</v>
      </c>
      <c r="AF92" s="5" t="s">
        <v>91</v>
      </c>
    </row>
    <row r="93" spans="11:32" ht="18" customHeight="1" x14ac:dyDescent="0.45">
      <c r="K93" s="1" t="str">
        <f>IF(V93="","",COUNTIF($V$11:V93,"該当"))</f>
        <v/>
      </c>
      <c r="L93" s="1" t="str">
        <f t="shared" si="11"/>
        <v/>
      </c>
      <c r="M93" s="2" t="s">
        <v>79</v>
      </c>
      <c r="N93" s="2">
        <v>52</v>
      </c>
      <c r="O93" s="180">
        <f>専門必修!E10</f>
        <v>0</v>
      </c>
      <c r="P93" s="180">
        <f>専門必修!F10</f>
        <v>0</v>
      </c>
      <c r="Q93" s="180">
        <f>専門必修!G10</f>
        <v>0</v>
      </c>
      <c r="R93" s="180">
        <f>専門必修!H10</f>
        <v>0</v>
      </c>
      <c r="S93" s="180">
        <f>専門必修!I10</f>
        <v>0</v>
      </c>
      <c r="T93" s="180">
        <f>専門必修!J10</f>
        <v>0</v>
      </c>
      <c r="U93" s="180">
        <f>専門必修!C10</f>
        <v>0</v>
      </c>
      <c r="V93" s="1" t="str">
        <f t="shared" si="12"/>
        <v/>
      </c>
      <c r="X93" s="15">
        <v>1</v>
      </c>
      <c r="Y93" s="15" t="s">
        <v>82</v>
      </c>
      <c r="Z93" s="15" t="s">
        <v>95</v>
      </c>
      <c r="AA93" s="15" t="s">
        <v>85</v>
      </c>
      <c r="AB93" s="15" t="s">
        <v>99</v>
      </c>
      <c r="AC93" s="2" t="str">
        <f>_xlfn.CONCAT(X93,Y93,Z93,AA93,AB93)</f>
        <v>1前期水3 4c</v>
      </c>
      <c r="AD93" s="16" t="e">
        <f>DGET($M$10:$U$203,$U$10,X92:AA93)</f>
        <v>#VALUE!</v>
      </c>
      <c r="AE93" s="16" t="e">
        <f>DGET($M$10:$U$203,$N$10,X92:AA93)</f>
        <v>#VALUE!</v>
      </c>
      <c r="AF93" s="16" t="e">
        <f>DGET($M$10:$U$203,$M$10,X92:AA93)</f>
        <v>#VALUE!</v>
      </c>
    </row>
    <row r="94" spans="11:32" ht="18" customHeight="1" x14ac:dyDescent="0.45">
      <c r="K94" s="1" t="str">
        <f>IF(V94="","",COUNTIF($V$11:V94,"該当"))</f>
        <v/>
      </c>
      <c r="L94" s="1" t="str">
        <f t="shared" si="11"/>
        <v/>
      </c>
      <c r="M94" s="2" t="s">
        <v>79</v>
      </c>
      <c r="N94" s="2">
        <v>53</v>
      </c>
      <c r="O94" s="180">
        <f>専門必修!E11</f>
        <v>0</v>
      </c>
      <c r="P94" s="180">
        <f>専門必修!F11</f>
        <v>0</v>
      </c>
      <c r="Q94" s="180">
        <f>専門必修!G11</f>
        <v>0</v>
      </c>
      <c r="R94" s="180">
        <f>専門必修!H11</f>
        <v>0</v>
      </c>
      <c r="S94" s="180">
        <f>専門必修!I11</f>
        <v>0</v>
      </c>
      <c r="T94" s="180">
        <f>専門必修!J11</f>
        <v>0</v>
      </c>
      <c r="U94" s="180">
        <f>専門必修!C11</f>
        <v>0</v>
      </c>
      <c r="V94" s="1" t="str">
        <f t="shared" si="12"/>
        <v/>
      </c>
      <c r="X94" s="5" t="s">
        <v>65</v>
      </c>
      <c r="Y94" s="5" t="s">
        <v>77</v>
      </c>
      <c r="Z94" s="5" t="s">
        <v>66</v>
      </c>
      <c r="AA94" s="5" t="s">
        <v>67</v>
      </c>
      <c r="AB94" s="5"/>
      <c r="AC94" s="5"/>
      <c r="AD94" s="5" t="s">
        <v>94</v>
      </c>
      <c r="AE94" s="5" t="s">
        <v>92</v>
      </c>
      <c r="AF94" s="5" t="s">
        <v>91</v>
      </c>
    </row>
    <row r="95" spans="11:32" ht="18" customHeight="1" x14ac:dyDescent="0.45">
      <c r="K95" s="1" t="str">
        <f>IF(V95="","",COUNTIF($V$11:V95,"該当"))</f>
        <v/>
      </c>
      <c r="L95" s="1" t="str">
        <f t="shared" si="11"/>
        <v/>
      </c>
      <c r="M95" s="2" t="s">
        <v>79</v>
      </c>
      <c r="N95" s="2">
        <v>54</v>
      </c>
      <c r="O95" s="180">
        <f>専門必修!E12</f>
        <v>0</v>
      </c>
      <c r="P95" s="180">
        <f>専門必修!F12</f>
        <v>0</v>
      </c>
      <c r="Q95" s="180">
        <f>専門必修!G12</f>
        <v>0</v>
      </c>
      <c r="R95" s="180">
        <f>専門必修!H12</f>
        <v>0</v>
      </c>
      <c r="S95" s="180">
        <f>専門必修!I12</f>
        <v>0</v>
      </c>
      <c r="T95" s="180">
        <f>専門必修!J12</f>
        <v>0</v>
      </c>
      <c r="U95" s="180">
        <f>専門必修!C12</f>
        <v>0</v>
      </c>
      <c r="V95" s="1" t="str">
        <f t="shared" si="12"/>
        <v/>
      </c>
      <c r="X95" s="15">
        <v>1</v>
      </c>
      <c r="Y95" s="15" t="s">
        <v>82</v>
      </c>
      <c r="Z95" s="15" t="s">
        <v>95</v>
      </c>
      <c r="AA95" s="15" t="s">
        <v>87</v>
      </c>
      <c r="AB95" s="15" t="s">
        <v>97</v>
      </c>
      <c r="AC95" s="2" t="str">
        <f>_xlfn.CONCAT(X95,Y95,Z95,AA95,AB95)</f>
        <v>1前期水5 6a</v>
      </c>
      <c r="AD95" s="16" t="e">
        <f>DGET($M$10:$U$203,$U$10,X94:AA95)</f>
        <v>#VALUE!</v>
      </c>
      <c r="AE95" s="16" t="e">
        <f>DGET($M$10:$U$203,$N$10,X94:AA95)</f>
        <v>#VALUE!</v>
      </c>
      <c r="AF95" s="16" t="e">
        <f>DGET($M$10:$U$203,$M$10,X94:AA95)</f>
        <v>#VALUE!</v>
      </c>
    </row>
    <row r="96" spans="11:32" ht="18" customHeight="1" x14ac:dyDescent="0.45">
      <c r="K96" s="1" t="str">
        <f>IF(V96="","",COUNTIF($V$11:V96,"該当"))</f>
        <v/>
      </c>
      <c r="L96" s="1" t="str">
        <f t="shared" si="11"/>
        <v/>
      </c>
      <c r="M96" s="2" t="s">
        <v>79</v>
      </c>
      <c r="N96" s="2">
        <v>55</v>
      </c>
      <c r="O96" s="180">
        <f>専門必修!E13</f>
        <v>0</v>
      </c>
      <c r="P96" s="180">
        <f>専門必修!F13</f>
        <v>0</v>
      </c>
      <c r="Q96" s="180">
        <f>専門必修!G13</f>
        <v>0</v>
      </c>
      <c r="R96" s="180">
        <f>専門必修!H13</f>
        <v>0</v>
      </c>
      <c r="S96" s="180">
        <f>専門必修!I13</f>
        <v>0</v>
      </c>
      <c r="T96" s="180">
        <f>専門必修!J13</f>
        <v>0</v>
      </c>
      <c r="U96" s="180">
        <f>専門必修!C13</f>
        <v>0</v>
      </c>
      <c r="V96" s="1" t="str">
        <f t="shared" si="12"/>
        <v/>
      </c>
      <c r="X96" s="5" t="s">
        <v>65</v>
      </c>
      <c r="Y96" s="5" t="s">
        <v>77</v>
      </c>
      <c r="Z96" s="5" t="s">
        <v>66</v>
      </c>
      <c r="AA96" s="5" t="s">
        <v>68</v>
      </c>
      <c r="AB96" s="5"/>
      <c r="AC96" s="5"/>
      <c r="AD96" s="5" t="s">
        <v>94</v>
      </c>
      <c r="AE96" s="5" t="s">
        <v>92</v>
      </c>
      <c r="AF96" s="5" t="s">
        <v>91</v>
      </c>
    </row>
    <row r="97" spans="11:32" ht="18" customHeight="1" x14ac:dyDescent="0.45">
      <c r="K97" s="1" t="str">
        <f>IF(V97="","",COUNTIF($V$11:V97,"該当"))</f>
        <v/>
      </c>
      <c r="L97" s="1" t="str">
        <f t="shared" si="11"/>
        <v/>
      </c>
      <c r="M97" s="2" t="s">
        <v>79</v>
      </c>
      <c r="N97" s="2">
        <v>56</v>
      </c>
      <c r="O97" s="180">
        <f>専門必修!E14</f>
        <v>0</v>
      </c>
      <c r="P97" s="180">
        <f>専門必修!F14</f>
        <v>0</v>
      </c>
      <c r="Q97" s="180">
        <f>専門必修!G14</f>
        <v>0</v>
      </c>
      <c r="R97" s="180">
        <f>専門必修!H14</f>
        <v>0</v>
      </c>
      <c r="S97" s="180">
        <f>専門必修!I14</f>
        <v>0</v>
      </c>
      <c r="T97" s="180">
        <f>専門必修!J14</f>
        <v>0</v>
      </c>
      <c r="U97" s="180">
        <f>専門必修!C14</f>
        <v>0</v>
      </c>
      <c r="V97" s="1" t="str">
        <f t="shared" si="12"/>
        <v/>
      </c>
      <c r="X97" s="15">
        <v>1</v>
      </c>
      <c r="Y97" s="15" t="s">
        <v>82</v>
      </c>
      <c r="Z97" s="15" t="s">
        <v>95</v>
      </c>
      <c r="AA97" s="15" t="s">
        <v>87</v>
      </c>
      <c r="AB97" s="15" t="s">
        <v>98</v>
      </c>
      <c r="AC97" s="2" t="str">
        <f>_xlfn.CONCAT(X97,Y97,Z97,AA97,AB97)</f>
        <v>1前期水5 6b</v>
      </c>
      <c r="AD97" s="16" t="e">
        <f>DGET($M$10:$U$203,$U$10,X96:AA97)</f>
        <v>#VALUE!</v>
      </c>
      <c r="AE97" s="16" t="e">
        <f>DGET($M$10:$U$203,$N$10,X96:AA97)</f>
        <v>#VALUE!</v>
      </c>
      <c r="AF97" s="16" t="e">
        <f>DGET($M$10:$U$203,$M$10,X96:AA97)</f>
        <v>#VALUE!</v>
      </c>
    </row>
    <row r="98" spans="11:32" ht="18" customHeight="1" x14ac:dyDescent="0.45">
      <c r="K98" s="1" t="str">
        <f>IF(V98="","",COUNTIF($V$11:V98,"該当"))</f>
        <v/>
      </c>
      <c r="L98" s="1" t="str">
        <f t="shared" si="11"/>
        <v/>
      </c>
      <c r="M98" s="2" t="s">
        <v>79</v>
      </c>
      <c r="N98" s="2">
        <v>57</v>
      </c>
      <c r="O98" s="180">
        <f>専門必修!E15</f>
        <v>0</v>
      </c>
      <c r="P98" s="180">
        <f>専門必修!F15</f>
        <v>0</v>
      </c>
      <c r="Q98" s="180">
        <f>専門必修!G15</f>
        <v>0</v>
      </c>
      <c r="R98" s="180">
        <f>専門必修!H15</f>
        <v>0</v>
      </c>
      <c r="S98" s="180">
        <f>専門必修!I15</f>
        <v>0</v>
      </c>
      <c r="T98" s="180">
        <f>専門必修!J15</f>
        <v>0</v>
      </c>
      <c r="U98" s="180">
        <f>専門必修!C15</f>
        <v>0</v>
      </c>
      <c r="V98" s="1" t="str">
        <f t="shared" si="12"/>
        <v/>
      </c>
      <c r="X98" s="5" t="s">
        <v>65</v>
      </c>
      <c r="Y98" s="5" t="s">
        <v>77</v>
      </c>
      <c r="Z98" s="5" t="s">
        <v>66</v>
      </c>
      <c r="AA98" s="5" t="s">
        <v>69</v>
      </c>
      <c r="AB98" s="5"/>
      <c r="AC98" s="5"/>
      <c r="AD98" s="5" t="s">
        <v>94</v>
      </c>
      <c r="AE98" s="5" t="s">
        <v>92</v>
      </c>
      <c r="AF98" s="5" t="s">
        <v>91</v>
      </c>
    </row>
    <row r="99" spans="11:32" ht="18" customHeight="1" x14ac:dyDescent="0.45">
      <c r="K99" s="1" t="str">
        <f>IF(V99="","",COUNTIF($V$11:V99,"該当"))</f>
        <v/>
      </c>
      <c r="L99" s="1" t="str">
        <f t="shared" si="11"/>
        <v/>
      </c>
      <c r="M99" s="2" t="s">
        <v>79</v>
      </c>
      <c r="N99" s="2">
        <v>58</v>
      </c>
      <c r="O99" s="180">
        <f>専門必修!E16</f>
        <v>0</v>
      </c>
      <c r="P99" s="180">
        <f>専門必修!F16</f>
        <v>0</v>
      </c>
      <c r="Q99" s="180">
        <f>専門必修!G16</f>
        <v>0</v>
      </c>
      <c r="R99" s="180">
        <f>専門必修!H16</f>
        <v>0</v>
      </c>
      <c r="S99" s="180">
        <f>専門必修!I16</f>
        <v>0</v>
      </c>
      <c r="T99" s="180">
        <f>専門必修!J16</f>
        <v>0</v>
      </c>
      <c r="U99" s="180">
        <f>専門必修!C16</f>
        <v>0</v>
      </c>
      <c r="V99" s="1" t="str">
        <f t="shared" si="12"/>
        <v/>
      </c>
      <c r="X99" s="15">
        <v>1</v>
      </c>
      <c r="Y99" s="15" t="s">
        <v>82</v>
      </c>
      <c r="Z99" s="15" t="s">
        <v>95</v>
      </c>
      <c r="AA99" s="15" t="s">
        <v>87</v>
      </c>
      <c r="AB99" s="15" t="s">
        <v>99</v>
      </c>
      <c r="AC99" s="2" t="str">
        <f>_xlfn.CONCAT(X99,Y99,Z99,AA99,AB99)</f>
        <v>1前期水5 6c</v>
      </c>
      <c r="AD99" s="16" t="e">
        <f>DGET($M$10:$U$203,$U$10,X98:AA99)</f>
        <v>#VALUE!</v>
      </c>
      <c r="AE99" s="16" t="e">
        <f>DGET($M$10:$U$203,$N$10,X98:AA99)</f>
        <v>#VALUE!</v>
      </c>
      <c r="AF99" s="16" t="e">
        <f>DGET($M$10:$U$203,$M$10,X98:AA99)</f>
        <v>#VALUE!</v>
      </c>
    </row>
    <row r="100" spans="11:32" ht="18" customHeight="1" x14ac:dyDescent="0.45">
      <c r="K100" s="1" t="str">
        <f>IF(V100="","",COUNTIF($V$11:V100,"該当"))</f>
        <v/>
      </c>
      <c r="L100" s="1" t="str">
        <f t="shared" si="11"/>
        <v/>
      </c>
      <c r="M100" s="2" t="s">
        <v>79</v>
      </c>
      <c r="N100" s="2">
        <v>59</v>
      </c>
      <c r="O100" s="180">
        <f>専門必修!E17</f>
        <v>0</v>
      </c>
      <c r="P100" s="180">
        <f>専門必修!F17</f>
        <v>0</v>
      </c>
      <c r="Q100" s="180">
        <f>専門必修!G17</f>
        <v>0</v>
      </c>
      <c r="R100" s="180">
        <f>専門必修!H17</f>
        <v>0</v>
      </c>
      <c r="S100" s="180">
        <f>専門必修!I17</f>
        <v>0</v>
      </c>
      <c r="T100" s="180">
        <f>専門必修!J17</f>
        <v>0</v>
      </c>
      <c r="U100" s="180">
        <f>専門必修!C17</f>
        <v>0</v>
      </c>
      <c r="V100" s="1" t="str">
        <f t="shared" si="12"/>
        <v/>
      </c>
      <c r="X100" s="5" t="s">
        <v>65</v>
      </c>
      <c r="Y100" s="5" t="s">
        <v>77</v>
      </c>
      <c r="Z100" s="5" t="s">
        <v>66</v>
      </c>
      <c r="AA100" s="5" t="s">
        <v>67</v>
      </c>
      <c r="AB100" s="5"/>
      <c r="AC100" s="5"/>
      <c r="AD100" s="5" t="s">
        <v>94</v>
      </c>
      <c r="AE100" s="5" t="s">
        <v>92</v>
      </c>
      <c r="AF100" s="5" t="s">
        <v>91</v>
      </c>
    </row>
    <row r="101" spans="11:32" ht="18" customHeight="1" x14ac:dyDescent="0.45">
      <c r="K101" s="1" t="str">
        <f>IF(V101="","",COUNTIF($V$11:V101,"該当"))</f>
        <v/>
      </c>
      <c r="L101" s="1" t="str">
        <f t="shared" si="11"/>
        <v/>
      </c>
      <c r="M101" s="2" t="s">
        <v>79</v>
      </c>
      <c r="N101" s="2">
        <v>60</v>
      </c>
      <c r="O101" s="180">
        <f>専門必修!E18</f>
        <v>0</v>
      </c>
      <c r="P101" s="180">
        <f>専門必修!F18</f>
        <v>0</v>
      </c>
      <c r="Q101" s="180">
        <f>専門必修!G18</f>
        <v>0</v>
      </c>
      <c r="R101" s="180">
        <f>専門必修!H18</f>
        <v>0</v>
      </c>
      <c r="S101" s="180">
        <f>専門必修!I18</f>
        <v>0</v>
      </c>
      <c r="T101" s="180">
        <f>専門必修!J18</f>
        <v>0</v>
      </c>
      <c r="U101" s="180">
        <f>専門必修!C18</f>
        <v>0</v>
      </c>
      <c r="V101" s="1" t="str">
        <f t="shared" si="12"/>
        <v/>
      </c>
      <c r="X101" s="15">
        <v>1</v>
      </c>
      <c r="Y101" s="15" t="s">
        <v>82</v>
      </c>
      <c r="Z101" s="15" t="s">
        <v>95</v>
      </c>
      <c r="AA101" s="15" t="s">
        <v>88</v>
      </c>
      <c r="AB101" s="15" t="s">
        <v>97</v>
      </c>
      <c r="AC101" s="2" t="str">
        <f>_xlfn.CONCAT(X101,Y101,Z101,AA101,AB101)</f>
        <v>1前期水7 8a</v>
      </c>
      <c r="AD101" s="16" t="e">
        <f>DGET($M$10:$U$203,$U$10,X100:AA101)</f>
        <v>#VALUE!</v>
      </c>
      <c r="AE101" s="16" t="e">
        <f>DGET($M$10:$U$203,$N$10,X100:AA101)</f>
        <v>#VALUE!</v>
      </c>
      <c r="AF101" s="16" t="e">
        <f>DGET($M$10:$U$203,$M$10,X100:AA101)</f>
        <v>#VALUE!</v>
      </c>
    </row>
    <row r="102" spans="11:32" ht="18" customHeight="1" x14ac:dyDescent="0.45">
      <c r="K102" s="1" t="str">
        <f>IF(V102="","",COUNTIF($V$11:V102,"該当"))</f>
        <v/>
      </c>
      <c r="L102" s="1" t="str">
        <f t="shared" si="11"/>
        <v/>
      </c>
      <c r="M102" s="2" t="s">
        <v>79</v>
      </c>
      <c r="N102" s="2">
        <v>61</v>
      </c>
      <c r="O102" s="180">
        <f>専門必修!E19</f>
        <v>0</v>
      </c>
      <c r="P102" s="180">
        <f>専門必修!F19</f>
        <v>0</v>
      </c>
      <c r="Q102" s="180">
        <f>専門必修!G19</f>
        <v>0</v>
      </c>
      <c r="R102" s="180">
        <f>専門必修!H19</f>
        <v>0</v>
      </c>
      <c r="S102" s="180">
        <f>専門必修!I19</f>
        <v>0</v>
      </c>
      <c r="T102" s="180">
        <f>専門必修!J19</f>
        <v>0</v>
      </c>
      <c r="U102" s="180">
        <f>専門必修!C19</f>
        <v>0</v>
      </c>
      <c r="V102" s="1" t="str">
        <f t="shared" si="12"/>
        <v/>
      </c>
      <c r="X102" s="5" t="s">
        <v>65</v>
      </c>
      <c r="Y102" s="5" t="s">
        <v>77</v>
      </c>
      <c r="Z102" s="5" t="s">
        <v>66</v>
      </c>
      <c r="AA102" s="5" t="s">
        <v>68</v>
      </c>
      <c r="AB102" s="5"/>
      <c r="AC102" s="5"/>
      <c r="AD102" s="5" t="s">
        <v>94</v>
      </c>
      <c r="AE102" s="5" t="s">
        <v>92</v>
      </c>
      <c r="AF102" s="5" t="s">
        <v>91</v>
      </c>
    </row>
    <row r="103" spans="11:32" ht="18" customHeight="1" x14ac:dyDescent="0.45">
      <c r="K103" s="1" t="str">
        <f>IF(V103="","",COUNTIF($V$11:V103,"該当"))</f>
        <v/>
      </c>
      <c r="L103" s="1" t="str">
        <f t="shared" si="11"/>
        <v/>
      </c>
      <c r="M103" s="2" t="s">
        <v>79</v>
      </c>
      <c r="N103" s="2">
        <v>62</v>
      </c>
      <c r="O103" s="180">
        <f>専門必修!E20</f>
        <v>0</v>
      </c>
      <c r="P103" s="180">
        <f>専門必修!F20</f>
        <v>0</v>
      </c>
      <c r="Q103" s="180">
        <f>専門必修!G20</f>
        <v>0</v>
      </c>
      <c r="R103" s="180">
        <f>専門必修!H20</f>
        <v>0</v>
      </c>
      <c r="S103" s="180">
        <f>専門必修!I20</f>
        <v>0</v>
      </c>
      <c r="T103" s="180">
        <f>専門必修!J20</f>
        <v>0</v>
      </c>
      <c r="U103" s="180">
        <f>専門必修!C20</f>
        <v>0</v>
      </c>
      <c r="V103" s="1" t="str">
        <f t="shared" si="12"/>
        <v/>
      </c>
      <c r="X103" s="15">
        <v>1</v>
      </c>
      <c r="Y103" s="15" t="s">
        <v>82</v>
      </c>
      <c r="Z103" s="15" t="s">
        <v>95</v>
      </c>
      <c r="AA103" s="15" t="s">
        <v>88</v>
      </c>
      <c r="AB103" s="15" t="s">
        <v>98</v>
      </c>
      <c r="AC103" s="2" t="str">
        <f>_xlfn.CONCAT(X103,Y103,Z103,AA103,AB103)</f>
        <v>1前期水7 8b</v>
      </c>
      <c r="AD103" s="16" t="e">
        <f>DGET($M$10:$U$203,$U$10,X102:AA103)</f>
        <v>#VALUE!</v>
      </c>
      <c r="AE103" s="16" t="e">
        <f>DGET($M$10:$U$203,$N$10,X102:AA103)</f>
        <v>#VALUE!</v>
      </c>
      <c r="AF103" s="16" t="e">
        <f>DGET($M$10:$U$203,$M$10,X102:AA103)</f>
        <v>#VALUE!</v>
      </c>
    </row>
    <row r="104" spans="11:32" ht="18" customHeight="1" x14ac:dyDescent="0.45">
      <c r="K104" s="1" t="str">
        <f>IF(V104="","",COUNTIF($V$11:V104,"該当"))</f>
        <v/>
      </c>
      <c r="L104" s="1" t="str">
        <f t="shared" si="11"/>
        <v/>
      </c>
      <c r="M104" s="2" t="s">
        <v>79</v>
      </c>
      <c r="N104" s="2">
        <v>63</v>
      </c>
      <c r="O104" s="180">
        <f>専門必修!E21</f>
        <v>0</v>
      </c>
      <c r="P104" s="180">
        <f>専門必修!F21</f>
        <v>0</v>
      </c>
      <c r="Q104" s="180">
        <f>専門必修!G21</f>
        <v>0</v>
      </c>
      <c r="R104" s="180">
        <f>専門必修!H21</f>
        <v>0</v>
      </c>
      <c r="S104" s="180">
        <f>専門必修!I21</f>
        <v>0</v>
      </c>
      <c r="T104" s="180">
        <f>専門必修!J21</f>
        <v>0</v>
      </c>
      <c r="U104" s="180">
        <f>専門必修!C21</f>
        <v>0</v>
      </c>
      <c r="V104" s="1" t="str">
        <f t="shared" si="12"/>
        <v/>
      </c>
      <c r="X104" s="5" t="s">
        <v>65</v>
      </c>
      <c r="Y104" s="5" t="s">
        <v>77</v>
      </c>
      <c r="Z104" s="5" t="s">
        <v>66</v>
      </c>
      <c r="AA104" s="5" t="s">
        <v>69</v>
      </c>
      <c r="AB104" s="5"/>
      <c r="AC104" s="5"/>
      <c r="AD104" s="5" t="s">
        <v>94</v>
      </c>
      <c r="AE104" s="5" t="s">
        <v>92</v>
      </c>
      <c r="AF104" s="5" t="s">
        <v>91</v>
      </c>
    </row>
    <row r="105" spans="11:32" ht="18" customHeight="1" x14ac:dyDescent="0.45">
      <c r="K105" s="1" t="str">
        <f>IF(V105="","",COUNTIF($V$11:V105,"該当"))</f>
        <v/>
      </c>
      <c r="L105" s="1" t="str">
        <f t="shared" si="11"/>
        <v/>
      </c>
      <c r="M105" s="2" t="s">
        <v>79</v>
      </c>
      <c r="N105" s="2">
        <v>64</v>
      </c>
      <c r="O105" s="180">
        <f>専門必修!E22</f>
        <v>0</v>
      </c>
      <c r="P105" s="180">
        <f>専門必修!F22</f>
        <v>0</v>
      </c>
      <c r="Q105" s="180">
        <f>専門必修!G22</f>
        <v>0</v>
      </c>
      <c r="R105" s="180">
        <f>専門必修!H22</f>
        <v>0</v>
      </c>
      <c r="S105" s="180">
        <f>専門必修!I22</f>
        <v>0</v>
      </c>
      <c r="T105" s="180">
        <f>専門必修!J22</f>
        <v>0</v>
      </c>
      <c r="U105" s="180">
        <f>専門必修!C22</f>
        <v>0</v>
      </c>
      <c r="V105" s="1" t="str">
        <f t="shared" si="12"/>
        <v/>
      </c>
      <c r="X105" s="15">
        <v>1</v>
      </c>
      <c r="Y105" s="15" t="s">
        <v>82</v>
      </c>
      <c r="Z105" s="15" t="s">
        <v>95</v>
      </c>
      <c r="AA105" s="15" t="s">
        <v>88</v>
      </c>
      <c r="AB105" s="15" t="s">
        <v>99</v>
      </c>
      <c r="AC105" s="2" t="str">
        <f>_xlfn.CONCAT(X105,Y105,Z105,AA105,AB105)</f>
        <v>1前期水7 8c</v>
      </c>
      <c r="AD105" s="16" t="e">
        <f>DGET($M$10:$U$203,$U$10,X104:AA105)</f>
        <v>#VALUE!</v>
      </c>
      <c r="AE105" s="16" t="e">
        <f>DGET($M$10:$U$203,$N$10,X104:AA105)</f>
        <v>#VALUE!</v>
      </c>
      <c r="AF105" s="16" t="e">
        <f>DGET($M$10:$U$203,$M$10,X104:AA105)</f>
        <v>#VALUE!</v>
      </c>
    </row>
    <row r="106" spans="11:32" ht="18" customHeight="1" x14ac:dyDescent="0.45">
      <c r="K106" s="1" t="str">
        <f>IF(V106="","",COUNTIF($V$11:V106,"該当"))</f>
        <v/>
      </c>
      <c r="L106" s="1" t="str">
        <f t="shared" si="11"/>
        <v/>
      </c>
      <c r="M106" s="2" t="s">
        <v>79</v>
      </c>
      <c r="N106" s="2">
        <v>65</v>
      </c>
      <c r="O106" s="180">
        <f>専門必修!E23</f>
        <v>0</v>
      </c>
      <c r="P106" s="180">
        <f>専門必修!F23</f>
        <v>0</v>
      </c>
      <c r="Q106" s="180">
        <f>専門必修!G23</f>
        <v>0</v>
      </c>
      <c r="R106" s="180">
        <f>専門必修!H23</f>
        <v>0</v>
      </c>
      <c r="S106" s="180">
        <f>専門必修!I23</f>
        <v>0</v>
      </c>
      <c r="T106" s="180">
        <f>専門必修!J23</f>
        <v>0</v>
      </c>
      <c r="U106" s="180">
        <f>専門必修!C23</f>
        <v>0</v>
      </c>
      <c r="V106" s="1" t="str">
        <f t="shared" si="12"/>
        <v/>
      </c>
      <c r="X106" s="5" t="s">
        <v>65</v>
      </c>
      <c r="Y106" s="5" t="s">
        <v>77</v>
      </c>
      <c r="Z106" s="5" t="s">
        <v>66</v>
      </c>
      <c r="AA106" s="5" t="s">
        <v>67</v>
      </c>
      <c r="AB106" s="5"/>
      <c r="AC106" s="5"/>
      <c r="AD106" s="5" t="s">
        <v>94</v>
      </c>
      <c r="AE106" s="5" t="s">
        <v>92</v>
      </c>
      <c r="AF106" s="5" t="s">
        <v>91</v>
      </c>
    </row>
    <row r="107" spans="11:32" ht="18" customHeight="1" x14ac:dyDescent="0.45">
      <c r="K107" s="1" t="str">
        <f>IF(V107="","",COUNTIF($V$11:V107,"該当"))</f>
        <v/>
      </c>
      <c r="L107" s="1" t="str">
        <f t="shared" si="11"/>
        <v/>
      </c>
      <c r="M107" s="2" t="s">
        <v>79</v>
      </c>
      <c r="N107" s="2">
        <v>66</v>
      </c>
      <c r="O107" s="180">
        <f>専門必修!E24</f>
        <v>0</v>
      </c>
      <c r="P107" s="180">
        <f>専門必修!F24</f>
        <v>0</v>
      </c>
      <c r="Q107" s="180">
        <f>専門必修!G24</f>
        <v>0</v>
      </c>
      <c r="R107" s="180">
        <f>専門必修!H24</f>
        <v>0</v>
      </c>
      <c r="S107" s="180">
        <f>専門必修!I24</f>
        <v>0</v>
      </c>
      <c r="T107" s="180">
        <f>専門必修!J24</f>
        <v>0</v>
      </c>
      <c r="U107" s="180">
        <f>専門必修!C24</f>
        <v>0</v>
      </c>
      <c r="V107" s="1" t="str">
        <f t="shared" si="12"/>
        <v/>
      </c>
      <c r="X107" s="15">
        <v>1</v>
      </c>
      <c r="Y107" s="15" t="s">
        <v>82</v>
      </c>
      <c r="Z107" s="15" t="s">
        <v>95</v>
      </c>
      <c r="AA107" s="15" t="s">
        <v>89</v>
      </c>
      <c r="AB107" s="15" t="s">
        <v>97</v>
      </c>
      <c r="AC107" s="2" t="str">
        <f>_xlfn.CONCAT(X107,Y107,Z107,AA107,AB107)</f>
        <v>1前期水9 10a</v>
      </c>
      <c r="AD107" s="16" t="e">
        <f>DGET($M$10:$U$203,$U$10,X106:AA107)</f>
        <v>#VALUE!</v>
      </c>
      <c r="AE107" s="16" t="e">
        <f>DGET($M$10:$U$203,$N$10,X106:AA107)</f>
        <v>#VALUE!</v>
      </c>
      <c r="AF107" s="16" t="e">
        <f>DGET($M$10:$U$203,$M$10,X106:AA107)</f>
        <v>#VALUE!</v>
      </c>
    </row>
    <row r="108" spans="11:32" ht="18" customHeight="1" x14ac:dyDescent="0.45">
      <c r="K108" s="1" t="str">
        <f>IF(V108="","",COUNTIF($V$11:V108,"該当"))</f>
        <v/>
      </c>
      <c r="L108" s="1" t="str">
        <f t="shared" si="11"/>
        <v/>
      </c>
      <c r="M108" s="2" t="s">
        <v>79</v>
      </c>
      <c r="N108" s="2">
        <v>67</v>
      </c>
      <c r="O108" s="180">
        <f>専門必修!E25</f>
        <v>0</v>
      </c>
      <c r="P108" s="180">
        <f>専門必修!F25</f>
        <v>0</v>
      </c>
      <c r="Q108" s="180">
        <f>専門必修!G25</f>
        <v>0</v>
      </c>
      <c r="R108" s="180">
        <f>専門必修!H25</f>
        <v>0</v>
      </c>
      <c r="S108" s="180">
        <f>専門必修!I25</f>
        <v>0</v>
      </c>
      <c r="T108" s="180">
        <f>専門必修!J25</f>
        <v>0</v>
      </c>
      <c r="U108" s="180">
        <f>専門必修!C25</f>
        <v>0</v>
      </c>
      <c r="V108" s="1" t="str">
        <f t="shared" si="12"/>
        <v/>
      </c>
      <c r="X108" s="5" t="s">
        <v>65</v>
      </c>
      <c r="Y108" s="5" t="s">
        <v>77</v>
      </c>
      <c r="Z108" s="5" t="s">
        <v>66</v>
      </c>
      <c r="AA108" s="5" t="s">
        <v>68</v>
      </c>
      <c r="AB108" s="5"/>
      <c r="AC108" s="5"/>
      <c r="AD108" s="5" t="s">
        <v>94</v>
      </c>
      <c r="AE108" s="5" t="s">
        <v>92</v>
      </c>
      <c r="AF108" s="5" t="s">
        <v>91</v>
      </c>
    </row>
    <row r="109" spans="11:32" ht="18" customHeight="1" x14ac:dyDescent="0.45">
      <c r="K109" s="1" t="str">
        <f>IF(V109="","",COUNTIF($V$11:V109,"該当"))</f>
        <v/>
      </c>
      <c r="L109" s="1" t="str">
        <f t="shared" si="11"/>
        <v/>
      </c>
      <c r="M109" s="2" t="s">
        <v>79</v>
      </c>
      <c r="N109" s="2">
        <v>68</v>
      </c>
      <c r="O109" s="180">
        <f>専門必修!E26</f>
        <v>0</v>
      </c>
      <c r="P109" s="180">
        <f>専門必修!F26</f>
        <v>0</v>
      </c>
      <c r="Q109" s="180">
        <f>専門必修!G26</f>
        <v>0</v>
      </c>
      <c r="R109" s="180">
        <f>専門必修!H26</f>
        <v>0</v>
      </c>
      <c r="S109" s="180">
        <f>専門必修!I26</f>
        <v>0</v>
      </c>
      <c r="T109" s="180">
        <f>専門必修!J26</f>
        <v>0</v>
      </c>
      <c r="U109" s="180">
        <f>専門必修!C26</f>
        <v>0</v>
      </c>
      <c r="V109" s="1" t="str">
        <f t="shared" si="12"/>
        <v/>
      </c>
      <c r="X109" s="15">
        <v>1</v>
      </c>
      <c r="Y109" s="15" t="s">
        <v>82</v>
      </c>
      <c r="Z109" s="15" t="s">
        <v>95</v>
      </c>
      <c r="AA109" s="15" t="s">
        <v>89</v>
      </c>
      <c r="AB109" s="15" t="s">
        <v>98</v>
      </c>
      <c r="AC109" s="2" t="str">
        <f>_xlfn.CONCAT(X109,Y109,Z109,AA109,AB109)</f>
        <v>1前期水9 10b</v>
      </c>
      <c r="AD109" s="16" t="e">
        <f>DGET($M$10:$U$203,$U$10,X108:AA109)</f>
        <v>#VALUE!</v>
      </c>
      <c r="AE109" s="16" t="e">
        <f>DGET($M$10:$U$203,$N$10,X108:AA109)</f>
        <v>#VALUE!</v>
      </c>
      <c r="AF109" s="16" t="e">
        <f>DGET($M$10:$U$203,$M$10,X108:AA109)</f>
        <v>#VALUE!</v>
      </c>
    </row>
    <row r="110" spans="11:32" ht="18" customHeight="1" x14ac:dyDescent="0.45">
      <c r="K110" s="1" t="str">
        <f>IF(V110="","",COUNTIF($V$11:V110,"該当"))</f>
        <v/>
      </c>
      <c r="L110" s="1" t="str">
        <f t="shared" si="11"/>
        <v/>
      </c>
      <c r="M110" s="2" t="s">
        <v>79</v>
      </c>
      <c r="N110" s="2">
        <v>69</v>
      </c>
      <c r="O110" s="180">
        <f>専門必修!E27</f>
        <v>0</v>
      </c>
      <c r="P110" s="180">
        <f>専門必修!F27</f>
        <v>0</v>
      </c>
      <c r="Q110" s="180">
        <f>専門必修!G27</f>
        <v>0</v>
      </c>
      <c r="R110" s="180">
        <f>専門必修!H27</f>
        <v>0</v>
      </c>
      <c r="S110" s="180">
        <f>専門必修!I27</f>
        <v>0</v>
      </c>
      <c r="T110" s="180">
        <f>専門必修!J27</f>
        <v>0</v>
      </c>
      <c r="U110" s="180">
        <f>専門必修!C27</f>
        <v>0</v>
      </c>
      <c r="V110" s="1" t="str">
        <f t="shared" si="12"/>
        <v/>
      </c>
      <c r="X110" s="5" t="s">
        <v>65</v>
      </c>
      <c r="Y110" s="5" t="s">
        <v>77</v>
      </c>
      <c r="Z110" s="5" t="s">
        <v>66</v>
      </c>
      <c r="AA110" s="5" t="s">
        <v>69</v>
      </c>
      <c r="AB110" s="5"/>
      <c r="AC110" s="5"/>
      <c r="AD110" s="5" t="s">
        <v>94</v>
      </c>
      <c r="AE110" s="5" t="s">
        <v>92</v>
      </c>
      <c r="AF110" s="5" t="s">
        <v>91</v>
      </c>
    </row>
    <row r="111" spans="11:32" ht="18" customHeight="1" x14ac:dyDescent="0.45">
      <c r="K111" s="1" t="str">
        <f>IF(V111="","",COUNTIF($V$11:V111,"該当"))</f>
        <v/>
      </c>
      <c r="L111" s="1" t="str">
        <f t="shared" si="11"/>
        <v/>
      </c>
      <c r="M111" s="2" t="s">
        <v>79</v>
      </c>
      <c r="N111" s="2">
        <v>70</v>
      </c>
      <c r="O111" s="180">
        <f>専門必修!E28</f>
        <v>0</v>
      </c>
      <c r="P111" s="180">
        <f>専門必修!F28</f>
        <v>0</v>
      </c>
      <c r="Q111" s="180">
        <f>専門必修!G28</f>
        <v>0</v>
      </c>
      <c r="R111" s="180">
        <f>専門必修!H28</f>
        <v>0</v>
      </c>
      <c r="S111" s="180">
        <f>専門必修!I28</f>
        <v>0</v>
      </c>
      <c r="T111" s="180">
        <f>専門必修!J28</f>
        <v>0</v>
      </c>
      <c r="U111" s="180">
        <f>専門必修!C28</f>
        <v>0</v>
      </c>
      <c r="V111" s="1" t="str">
        <f t="shared" si="12"/>
        <v/>
      </c>
      <c r="X111" s="15">
        <v>1</v>
      </c>
      <c r="Y111" s="15" t="s">
        <v>82</v>
      </c>
      <c r="Z111" s="15" t="s">
        <v>95</v>
      </c>
      <c r="AA111" s="15" t="s">
        <v>89</v>
      </c>
      <c r="AB111" s="15" t="s">
        <v>99</v>
      </c>
      <c r="AC111" s="2" t="str">
        <f>_xlfn.CONCAT(X111,Y111,Z111,AA111,AB111)</f>
        <v>1前期水9 10c</v>
      </c>
      <c r="AD111" s="16" t="e">
        <f>DGET($M$10:$U$203,$U$10,X110:AA111)</f>
        <v>#VALUE!</v>
      </c>
      <c r="AE111" s="16" t="e">
        <f>DGET($M$10:$U$203,$N$10,X110:AA111)</f>
        <v>#VALUE!</v>
      </c>
      <c r="AF111" s="16" t="e">
        <f>DGET($M$10:$U$203,$M$10,X110:AA111)</f>
        <v>#VALUE!</v>
      </c>
    </row>
    <row r="112" spans="11:32" ht="18" customHeight="1" x14ac:dyDescent="0.45">
      <c r="K112" s="1" t="str">
        <f>IF(V112="","",COUNTIF($V$11:V112,"該当"))</f>
        <v/>
      </c>
      <c r="L112" s="1" t="str">
        <f t="shared" si="11"/>
        <v/>
      </c>
      <c r="M112" s="2" t="s">
        <v>79</v>
      </c>
      <c r="N112" s="2">
        <v>71</v>
      </c>
      <c r="O112" s="180">
        <f>専門必修!E29</f>
        <v>0</v>
      </c>
      <c r="P112" s="180">
        <f>専門必修!F29</f>
        <v>0</v>
      </c>
      <c r="Q112" s="180">
        <f>専門必修!G29</f>
        <v>0</v>
      </c>
      <c r="R112" s="180">
        <f>専門必修!H29</f>
        <v>0</v>
      </c>
      <c r="S112" s="180">
        <f>専門必修!I29</f>
        <v>0</v>
      </c>
      <c r="T112" s="180">
        <f>専門必修!J29</f>
        <v>0</v>
      </c>
      <c r="U112" s="180">
        <f>専門必修!C29</f>
        <v>0</v>
      </c>
      <c r="V112" s="1" t="str">
        <f t="shared" si="12"/>
        <v/>
      </c>
      <c r="X112" s="5" t="s">
        <v>65</v>
      </c>
      <c r="Y112" s="5" t="s">
        <v>77</v>
      </c>
      <c r="Z112" s="5" t="s">
        <v>66</v>
      </c>
      <c r="AA112" s="5" t="s">
        <v>67</v>
      </c>
      <c r="AB112" s="5"/>
      <c r="AC112" s="5"/>
      <c r="AD112" s="5" t="s">
        <v>94</v>
      </c>
      <c r="AE112" s="5" t="s">
        <v>92</v>
      </c>
      <c r="AF112" s="5" t="s">
        <v>91</v>
      </c>
    </row>
    <row r="113" spans="11:32" ht="18" customHeight="1" x14ac:dyDescent="0.45">
      <c r="K113" s="1" t="str">
        <f>IF(V113="","",COUNTIF($V$11:V113,"該当"))</f>
        <v/>
      </c>
      <c r="L113" s="1" t="str">
        <f t="shared" si="11"/>
        <v/>
      </c>
      <c r="M113" s="2" t="s">
        <v>79</v>
      </c>
      <c r="N113" s="2">
        <v>72</v>
      </c>
      <c r="O113" s="180">
        <f>専門必修!E30</f>
        <v>0</v>
      </c>
      <c r="P113" s="180">
        <f>専門必修!F30</f>
        <v>0</v>
      </c>
      <c r="Q113" s="180">
        <f>専門必修!G30</f>
        <v>0</v>
      </c>
      <c r="R113" s="180">
        <f>専門必修!H30</f>
        <v>0</v>
      </c>
      <c r="S113" s="180">
        <f>専門必修!I30</f>
        <v>0</v>
      </c>
      <c r="T113" s="180">
        <f>専門必修!J30</f>
        <v>0</v>
      </c>
      <c r="U113" s="180">
        <f>専門必修!C30</f>
        <v>0</v>
      </c>
      <c r="V113" s="1" t="str">
        <f t="shared" si="12"/>
        <v/>
      </c>
      <c r="X113" s="15">
        <v>1</v>
      </c>
      <c r="Y113" s="15" t="s">
        <v>82</v>
      </c>
      <c r="Z113" s="15" t="s">
        <v>95</v>
      </c>
      <c r="AA113" s="15" t="s">
        <v>90</v>
      </c>
      <c r="AB113" s="15" t="s">
        <v>97</v>
      </c>
      <c r="AC113" s="2" t="str">
        <f>_xlfn.CONCAT(X113,Y113,Z113,AA113,AB113)</f>
        <v>1前期水他a</v>
      </c>
      <c r="AD113" s="16" t="e">
        <f>DGET($M$10:$U$203,$U$10,X112:AA113)</f>
        <v>#VALUE!</v>
      </c>
      <c r="AE113" s="16" t="e">
        <f>DGET($M$10:$U$203,$N$10,X112:AA113)</f>
        <v>#VALUE!</v>
      </c>
      <c r="AF113" s="16" t="e">
        <f>DGET($M$10:$U$203,$M$10,X112:AA113)</f>
        <v>#VALUE!</v>
      </c>
    </row>
    <row r="114" spans="11:32" ht="18" customHeight="1" x14ac:dyDescent="0.45">
      <c r="K114" s="1" t="str">
        <f>IF(V114="","",COUNTIF($V$11:V114,"該当"))</f>
        <v/>
      </c>
      <c r="L114" s="1" t="str">
        <f t="shared" si="11"/>
        <v/>
      </c>
      <c r="M114" s="2" t="s">
        <v>79</v>
      </c>
      <c r="N114" s="2">
        <v>73</v>
      </c>
      <c r="O114" s="180">
        <f>専門必修!E31</f>
        <v>0</v>
      </c>
      <c r="P114" s="180">
        <f>専門必修!F31</f>
        <v>0</v>
      </c>
      <c r="Q114" s="180">
        <f>専門必修!G31</f>
        <v>0</v>
      </c>
      <c r="R114" s="180">
        <f>専門必修!H31</f>
        <v>0</v>
      </c>
      <c r="S114" s="180">
        <f>専門必修!I31</f>
        <v>0</v>
      </c>
      <c r="T114" s="180">
        <f>専門必修!J31</f>
        <v>0</v>
      </c>
      <c r="U114" s="180">
        <f>専門必修!C31</f>
        <v>0</v>
      </c>
      <c r="V114" s="1" t="str">
        <f t="shared" si="12"/>
        <v/>
      </c>
      <c r="X114" s="5" t="s">
        <v>65</v>
      </c>
      <c r="Y114" s="5" t="s">
        <v>77</v>
      </c>
      <c r="Z114" s="5" t="s">
        <v>66</v>
      </c>
      <c r="AA114" s="5" t="s">
        <v>68</v>
      </c>
      <c r="AB114" s="5"/>
      <c r="AC114" s="5"/>
      <c r="AD114" s="5" t="s">
        <v>94</v>
      </c>
      <c r="AE114" s="5" t="s">
        <v>92</v>
      </c>
      <c r="AF114" s="5" t="s">
        <v>91</v>
      </c>
    </row>
    <row r="115" spans="11:32" ht="18" customHeight="1" x14ac:dyDescent="0.45">
      <c r="K115" s="1" t="str">
        <f>IF(V115="","",COUNTIF($V$11:V115,"該当"))</f>
        <v/>
      </c>
      <c r="L115" s="1" t="str">
        <f t="shared" si="11"/>
        <v/>
      </c>
      <c r="M115" s="2" t="s">
        <v>79</v>
      </c>
      <c r="N115" s="2">
        <v>74</v>
      </c>
      <c r="O115" s="180">
        <f>専門必修!E32</f>
        <v>0</v>
      </c>
      <c r="P115" s="180">
        <f>専門必修!F32</f>
        <v>0</v>
      </c>
      <c r="Q115" s="180">
        <f>専門必修!G32</f>
        <v>0</v>
      </c>
      <c r="R115" s="180">
        <f>専門必修!H32</f>
        <v>0</v>
      </c>
      <c r="S115" s="180">
        <f>専門必修!I32</f>
        <v>0</v>
      </c>
      <c r="T115" s="180">
        <f>専門必修!J32</f>
        <v>0</v>
      </c>
      <c r="U115" s="180">
        <f>専門必修!C32</f>
        <v>0</v>
      </c>
      <c r="V115" s="1" t="str">
        <f t="shared" si="12"/>
        <v/>
      </c>
      <c r="X115" s="15">
        <v>1</v>
      </c>
      <c r="Y115" s="15" t="s">
        <v>82</v>
      </c>
      <c r="Z115" s="15" t="s">
        <v>95</v>
      </c>
      <c r="AA115" s="15" t="s">
        <v>90</v>
      </c>
      <c r="AB115" s="15" t="s">
        <v>98</v>
      </c>
      <c r="AC115" s="2" t="str">
        <f>_xlfn.CONCAT(X115,Y115,Z115,AA115,AB115)</f>
        <v>1前期水他b</v>
      </c>
      <c r="AD115" s="16" t="e">
        <f>DGET($M$10:$U$203,$U$10,X114:AA115)</f>
        <v>#VALUE!</v>
      </c>
      <c r="AE115" s="16" t="e">
        <f>DGET($M$10:$U$203,$N$10,X114:AA115)</f>
        <v>#VALUE!</v>
      </c>
      <c r="AF115" s="16" t="e">
        <f>DGET($M$10:$U$203,$M$10,X114:AA115)</f>
        <v>#VALUE!</v>
      </c>
    </row>
    <row r="116" spans="11:32" ht="18" customHeight="1" x14ac:dyDescent="0.45">
      <c r="K116" s="1" t="str">
        <f>IF(V116="","",COUNTIF($V$11:V116,"該当"))</f>
        <v/>
      </c>
      <c r="L116" s="1" t="str">
        <f t="shared" si="11"/>
        <v/>
      </c>
      <c r="M116" s="2" t="s">
        <v>79</v>
      </c>
      <c r="N116" s="2">
        <v>75</v>
      </c>
      <c r="O116" s="180">
        <f>専門必修!E33</f>
        <v>0</v>
      </c>
      <c r="P116" s="180">
        <f>専門必修!F33</f>
        <v>0</v>
      </c>
      <c r="Q116" s="180">
        <f>専門必修!G33</f>
        <v>0</v>
      </c>
      <c r="R116" s="180">
        <f>専門必修!H33</f>
        <v>0</v>
      </c>
      <c r="S116" s="180">
        <f>専門必修!I33</f>
        <v>0</v>
      </c>
      <c r="T116" s="180">
        <f>専門必修!J33</f>
        <v>0</v>
      </c>
      <c r="U116" s="180">
        <f>専門必修!C33</f>
        <v>0</v>
      </c>
      <c r="V116" s="1" t="str">
        <f t="shared" si="12"/>
        <v/>
      </c>
      <c r="X116" s="5" t="s">
        <v>65</v>
      </c>
      <c r="Y116" s="5" t="s">
        <v>77</v>
      </c>
      <c r="Z116" s="5" t="s">
        <v>66</v>
      </c>
      <c r="AA116" s="5" t="s">
        <v>69</v>
      </c>
      <c r="AB116" s="5"/>
      <c r="AC116" s="5"/>
      <c r="AD116" s="5" t="s">
        <v>94</v>
      </c>
      <c r="AE116" s="5" t="s">
        <v>92</v>
      </c>
      <c r="AF116" s="5" t="s">
        <v>91</v>
      </c>
    </row>
    <row r="117" spans="11:32" ht="18" customHeight="1" x14ac:dyDescent="0.45">
      <c r="K117" s="1" t="str">
        <f>IF(V117="","",COUNTIF($V$11:V117,"該当"))</f>
        <v/>
      </c>
      <c r="L117" s="1" t="str">
        <f t="shared" si="11"/>
        <v/>
      </c>
      <c r="M117" s="2" t="s">
        <v>79</v>
      </c>
      <c r="N117" s="2">
        <v>76</v>
      </c>
      <c r="O117" s="180">
        <f>専門必修!E34</f>
        <v>0</v>
      </c>
      <c r="P117" s="180">
        <f>専門必修!F34</f>
        <v>0</v>
      </c>
      <c r="Q117" s="180">
        <f>専門必修!G34</f>
        <v>0</v>
      </c>
      <c r="R117" s="180">
        <f>専門必修!H34</f>
        <v>0</v>
      </c>
      <c r="S117" s="180">
        <f>専門必修!I34</f>
        <v>0</v>
      </c>
      <c r="T117" s="180">
        <f>専門必修!J34</f>
        <v>0</v>
      </c>
      <c r="U117" s="180">
        <f>専門必修!C34</f>
        <v>0</v>
      </c>
      <c r="V117" s="1" t="str">
        <f t="shared" si="12"/>
        <v/>
      </c>
      <c r="X117" s="15">
        <v>1</v>
      </c>
      <c r="Y117" s="15" t="s">
        <v>82</v>
      </c>
      <c r="Z117" s="15" t="s">
        <v>95</v>
      </c>
      <c r="AA117" s="15" t="s">
        <v>90</v>
      </c>
      <c r="AB117" s="15" t="s">
        <v>99</v>
      </c>
      <c r="AC117" s="2" t="str">
        <f>_xlfn.CONCAT(X117,Y117,Z117,AA117,AB117)</f>
        <v>1前期水他c</v>
      </c>
      <c r="AD117" s="16" t="e">
        <f>DGET($M$10:$U$203,$U$10,X116:AA117)</f>
        <v>#VALUE!</v>
      </c>
      <c r="AE117" s="16" t="e">
        <f>DGET($M$10:$U$203,$N$10,X116:AA117)</f>
        <v>#VALUE!</v>
      </c>
      <c r="AF117" s="16" t="e">
        <f>DGET($M$10:$U$203,$M$10,X116:AA117)</f>
        <v>#VALUE!</v>
      </c>
    </row>
    <row r="118" spans="11:32" ht="18" customHeight="1" x14ac:dyDescent="0.45">
      <c r="K118" s="1" t="str">
        <f>IF(V118="","",COUNTIF($V$11:V118,"該当"))</f>
        <v/>
      </c>
      <c r="L118" s="1" t="str">
        <f t="shared" si="11"/>
        <v/>
      </c>
      <c r="M118" s="2" t="s">
        <v>79</v>
      </c>
      <c r="N118" s="2">
        <v>77</v>
      </c>
      <c r="O118" s="180">
        <f>専門必修!E35</f>
        <v>0</v>
      </c>
      <c r="P118" s="180">
        <f>専門必修!F35</f>
        <v>0</v>
      </c>
      <c r="Q118" s="180">
        <f>専門必修!G35</f>
        <v>0</v>
      </c>
      <c r="R118" s="180">
        <f>専門必修!H35</f>
        <v>0</v>
      </c>
      <c r="S118" s="180">
        <f>専門必修!I35</f>
        <v>0</v>
      </c>
      <c r="T118" s="180">
        <f>専門必修!J35</f>
        <v>0</v>
      </c>
      <c r="U118" s="180">
        <f>専門必修!C35</f>
        <v>0</v>
      </c>
      <c r="V118" s="1" t="str">
        <f t="shared" si="12"/>
        <v/>
      </c>
      <c r="X118" s="5" t="s">
        <v>65</v>
      </c>
      <c r="Y118" s="5" t="s">
        <v>77</v>
      </c>
      <c r="Z118" s="5" t="s">
        <v>66</v>
      </c>
      <c r="AA118" s="5" t="s">
        <v>67</v>
      </c>
      <c r="AB118" s="5"/>
      <c r="AC118" s="5"/>
      <c r="AD118" s="5" t="s">
        <v>94</v>
      </c>
      <c r="AE118" s="5" t="s">
        <v>92</v>
      </c>
      <c r="AF118" s="5" t="s">
        <v>91</v>
      </c>
    </row>
    <row r="119" spans="11:32" ht="18" customHeight="1" x14ac:dyDescent="0.45">
      <c r="K119" s="1" t="str">
        <f>IF(V119="","",COUNTIF($V$11:V119,"該当"))</f>
        <v/>
      </c>
      <c r="L119" s="1" t="str">
        <f t="shared" si="11"/>
        <v/>
      </c>
      <c r="M119" s="2" t="s">
        <v>79</v>
      </c>
      <c r="N119" s="2">
        <v>78</v>
      </c>
      <c r="O119" s="180">
        <f>専門必修!E36</f>
        <v>0</v>
      </c>
      <c r="P119" s="180">
        <f>専門必修!F36</f>
        <v>0</v>
      </c>
      <c r="Q119" s="180">
        <f>専門必修!G36</f>
        <v>0</v>
      </c>
      <c r="R119" s="180">
        <f>専門必修!H36</f>
        <v>0</v>
      </c>
      <c r="S119" s="180">
        <f>専門必修!I36</f>
        <v>0</v>
      </c>
      <c r="T119" s="180">
        <f>専門必修!J36</f>
        <v>0</v>
      </c>
      <c r="U119" s="180">
        <f>専門必修!C36</f>
        <v>0</v>
      </c>
      <c r="V119" s="1" t="str">
        <f t="shared" si="12"/>
        <v/>
      </c>
      <c r="X119" s="15">
        <v>1</v>
      </c>
      <c r="Y119" s="15" t="s">
        <v>82</v>
      </c>
      <c r="Z119" s="15" t="s">
        <v>96</v>
      </c>
      <c r="AA119" s="15" t="s">
        <v>84</v>
      </c>
      <c r="AB119" s="15" t="s">
        <v>97</v>
      </c>
      <c r="AC119" s="2" t="str">
        <f>_xlfn.CONCAT(X119,Y119,Z119,AA119,AB119)</f>
        <v>1前期木1 2a</v>
      </c>
      <c r="AD119" s="16" t="e">
        <f>DGET($M$10:$U$203,$U$10,X118:AA119)</f>
        <v>#VALUE!</v>
      </c>
      <c r="AE119" s="16" t="e">
        <f>DGET($M$10:$U$203,$N$10,X118:AA119)</f>
        <v>#VALUE!</v>
      </c>
      <c r="AF119" s="16" t="e">
        <f>DGET($M$10:$U$203,$M$10,X118:AA119)</f>
        <v>#VALUE!</v>
      </c>
    </row>
    <row r="120" spans="11:32" ht="18" customHeight="1" x14ac:dyDescent="0.45">
      <c r="K120" s="1" t="str">
        <f>IF(V120="","",COUNTIF($V$11:V120,"該当"))</f>
        <v/>
      </c>
      <c r="L120" s="1" t="str">
        <f t="shared" si="11"/>
        <v/>
      </c>
      <c r="M120" s="2" t="s">
        <v>79</v>
      </c>
      <c r="N120" s="2">
        <v>79</v>
      </c>
      <c r="O120" s="180">
        <f>専門必修!E37</f>
        <v>0</v>
      </c>
      <c r="P120" s="180">
        <f>専門必修!F37</f>
        <v>0</v>
      </c>
      <c r="Q120" s="180">
        <f>専門必修!G37</f>
        <v>0</v>
      </c>
      <c r="R120" s="180">
        <f>専門必修!H37</f>
        <v>0</v>
      </c>
      <c r="S120" s="180">
        <f>専門必修!I37</f>
        <v>0</v>
      </c>
      <c r="T120" s="180">
        <f>専門必修!J37</f>
        <v>0</v>
      </c>
      <c r="U120" s="180">
        <f>専門必修!C37</f>
        <v>0</v>
      </c>
      <c r="V120" s="1" t="str">
        <f t="shared" si="12"/>
        <v/>
      </c>
      <c r="X120" s="5" t="s">
        <v>65</v>
      </c>
      <c r="Y120" s="5" t="s">
        <v>77</v>
      </c>
      <c r="Z120" s="5" t="s">
        <v>66</v>
      </c>
      <c r="AA120" s="5" t="s">
        <v>68</v>
      </c>
      <c r="AB120" s="5"/>
      <c r="AC120" s="5"/>
      <c r="AD120" s="5" t="s">
        <v>94</v>
      </c>
      <c r="AE120" s="5" t="s">
        <v>92</v>
      </c>
      <c r="AF120" s="5" t="s">
        <v>91</v>
      </c>
    </row>
    <row r="121" spans="11:32" ht="18" customHeight="1" x14ac:dyDescent="0.45">
      <c r="K121" s="1" t="str">
        <f>IF(V121="","",COUNTIF($V$11:V121,"該当"))</f>
        <v/>
      </c>
      <c r="L121" s="1" t="str">
        <f t="shared" si="11"/>
        <v/>
      </c>
      <c r="M121" s="2" t="s">
        <v>79</v>
      </c>
      <c r="N121" s="2">
        <v>80</v>
      </c>
      <c r="O121" s="180">
        <f>専門必修!E38</f>
        <v>0</v>
      </c>
      <c r="P121" s="180">
        <f>専門必修!F38</f>
        <v>0</v>
      </c>
      <c r="Q121" s="180">
        <f>専門必修!G38</f>
        <v>0</v>
      </c>
      <c r="R121" s="180">
        <f>専門必修!H38</f>
        <v>0</v>
      </c>
      <c r="S121" s="180">
        <f>専門必修!I38</f>
        <v>0</v>
      </c>
      <c r="T121" s="180">
        <f>専門必修!J38</f>
        <v>0</v>
      </c>
      <c r="U121" s="180">
        <f>専門必修!C38</f>
        <v>0</v>
      </c>
      <c r="V121" s="1" t="str">
        <f t="shared" si="12"/>
        <v/>
      </c>
      <c r="X121" s="15">
        <v>1</v>
      </c>
      <c r="Y121" s="15" t="s">
        <v>82</v>
      </c>
      <c r="Z121" s="15" t="s">
        <v>96</v>
      </c>
      <c r="AA121" s="15" t="s">
        <v>84</v>
      </c>
      <c r="AB121" s="15" t="s">
        <v>98</v>
      </c>
      <c r="AC121" s="2" t="str">
        <f>_xlfn.CONCAT(X121,Y121,Z121,AA121,AB121)</f>
        <v>1前期木1 2b</v>
      </c>
      <c r="AD121" s="16" t="e">
        <f>DGET($M$10:$U$203,$U$10,X120:AA121)</f>
        <v>#VALUE!</v>
      </c>
      <c r="AE121" s="16" t="e">
        <f>DGET($M$10:$U$203,$N$10,X120:AA121)</f>
        <v>#VALUE!</v>
      </c>
      <c r="AF121" s="16" t="e">
        <f>DGET($M$10:$U$203,$M$10,X120:AA121)</f>
        <v>#VALUE!</v>
      </c>
    </row>
    <row r="122" spans="11:32" ht="18" customHeight="1" x14ac:dyDescent="0.45">
      <c r="K122" s="1" t="str">
        <f>IF(V122="","",COUNTIF($V$11:V122,"該当"))</f>
        <v/>
      </c>
      <c r="L122" s="1" t="str">
        <f t="shared" si="11"/>
        <v/>
      </c>
      <c r="M122" s="2" t="s">
        <v>79</v>
      </c>
      <c r="N122" s="2">
        <v>81</v>
      </c>
      <c r="O122" s="180">
        <f>専門必修!E39</f>
        <v>0</v>
      </c>
      <c r="P122" s="180">
        <f>専門必修!F39</f>
        <v>0</v>
      </c>
      <c r="Q122" s="180">
        <f>専門必修!G39</f>
        <v>0</v>
      </c>
      <c r="R122" s="180">
        <f>専門必修!H39</f>
        <v>0</v>
      </c>
      <c r="S122" s="180">
        <f>専門必修!I39</f>
        <v>0</v>
      </c>
      <c r="T122" s="180">
        <f>専門必修!J39</f>
        <v>0</v>
      </c>
      <c r="U122" s="180">
        <f>専門必修!C39</f>
        <v>0</v>
      </c>
      <c r="V122" s="1" t="str">
        <f t="shared" si="12"/>
        <v/>
      </c>
      <c r="X122" s="5" t="s">
        <v>65</v>
      </c>
      <c r="Y122" s="5" t="s">
        <v>77</v>
      </c>
      <c r="Z122" s="5" t="s">
        <v>66</v>
      </c>
      <c r="AA122" s="5" t="s">
        <v>69</v>
      </c>
      <c r="AB122" s="5"/>
      <c r="AC122" s="5"/>
      <c r="AD122" s="5" t="s">
        <v>94</v>
      </c>
      <c r="AE122" s="5" t="s">
        <v>92</v>
      </c>
      <c r="AF122" s="5" t="s">
        <v>91</v>
      </c>
    </row>
    <row r="123" spans="11:32" ht="18" customHeight="1" x14ac:dyDescent="0.45">
      <c r="K123" s="1" t="str">
        <f>IF(V123="","",COUNTIF($V$11:V123,"該当"))</f>
        <v/>
      </c>
      <c r="L123" s="1" t="str">
        <f t="shared" si="11"/>
        <v/>
      </c>
      <c r="M123" s="2" t="s">
        <v>79</v>
      </c>
      <c r="N123" s="2">
        <v>82</v>
      </c>
      <c r="O123" s="180">
        <f>専門必修!E40</f>
        <v>0</v>
      </c>
      <c r="P123" s="180">
        <f>専門必修!F40</f>
        <v>0</v>
      </c>
      <c r="Q123" s="180">
        <f>専門必修!G40</f>
        <v>0</v>
      </c>
      <c r="R123" s="180">
        <f>専門必修!H40</f>
        <v>0</v>
      </c>
      <c r="S123" s="180">
        <f>専門必修!I40</f>
        <v>0</v>
      </c>
      <c r="T123" s="180">
        <f>専門必修!J40</f>
        <v>0</v>
      </c>
      <c r="U123" s="180">
        <f>専門必修!C40</f>
        <v>0</v>
      </c>
      <c r="V123" s="1" t="str">
        <f t="shared" si="12"/>
        <v/>
      </c>
      <c r="X123" s="15">
        <v>1</v>
      </c>
      <c r="Y123" s="15" t="s">
        <v>82</v>
      </c>
      <c r="Z123" s="15" t="s">
        <v>96</v>
      </c>
      <c r="AA123" s="15" t="s">
        <v>84</v>
      </c>
      <c r="AB123" s="15" t="s">
        <v>99</v>
      </c>
      <c r="AC123" s="2" t="str">
        <f>_xlfn.CONCAT(X123,Y123,Z123,AA123,AB123)</f>
        <v>1前期木1 2c</v>
      </c>
      <c r="AD123" s="16" t="e">
        <f>DGET($M$10:$U$203,$U$10,X122:AA123)</f>
        <v>#VALUE!</v>
      </c>
      <c r="AE123" s="16" t="e">
        <f>DGET($M$10:$U$203,$N$10,X122:AA123)</f>
        <v>#VALUE!</v>
      </c>
      <c r="AF123" s="16" t="e">
        <f>DGET($M$10:$U$203,$M$10,X122:AA123)</f>
        <v>#VALUE!</v>
      </c>
    </row>
    <row r="124" spans="11:32" ht="18" customHeight="1" x14ac:dyDescent="0.45">
      <c r="K124" s="1" t="str">
        <f>IF(V124="","",COUNTIF($V$11:V124,"該当"))</f>
        <v/>
      </c>
      <c r="L124" s="1" t="str">
        <f t="shared" si="11"/>
        <v/>
      </c>
      <c r="M124" s="2" t="s">
        <v>79</v>
      </c>
      <c r="N124" s="2">
        <v>83</v>
      </c>
      <c r="O124" s="180">
        <f>専門必修!E41</f>
        <v>0</v>
      </c>
      <c r="P124" s="180">
        <f>専門必修!F41</f>
        <v>0</v>
      </c>
      <c r="Q124" s="180">
        <f>専門必修!G41</f>
        <v>0</v>
      </c>
      <c r="R124" s="180">
        <f>専門必修!H41</f>
        <v>0</v>
      </c>
      <c r="S124" s="180">
        <f>専門必修!I41</f>
        <v>0</v>
      </c>
      <c r="T124" s="180">
        <f>専門必修!J41</f>
        <v>0</v>
      </c>
      <c r="U124" s="180">
        <f>専門必修!C41</f>
        <v>0</v>
      </c>
      <c r="V124" s="1" t="str">
        <f t="shared" si="12"/>
        <v/>
      </c>
      <c r="X124" s="5" t="s">
        <v>65</v>
      </c>
      <c r="Y124" s="5" t="s">
        <v>77</v>
      </c>
      <c r="Z124" s="5" t="s">
        <v>66</v>
      </c>
      <c r="AA124" s="5" t="s">
        <v>67</v>
      </c>
      <c r="AB124" s="5"/>
      <c r="AC124" s="5"/>
      <c r="AD124" s="5" t="s">
        <v>94</v>
      </c>
      <c r="AE124" s="5" t="s">
        <v>92</v>
      </c>
      <c r="AF124" s="5" t="s">
        <v>91</v>
      </c>
    </row>
    <row r="125" spans="11:32" ht="18" customHeight="1" x14ac:dyDescent="0.45">
      <c r="K125" s="1" t="str">
        <f>IF(V125="","",COUNTIF($V$11:V125,"該当"))</f>
        <v/>
      </c>
      <c r="L125" s="1" t="str">
        <f t="shared" si="11"/>
        <v/>
      </c>
      <c r="M125" s="2" t="s">
        <v>79</v>
      </c>
      <c r="N125" s="2">
        <v>84</v>
      </c>
      <c r="O125" s="180">
        <f>専門必修!E42</f>
        <v>0</v>
      </c>
      <c r="P125" s="180">
        <f>専門必修!F42</f>
        <v>0</v>
      </c>
      <c r="Q125" s="180">
        <f>専門必修!G42</f>
        <v>0</v>
      </c>
      <c r="R125" s="180">
        <f>専門必修!H42</f>
        <v>0</v>
      </c>
      <c r="S125" s="180">
        <f>専門必修!I42</f>
        <v>0</v>
      </c>
      <c r="T125" s="180">
        <f>専門必修!J42</f>
        <v>0</v>
      </c>
      <c r="U125" s="180">
        <f>専門必修!C42</f>
        <v>0</v>
      </c>
      <c r="V125" s="1" t="str">
        <f t="shared" si="12"/>
        <v/>
      </c>
      <c r="X125" s="15">
        <v>1</v>
      </c>
      <c r="Y125" s="15" t="s">
        <v>82</v>
      </c>
      <c r="Z125" s="15" t="s">
        <v>96</v>
      </c>
      <c r="AA125" s="15" t="s">
        <v>85</v>
      </c>
      <c r="AB125" s="15" t="s">
        <v>97</v>
      </c>
      <c r="AC125" s="2" t="str">
        <f>_xlfn.CONCAT(X125,Y125,Z125,AA125,AB125)</f>
        <v>1前期木3 4a</v>
      </c>
      <c r="AD125" s="16" t="e">
        <f>DGET($M$10:$U$203,$U$10,X124:AA125)</f>
        <v>#VALUE!</v>
      </c>
      <c r="AE125" s="16" t="e">
        <f>DGET($M$10:$U$203,$N$10,X124:AA125)</f>
        <v>#VALUE!</v>
      </c>
      <c r="AF125" s="16" t="e">
        <f>DGET($M$10:$U$203,$M$10,X124:AA125)</f>
        <v>#VALUE!</v>
      </c>
    </row>
    <row r="126" spans="11:32" ht="18" customHeight="1" x14ac:dyDescent="0.45">
      <c r="K126" s="1" t="str">
        <f>IF(V126="","",COUNTIF($V$11:V126,"該当"))</f>
        <v/>
      </c>
      <c r="L126" s="1" t="str">
        <f t="shared" si="11"/>
        <v/>
      </c>
      <c r="M126" s="2" t="s">
        <v>79</v>
      </c>
      <c r="N126" s="2">
        <v>85</v>
      </c>
      <c r="O126" s="180">
        <f>専門必修!E43</f>
        <v>0</v>
      </c>
      <c r="P126" s="180">
        <f>専門必修!F43</f>
        <v>0</v>
      </c>
      <c r="Q126" s="180">
        <f>専門必修!G43</f>
        <v>0</v>
      </c>
      <c r="R126" s="180">
        <f>専門必修!H43</f>
        <v>0</v>
      </c>
      <c r="S126" s="180">
        <f>専門必修!I43</f>
        <v>0</v>
      </c>
      <c r="T126" s="180">
        <f>専門必修!J43</f>
        <v>0</v>
      </c>
      <c r="U126" s="180">
        <f>専門必修!C43</f>
        <v>0</v>
      </c>
      <c r="V126" s="1" t="str">
        <f t="shared" si="12"/>
        <v/>
      </c>
      <c r="X126" s="5" t="s">
        <v>65</v>
      </c>
      <c r="Y126" s="5" t="s">
        <v>77</v>
      </c>
      <c r="Z126" s="5" t="s">
        <v>66</v>
      </c>
      <c r="AA126" s="5" t="s">
        <v>68</v>
      </c>
      <c r="AB126" s="5"/>
      <c r="AC126" s="5"/>
      <c r="AD126" s="5" t="s">
        <v>94</v>
      </c>
      <c r="AE126" s="5" t="s">
        <v>92</v>
      </c>
      <c r="AF126" s="5" t="s">
        <v>91</v>
      </c>
    </row>
    <row r="127" spans="11:32" ht="18" customHeight="1" x14ac:dyDescent="0.45">
      <c r="K127" s="1" t="str">
        <f>IF(V127="","",COUNTIF($V$11:V127,"該当"))</f>
        <v/>
      </c>
      <c r="L127" s="1" t="str">
        <f t="shared" si="11"/>
        <v/>
      </c>
      <c r="M127" s="2" t="s">
        <v>79</v>
      </c>
      <c r="N127" s="2">
        <v>86</v>
      </c>
      <c r="O127" s="180">
        <f>専門必修!E44</f>
        <v>0</v>
      </c>
      <c r="P127" s="180">
        <f>専門必修!F44</f>
        <v>0</v>
      </c>
      <c r="Q127" s="180">
        <f>専門必修!G44</f>
        <v>0</v>
      </c>
      <c r="R127" s="180">
        <f>専門必修!H44</f>
        <v>0</v>
      </c>
      <c r="S127" s="180">
        <f>専門必修!I44</f>
        <v>0</v>
      </c>
      <c r="T127" s="180">
        <f>専門必修!J44</f>
        <v>0</v>
      </c>
      <c r="U127" s="180">
        <f>専門必修!C44</f>
        <v>0</v>
      </c>
      <c r="V127" s="1" t="str">
        <f t="shared" si="12"/>
        <v/>
      </c>
      <c r="X127" s="15">
        <v>1</v>
      </c>
      <c r="Y127" s="15" t="s">
        <v>82</v>
      </c>
      <c r="Z127" s="15" t="s">
        <v>96</v>
      </c>
      <c r="AA127" s="15" t="s">
        <v>85</v>
      </c>
      <c r="AB127" s="15" t="s">
        <v>98</v>
      </c>
      <c r="AC127" s="2" t="str">
        <f>_xlfn.CONCAT(X127,Y127,Z127,AA127,AB127)</f>
        <v>1前期木3 4b</v>
      </c>
      <c r="AD127" s="16" t="e">
        <f>DGET($M$10:$U$203,$U$10,X126:AA127)</f>
        <v>#VALUE!</v>
      </c>
      <c r="AE127" s="16" t="e">
        <f>DGET($M$10:$U$203,$N$10,X126:AA127)</f>
        <v>#VALUE!</v>
      </c>
      <c r="AF127" s="16" t="e">
        <f>DGET($M$10:$U$203,$M$10,X126:AA127)</f>
        <v>#VALUE!</v>
      </c>
    </row>
    <row r="128" spans="11:32" ht="18" customHeight="1" x14ac:dyDescent="0.45">
      <c r="K128" s="1" t="str">
        <f>IF(V128="","",COUNTIF($V$11:V128,"該当"))</f>
        <v/>
      </c>
      <c r="L128" s="1" t="str">
        <f t="shared" si="11"/>
        <v/>
      </c>
      <c r="M128" s="2" t="s">
        <v>79</v>
      </c>
      <c r="N128" s="2">
        <v>87</v>
      </c>
      <c r="O128" s="180">
        <f>専門必修!E45</f>
        <v>0</v>
      </c>
      <c r="P128" s="180">
        <f>専門必修!F45</f>
        <v>0</v>
      </c>
      <c r="Q128" s="180">
        <f>専門必修!G45</f>
        <v>0</v>
      </c>
      <c r="R128" s="180">
        <f>専門必修!H45</f>
        <v>0</v>
      </c>
      <c r="S128" s="180">
        <f>専門必修!I45</f>
        <v>0</v>
      </c>
      <c r="T128" s="180">
        <f>専門必修!J45</f>
        <v>0</v>
      </c>
      <c r="U128" s="180">
        <f>専門必修!C45</f>
        <v>0</v>
      </c>
      <c r="V128" s="1" t="str">
        <f t="shared" si="12"/>
        <v/>
      </c>
      <c r="X128" s="5" t="s">
        <v>65</v>
      </c>
      <c r="Y128" s="5" t="s">
        <v>77</v>
      </c>
      <c r="Z128" s="5" t="s">
        <v>66</v>
      </c>
      <c r="AA128" s="5" t="s">
        <v>69</v>
      </c>
      <c r="AB128" s="5"/>
      <c r="AC128" s="5"/>
      <c r="AD128" s="5" t="s">
        <v>94</v>
      </c>
      <c r="AE128" s="5" t="s">
        <v>92</v>
      </c>
      <c r="AF128" s="5" t="s">
        <v>91</v>
      </c>
    </row>
    <row r="129" spans="11:32" ht="18" customHeight="1" x14ac:dyDescent="0.45">
      <c r="K129" s="1" t="str">
        <f>IF(V129="","",COUNTIF($V$11:V129,"該当"))</f>
        <v/>
      </c>
      <c r="L129" s="1" t="str">
        <f t="shared" si="11"/>
        <v/>
      </c>
      <c r="M129" s="2" t="s">
        <v>80</v>
      </c>
      <c r="N129" s="2">
        <v>88</v>
      </c>
      <c r="O129" s="180">
        <f>専門選択!E6</f>
        <v>0</v>
      </c>
      <c r="P129" s="180">
        <f>専門選択!F6</f>
        <v>0</v>
      </c>
      <c r="Q129" s="180">
        <f>専門選択!G6</f>
        <v>0</v>
      </c>
      <c r="R129" s="180">
        <f>専門選択!H6</f>
        <v>0</v>
      </c>
      <c r="S129" s="180">
        <f>専門選択!I6</f>
        <v>0</v>
      </c>
      <c r="T129" s="180">
        <f>専門選択!J6</f>
        <v>0</v>
      </c>
      <c r="U129" s="180">
        <f>専門選択!C6</f>
        <v>0</v>
      </c>
      <c r="V129" s="1" t="str">
        <f t="shared" si="12"/>
        <v/>
      </c>
      <c r="X129" s="15">
        <v>1</v>
      </c>
      <c r="Y129" s="15" t="s">
        <v>82</v>
      </c>
      <c r="Z129" s="15" t="s">
        <v>96</v>
      </c>
      <c r="AA129" s="15" t="s">
        <v>85</v>
      </c>
      <c r="AB129" s="15" t="s">
        <v>99</v>
      </c>
      <c r="AC129" s="2" t="str">
        <f>_xlfn.CONCAT(X129,Y129,Z129,AA129,AB129)</f>
        <v>1前期木3 4c</v>
      </c>
      <c r="AD129" s="16" t="e">
        <f>DGET($M$10:$U$203,$U$10,X128:AA129)</f>
        <v>#VALUE!</v>
      </c>
      <c r="AE129" s="16" t="e">
        <f>DGET($M$10:$U$203,$N$10,X128:AA129)</f>
        <v>#VALUE!</v>
      </c>
      <c r="AF129" s="16" t="e">
        <f>DGET($M$10:$U$203,$M$10,X128:AA129)</f>
        <v>#VALUE!</v>
      </c>
    </row>
    <row r="130" spans="11:32" ht="18" customHeight="1" x14ac:dyDescent="0.45">
      <c r="K130" s="1" t="str">
        <f>IF(V130="","",COUNTIF($V$11:V130,"該当"))</f>
        <v/>
      </c>
      <c r="L130" s="1" t="str">
        <f t="shared" si="11"/>
        <v/>
      </c>
      <c r="M130" s="2" t="s">
        <v>80</v>
      </c>
      <c r="N130" s="2">
        <v>89</v>
      </c>
      <c r="O130" s="180">
        <f>専門選択!E7</f>
        <v>0</v>
      </c>
      <c r="P130" s="180">
        <f>専門選択!F7</f>
        <v>0</v>
      </c>
      <c r="Q130" s="180">
        <f>専門選択!G7</f>
        <v>0</v>
      </c>
      <c r="R130" s="180">
        <f>専門選択!H7</f>
        <v>0</v>
      </c>
      <c r="S130" s="180">
        <f>専門選択!I7</f>
        <v>0</v>
      </c>
      <c r="T130" s="180">
        <f>専門選択!J7</f>
        <v>0</v>
      </c>
      <c r="U130" s="180">
        <f>専門選択!C7</f>
        <v>0</v>
      </c>
      <c r="V130" s="1" t="str">
        <f t="shared" si="12"/>
        <v/>
      </c>
      <c r="X130" s="5" t="s">
        <v>65</v>
      </c>
      <c r="Y130" s="5" t="s">
        <v>77</v>
      </c>
      <c r="Z130" s="5" t="s">
        <v>66</v>
      </c>
      <c r="AA130" s="5" t="s">
        <v>67</v>
      </c>
      <c r="AB130" s="5"/>
      <c r="AC130" s="5"/>
      <c r="AD130" s="5" t="s">
        <v>94</v>
      </c>
      <c r="AE130" s="5" t="s">
        <v>92</v>
      </c>
      <c r="AF130" s="5" t="s">
        <v>91</v>
      </c>
    </row>
    <row r="131" spans="11:32" ht="18" customHeight="1" x14ac:dyDescent="0.45">
      <c r="K131" s="1" t="str">
        <f>IF(V131="","",COUNTIF($V$11:V131,"該当"))</f>
        <v/>
      </c>
      <c r="L131" s="1" t="str">
        <f t="shared" si="11"/>
        <v/>
      </c>
      <c r="M131" s="2" t="s">
        <v>80</v>
      </c>
      <c r="N131" s="2">
        <v>90</v>
      </c>
      <c r="O131" s="180">
        <f>専門選択!E8</f>
        <v>0</v>
      </c>
      <c r="P131" s="180">
        <f>専門選択!F8</f>
        <v>0</v>
      </c>
      <c r="Q131" s="180">
        <f>専門選択!G8</f>
        <v>0</v>
      </c>
      <c r="R131" s="180">
        <f>専門選択!H8</f>
        <v>0</v>
      </c>
      <c r="S131" s="180">
        <f>専門選択!I8</f>
        <v>0</v>
      </c>
      <c r="T131" s="180">
        <f>専門選択!J8</f>
        <v>0</v>
      </c>
      <c r="U131" s="180">
        <f>専門選択!C8</f>
        <v>0</v>
      </c>
      <c r="V131" s="1" t="str">
        <f t="shared" si="12"/>
        <v/>
      </c>
      <c r="X131" s="15">
        <v>1</v>
      </c>
      <c r="Y131" s="15" t="s">
        <v>82</v>
      </c>
      <c r="Z131" s="15" t="s">
        <v>96</v>
      </c>
      <c r="AA131" s="15" t="s">
        <v>87</v>
      </c>
      <c r="AB131" s="15" t="s">
        <v>97</v>
      </c>
      <c r="AC131" s="2" t="str">
        <f>_xlfn.CONCAT(X131,Y131,Z131,AA131,AB131)</f>
        <v>1前期木5 6a</v>
      </c>
      <c r="AD131" s="16" t="e">
        <f>DGET($M$10:$U$203,$U$10,X130:AA131)</f>
        <v>#VALUE!</v>
      </c>
      <c r="AE131" s="16" t="e">
        <f>DGET($M$10:$U$203,$N$10,X130:AA131)</f>
        <v>#VALUE!</v>
      </c>
      <c r="AF131" s="16" t="e">
        <f>DGET($M$10:$U$203,$M$10,X130:AA131)</f>
        <v>#VALUE!</v>
      </c>
    </row>
    <row r="132" spans="11:32" ht="18" customHeight="1" x14ac:dyDescent="0.45">
      <c r="K132" s="1" t="str">
        <f>IF(V132="","",COUNTIF($V$11:V132,"該当"))</f>
        <v/>
      </c>
      <c r="L132" s="1" t="str">
        <f t="shared" si="11"/>
        <v/>
      </c>
      <c r="M132" s="2" t="s">
        <v>80</v>
      </c>
      <c r="N132" s="2">
        <v>91</v>
      </c>
      <c r="O132" s="180">
        <f>専門選択!E9</f>
        <v>0</v>
      </c>
      <c r="P132" s="180">
        <f>専門選択!F9</f>
        <v>0</v>
      </c>
      <c r="Q132" s="180">
        <f>専門選択!G9</f>
        <v>0</v>
      </c>
      <c r="R132" s="180">
        <f>専門選択!H9</f>
        <v>0</v>
      </c>
      <c r="S132" s="180">
        <f>専門選択!I9</f>
        <v>0</v>
      </c>
      <c r="T132" s="180">
        <f>専門選択!J9</f>
        <v>0</v>
      </c>
      <c r="U132" s="180">
        <f>専門選択!C9</f>
        <v>0</v>
      </c>
      <c r="V132" s="1" t="str">
        <f t="shared" si="12"/>
        <v/>
      </c>
      <c r="X132" s="5" t="s">
        <v>65</v>
      </c>
      <c r="Y132" s="5" t="s">
        <v>77</v>
      </c>
      <c r="Z132" s="5" t="s">
        <v>66</v>
      </c>
      <c r="AA132" s="5" t="s">
        <v>68</v>
      </c>
      <c r="AB132" s="5"/>
      <c r="AC132" s="5"/>
      <c r="AD132" s="5" t="s">
        <v>94</v>
      </c>
      <c r="AE132" s="5" t="s">
        <v>92</v>
      </c>
      <c r="AF132" s="5" t="s">
        <v>91</v>
      </c>
    </row>
    <row r="133" spans="11:32" ht="18" customHeight="1" x14ac:dyDescent="0.45">
      <c r="K133" s="1" t="str">
        <f>IF(V133="","",COUNTIF($V$11:V133,"該当"))</f>
        <v/>
      </c>
      <c r="L133" s="1" t="str">
        <f t="shared" si="11"/>
        <v/>
      </c>
      <c r="M133" s="2" t="s">
        <v>80</v>
      </c>
      <c r="N133" s="2">
        <v>92</v>
      </c>
      <c r="O133" s="180">
        <f>専門選択!E10</f>
        <v>0</v>
      </c>
      <c r="P133" s="180">
        <f>専門選択!F10</f>
        <v>0</v>
      </c>
      <c r="Q133" s="180">
        <f>専門選択!G10</f>
        <v>0</v>
      </c>
      <c r="R133" s="180">
        <f>専門選択!H10</f>
        <v>0</v>
      </c>
      <c r="S133" s="180">
        <f>専門選択!I10</f>
        <v>0</v>
      </c>
      <c r="T133" s="180">
        <f>専門選択!J10</f>
        <v>0</v>
      </c>
      <c r="U133" s="180">
        <f>専門選択!C10</f>
        <v>0</v>
      </c>
      <c r="V133" s="1" t="str">
        <f t="shared" si="12"/>
        <v/>
      </c>
      <c r="X133" s="15">
        <v>1</v>
      </c>
      <c r="Y133" s="15" t="s">
        <v>82</v>
      </c>
      <c r="Z133" s="15" t="s">
        <v>96</v>
      </c>
      <c r="AA133" s="15" t="s">
        <v>87</v>
      </c>
      <c r="AB133" s="15" t="s">
        <v>98</v>
      </c>
      <c r="AC133" s="2" t="str">
        <f>_xlfn.CONCAT(X133,Y133,Z133,AA133,AB133)</f>
        <v>1前期木5 6b</v>
      </c>
      <c r="AD133" s="16" t="e">
        <f>DGET($M$10:$U$203,$U$10,X132:AA133)</f>
        <v>#VALUE!</v>
      </c>
      <c r="AE133" s="16" t="e">
        <f>DGET($M$10:$U$203,$N$10,X132:AA133)</f>
        <v>#VALUE!</v>
      </c>
      <c r="AF133" s="16" t="e">
        <f>DGET($M$10:$U$203,$M$10,X132:AA133)</f>
        <v>#VALUE!</v>
      </c>
    </row>
    <row r="134" spans="11:32" ht="18" customHeight="1" x14ac:dyDescent="0.45">
      <c r="K134" s="1" t="str">
        <f>IF(V134="","",COUNTIF($V$11:V134,"該当"))</f>
        <v/>
      </c>
      <c r="L134" s="1" t="str">
        <f t="shared" si="11"/>
        <v/>
      </c>
      <c r="M134" s="2" t="s">
        <v>80</v>
      </c>
      <c r="N134" s="2">
        <v>93</v>
      </c>
      <c r="O134" s="180">
        <f>専門選択!E11</f>
        <v>0</v>
      </c>
      <c r="P134" s="180">
        <f>専門選択!F11</f>
        <v>0</v>
      </c>
      <c r="Q134" s="180">
        <f>専門選択!G11</f>
        <v>0</v>
      </c>
      <c r="R134" s="180">
        <f>専門選択!H11</f>
        <v>0</v>
      </c>
      <c r="S134" s="180">
        <f>専門選択!I11</f>
        <v>0</v>
      </c>
      <c r="T134" s="180">
        <f>専門選択!J11</f>
        <v>0</v>
      </c>
      <c r="U134" s="180">
        <f>専門選択!C11</f>
        <v>0</v>
      </c>
      <c r="V134" s="1" t="str">
        <f t="shared" si="12"/>
        <v/>
      </c>
      <c r="X134" s="5" t="s">
        <v>65</v>
      </c>
      <c r="Y134" s="5" t="s">
        <v>77</v>
      </c>
      <c r="Z134" s="5" t="s">
        <v>66</v>
      </c>
      <c r="AA134" s="5" t="s">
        <v>69</v>
      </c>
      <c r="AB134" s="5"/>
      <c r="AC134" s="5"/>
      <c r="AD134" s="5" t="s">
        <v>94</v>
      </c>
      <c r="AE134" s="5" t="s">
        <v>92</v>
      </c>
      <c r="AF134" s="5" t="s">
        <v>91</v>
      </c>
    </row>
    <row r="135" spans="11:32" ht="18" customHeight="1" x14ac:dyDescent="0.45">
      <c r="K135" s="1" t="str">
        <f>IF(V135="","",COUNTIF($V$11:V135,"該当"))</f>
        <v/>
      </c>
      <c r="L135" s="1" t="str">
        <f t="shared" si="11"/>
        <v/>
      </c>
      <c r="M135" s="2" t="s">
        <v>80</v>
      </c>
      <c r="N135" s="2">
        <v>94</v>
      </c>
      <c r="O135" s="180">
        <f>専門選択!E12</f>
        <v>0</v>
      </c>
      <c r="P135" s="180">
        <f>専門選択!F12</f>
        <v>0</v>
      </c>
      <c r="Q135" s="180">
        <f>専門選択!G12</f>
        <v>0</v>
      </c>
      <c r="R135" s="180">
        <f>専門選択!H12</f>
        <v>0</v>
      </c>
      <c r="S135" s="180">
        <f>専門選択!I12</f>
        <v>0</v>
      </c>
      <c r="T135" s="180">
        <f>専門選択!J12</f>
        <v>0</v>
      </c>
      <c r="U135" s="180">
        <f>専門選択!C12</f>
        <v>0</v>
      </c>
      <c r="V135" s="1" t="str">
        <f t="shared" si="12"/>
        <v/>
      </c>
      <c r="X135" s="15">
        <v>1</v>
      </c>
      <c r="Y135" s="15" t="s">
        <v>82</v>
      </c>
      <c r="Z135" s="15" t="s">
        <v>96</v>
      </c>
      <c r="AA135" s="15" t="s">
        <v>87</v>
      </c>
      <c r="AB135" s="15" t="s">
        <v>99</v>
      </c>
      <c r="AC135" s="2" t="str">
        <f>_xlfn.CONCAT(X135,Y135,Z135,AA135,AB135)</f>
        <v>1前期木5 6c</v>
      </c>
      <c r="AD135" s="16" t="e">
        <f>DGET($M$10:$U$203,$U$10,X134:AA135)</f>
        <v>#VALUE!</v>
      </c>
      <c r="AE135" s="16" t="e">
        <f>DGET($M$10:$U$203,$N$10,X134:AA135)</f>
        <v>#VALUE!</v>
      </c>
      <c r="AF135" s="16" t="e">
        <f>DGET($M$10:$U$203,$M$10,X134:AA135)</f>
        <v>#VALUE!</v>
      </c>
    </row>
    <row r="136" spans="11:32" ht="18" customHeight="1" x14ac:dyDescent="0.45">
      <c r="K136" s="1" t="str">
        <f>IF(V136="","",COUNTIF($V$11:V136,"該当"))</f>
        <v/>
      </c>
      <c r="L136" s="1" t="str">
        <f t="shared" si="11"/>
        <v/>
      </c>
      <c r="M136" s="2" t="s">
        <v>80</v>
      </c>
      <c r="N136" s="2">
        <v>95</v>
      </c>
      <c r="O136" s="180">
        <f>専門選択!E13</f>
        <v>0</v>
      </c>
      <c r="P136" s="180">
        <f>専門選択!F13</f>
        <v>0</v>
      </c>
      <c r="Q136" s="180">
        <f>専門選択!G13</f>
        <v>0</v>
      </c>
      <c r="R136" s="180">
        <f>専門選択!H13</f>
        <v>0</v>
      </c>
      <c r="S136" s="180">
        <f>専門選択!I13</f>
        <v>0</v>
      </c>
      <c r="T136" s="180">
        <f>専門選択!J13</f>
        <v>0</v>
      </c>
      <c r="U136" s="180">
        <f>専門選択!C13</f>
        <v>0</v>
      </c>
      <c r="V136" s="1" t="str">
        <f t="shared" si="12"/>
        <v/>
      </c>
      <c r="X136" s="5" t="s">
        <v>65</v>
      </c>
      <c r="Y136" s="5" t="s">
        <v>77</v>
      </c>
      <c r="Z136" s="5" t="s">
        <v>66</v>
      </c>
      <c r="AA136" s="5" t="s">
        <v>67</v>
      </c>
      <c r="AB136" s="5"/>
      <c r="AC136" s="5"/>
      <c r="AD136" s="5" t="s">
        <v>94</v>
      </c>
      <c r="AE136" s="5" t="s">
        <v>92</v>
      </c>
      <c r="AF136" s="5" t="s">
        <v>91</v>
      </c>
    </row>
    <row r="137" spans="11:32" ht="18" customHeight="1" x14ac:dyDescent="0.45">
      <c r="K137" s="1" t="str">
        <f>IF(V137="","",COUNTIF($V$11:V137,"該当"))</f>
        <v/>
      </c>
      <c r="L137" s="1" t="str">
        <f t="shared" si="11"/>
        <v/>
      </c>
      <c r="M137" s="2" t="s">
        <v>80</v>
      </c>
      <c r="N137" s="2">
        <v>96</v>
      </c>
      <c r="O137" s="180">
        <f>専門選択!E14</f>
        <v>0</v>
      </c>
      <c r="P137" s="180">
        <f>専門選択!F14</f>
        <v>0</v>
      </c>
      <c r="Q137" s="180">
        <f>専門選択!G14</f>
        <v>0</v>
      </c>
      <c r="R137" s="180">
        <f>専門選択!H14</f>
        <v>0</v>
      </c>
      <c r="S137" s="180">
        <f>専門選択!I14</f>
        <v>0</v>
      </c>
      <c r="T137" s="180">
        <f>専門選択!J14</f>
        <v>0</v>
      </c>
      <c r="U137" s="180">
        <f>専門選択!C14</f>
        <v>0</v>
      </c>
      <c r="V137" s="1" t="str">
        <f t="shared" si="12"/>
        <v/>
      </c>
      <c r="X137" s="15">
        <v>1</v>
      </c>
      <c r="Y137" s="15" t="s">
        <v>82</v>
      </c>
      <c r="Z137" s="15" t="s">
        <v>96</v>
      </c>
      <c r="AA137" s="15" t="s">
        <v>88</v>
      </c>
      <c r="AB137" s="15" t="s">
        <v>97</v>
      </c>
      <c r="AC137" s="2" t="str">
        <f>_xlfn.CONCAT(X137,Y137,Z137,AA137,AB137)</f>
        <v>1前期木7 8a</v>
      </c>
      <c r="AD137" s="16" t="e">
        <f>DGET($M$10:$U$203,$U$10,X136:AA137)</f>
        <v>#VALUE!</v>
      </c>
      <c r="AE137" s="16" t="e">
        <f>DGET($M$10:$U$203,$N$10,X136:AA137)</f>
        <v>#VALUE!</v>
      </c>
      <c r="AF137" s="16" t="e">
        <f>DGET($M$10:$U$203,$M$10,X136:AA137)</f>
        <v>#VALUE!</v>
      </c>
    </row>
    <row r="138" spans="11:32" ht="18" customHeight="1" x14ac:dyDescent="0.45">
      <c r="K138" s="1" t="str">
        <f>IF(V138="","",COUNTIF($V$11:V138,"該当"))</f>
        <v/>
      </c>
      <c r="L138" s="1" t="str">
        <f t="shared" si="11"/>
        <v/>
      </c>
      <c r="M138" s="2" t="s">
        <v>80</v>
      </c>
      <c r="N138" s="2">
        <v>97</v>
      </c>
      <c r="O138" s="180">
        <f>専門選択!E15</f>
        <v>0</v>
      </c>
      <c r="P138" s="180">
        <f>専門選択!F15</f>
        <v>0</v>
      </c>
      <c r="Q138" s="180">
        <f>専門選択!G15</f>
        <v>0</v>
      </c>
      <c r="R138" s="180">
        <f>専門選択!H15</f>
        <v>0</v>
      </c>
      <c r="S138" s="180">
        <f>専門選択!I15</f>
        <v>0</v>
      </c>
      <c r="T138" s="180">
        <f>専門選択!J15</f>
        <v>0</v>
      </c>
      <c r="U138" s="180">
        <f>専門選択!C15</f>
        <v>0</v>
      </c>
      <c r="V138" s="1" t="str">
        <f t="shared" si="12"/>
        <v/>
      </c>
      <c r="X138" s="5" t="s">
        <v>65</v>
      </c>
      <c r="Y138" s="5" t="s">
        <v>77</v>
      </c>
      <c r="Z138" s="5" t="s">
        <v>66</v>
      </c>
      <c r="AA138" s="5" t="s">
        <v>68</v>
      </c>
      <c r="AB138" s="5"/>
      <c r="AC138" s="5"/>
      <c r="AD138" s="5" t="s">
        <v>94</v>
      </c>
      <c r="AE138" s="5" t="s">
        <v>92</v>
      </c>
      <c r="AF138" s="5" t="s">
        <v>91</v>
      </c>
    </row>
    <row r="139" spans="11:32" ht="18" customHeight="1" x14ac:dyDescent="0.45">
      <c r="K139" s="1" t="str">
        <f>IF(V139="","",COUNTIF($V$11:V139,"該当"))</f>
        <v/>
      </c>
      <c r="L139" s="1" t="str">
        <f t="shared" si="11"/>
        <v/>
      </c>
      <c r="M139" s="2" t="s">
        <v>80</v>
      </c>
      <c r="N139" s="2">
        <v>98</v>
      </c>
      <c r="O139" s="180">
        <f>専門選択!E16</f>
        <v>0</v>
      </c>
      <c r="P139" s="180">
        <f>専門選択!F16</f>
        <v>0</v>
      </c>
      <c r="Q139" s="180">
        <f>専門選択!G16</f>
        <v>0</v>
      </c>
      <c r="R139" s="180">
        <f>専門選択!H16</f>
        <v>0</v>
      </c>
      <c r="S139" s="180">
        <f>専門選択!I16</f>
        <v>0</v>
      </c>
      <c r="T139" s="180">
        <f>専門選択!J16</f>
        <v>0</v>
      </c>
      <c r="U139" s="180">
        <f>専門選択!C16</f>
        <v>0</v>
      </c>
      <c r="V139" s="1" t="str">
        <f t="shared" si="12"/>
        <v/>
      </c>
      <c r="X139" s="15">
        <v>1</v>
      </c>
      <c r="Y139" s="15" t="s">
        <v>82</v>
      </c>
      <c r="Z139" s="15" t="s">
        <v>96</v>
      </c>
      <c r="AA139" s="15" t="s">
        <v>88</v>
      </c>
      <c r="AB139" s="15" t="s">
        <v>98</v>
      </c>
      <c r="AC139" s="2" t="str">
        <f>_xlfn.CONCAT(X139,Y139,Z139,AA139,AB139)</f>
        <v>1前期木7 8b</v>
      </c>
      <c r="AD139" s="16" t="e">
        <f>DGET($M$10:$U$203,$U$10,X138:AA139)</f>
        <v>#VALUE!</v>
      </c>
      <c r="AE139" s="16" t="e">
        <f>DGET($M$10:$U$203,$N$10,X138:AA139)</f>
        <v>#VALUE!</v>
      </c>
      <c r="AF139" s="16" t="e">
        <f>DGET($M$10:$U$203,$M$10,X138:AA139)</f>
        <v>#VALUE!</v>
      </c>
    </row>
    <row r="140" spans="11:32" ht="18" customHeight="1" x14ac:dyDescent="0.45">
      <c r="K140" s="1" t="str">
        <f>IF(V140="","",COUNTIF($V$11:V140,"該当"))</f>
        <v/>
      </c>
      <c r="L140" s="1" t="str">
        <f t="shared" ref="L140:L202" si="13">IF(K140="","",_xlfn.CONCAT(O140,P140,"他",K140))</f>
        <v/>
      </c>
      <c r="M140" s="2" t="s">
        <v>80</v>
      </c>
      <c r="N140" s="2">
        <v>99</v>
      </c>
      <c r="O140" s="180">
        <f>専門選択!E17</f>
        <v>0</v>
      </c>
      <c r="P140" s="180">
        <f>専門選択!F17</f>
        <v>0</v>
      </c>
      <c r="Q140" s="180">
        <f>専門選択!G17</f>
        <v>0</v>
      </c>
      <c r="R140" s="180">
        <f>専門選択!H17</f>
        <v>0</v>
      </c>
      <c r="S140" s="180">
        <f>専門選択!I17</f>
        <v>0</v>
      </c>
      <c r="T140" s="180">
        <f>専門選択!J17</f>
        <v>0</v>
      </c>
      <c r="U140" s="180">
        <f>専門選択!C17</f>
        <v>0</v>
      </c>
      <c r="V140" s="1" t="str">
        <f t="shared" ref="V140:V203" si="14">IF(AND(Q140="他",R140="他"),"該当","")</f>
        <v/>
      </c>
      <c r="X140" s="5" t="s">
        <v>65</v>
      </c>
      <c r="Y140" s="5" t="s">
        <v>77</v>
      </c>
      <c r="Z140" s="5" t="s">
        <v>66</v>
      </c>
      <c r="AA140" s="5" t="s">
        <v>69</v>
      </c>
      <c r="AB140" s="5"/>
      <c r="AC140" s="5"/>
      <c r="AD140" s="5" t="s">
        <v>94</v>
      </c>
      <c r="AE140" s="5" t="s">
        <v>92</v>
      </c>
      <c r="AF140" s="5" t="s">
        <v>91</v>
      </c>
    </row>
    <row r="141" spans="11:32" ht="18" customHeight="1" x14ac:dyDescent="0.45">
      <c r="K141" s="1" t="str">
        <f>IF(V141="","",COUNTIF($V$11:V141,"該当"))</f>
        <v/>
      </c>
      <c r="L141" s="1" t="str">
        <f t="shared" si="13"/>
        <v/>
      </c>
      <c r="M141" s="2" t="s">
        <v>80</v>
      </c>
      <c r="N141" s="2">
        <v>100</v>
      </c>
      <c r="O141" s="180">
        <f>専門選択!E18</f>
        <v>0</v>
      </c>
      <c r="P141" s="180">
        <f>専門選択!F18</f>
        <v>0</v>
      </c>
      <c r="Q141" s="180">
        <f>専門選択!G18</f>
        <v>0</v>
      </c>
      <c r="R141" s="180">
        <f>専門選択!H18</f>
        <v>0</v>
      </c>
      <c r="S141" s="180">
        <f>専門選択!I18</f>
        <v>0</v>
      </c>
      <c r="T141" s="180">
        <f>専門選択!J18</f>
        <v>0</v>
      </c>
      <c r="U141" s="180">
        <f>専門選択!C18</f>
        <v>0</v>
      </c>
      <c r="V141" s="1" t="str">
        <f t="shared" si="14"/>
        <v/>
      </c>
      <c r="X141" s="15">
        <v>1</v>
      </c>
      <c r="Y141" s="15" t="s">
        <v>82</v>
      </c>
      <c r="Z141" s="15" t="s">
        <v>96</v>
      </c>
      <c r="AA141" s="15" t="s">
        <v>88</v>
      </c>
      <c r="AB141" s="15" t="s">
        <v>99</v>
      </c>
      <c r="AC141" s="2" t="str">
        <f>_xlfn.CONCAT(X141,Y141,Z141,AA141,AB141)</f>
        <v>1前期木7 8c</v>
      </c>
      <c r="AD141" s="16" t="e">
        <f>DGET($M$10:$U$203,$U$10,X140:AA141)</f>
        <v>#VALUE!</v>
      </c>
      <c r="AE141" s="16" t="e">
        <f>DGET($M$10:$U$203,$N$10,X140:AA141)</f>
        <v>#VALUE!</v>
      </c>
      <c r="AF141" s="16" t="e">
        <f>DGET($M$10:$U$203,$M$10,X140:AA141)</f>
        <v>#VALUE!</v>
      </c>
    </row>
    <row r="142" spans="11:32" ht="18" customHeight="1" x14ac:dyDescent="0.45">
      <c r="K142" s="1" t="str">
        <f>IF(V142="","",COUNTIF($V$11:V142,"該当"))</f>
        <v/>
      </c>
      <c r="L142" s="1" t="str">
        <f t="shared" si="13"/>
        <v/>
      </c>
      <c r="M142" s="2" t="s">
        <v>80</v>
      </c>
      <c r="N142" s="2">
        <v>101</v>
      </c>
      <c r="O142" s="180">
        <f>専門選択!E19</f>
        <v>0</v>
      </c>
      <c r="P142" s="180">
        <f>専門選択!F19</f>
        <v>0</v>
      </c>
      <c r="Q142" s="180">
        <f>専門選択!G19</f>
        <v>0</v>
      </c>
      <c r="R142" s="180">
        <f>専門選択!H19</f>
        <v>0</v>
      </c>
      <c r="S142" s="180">
        <f>専門選択!I19</f>
        <v>0</v>
      </c>
      <c r="T142" s="180">
        <f>専門選択!J19</f>
        <v>0</v>
      </c>
      <c r="U142" s="180">
        <f>専門選択!C19</f>
        <v>0</v>
      </c>
      <c r="V142" s="1" t="str">
        <f t="shared" si="14"/>
        <v/>
      </c>
      <c r="X142" s="5" t="s">
        <v>65</v>
      </c>
      <c r="Y142" s="5" t="s">
        <v>77</v>
      </c>
      <c r="Z142" s="5" t="s">
        <v>66</v>
      </c>
      <c r="AA142" s="5" t="s">
        <v>67</v>
      </c>
      <c r="AB142" s="5"/>
      <c r="AC142" s="5"/>
      <c r="AD142" s="5" t="s">
        <v>94</v>
      </c>
      <c r="AE142" s="5" t="s">
        <v>92</v>
      </c>
      <c r="AF142" s="5" t="s">
        <v>91</v>
      </c>
    </row>
    <row r="143" spans="11:32" ht="18" customHeight="1" x14ac:dyDescent="0.45">
      <c r="K143" s="1" t="str">
        <f>IF(V143="","",COUNTIF($V$11:V143,"該当"))</f>
        <v/>
      </c>
      <c r="L143" s="1" t="str">
        <f t="shared" si="13"/>
        <v/>
      </c>
      <c r="M143" s="2" t="s">
        <v>80</v>
      </c>
      <c r="N143" s="2">
        <v>102</v>
      </c>
      <c r="O143" s="180">
        <f>専門選択!E20</f>
        <v>0</v>
      </c>
      <c r="P143" s="180">
        <f>専門選択!F20</f>
        <v>0</v>
      </c>
      <c r="Q143" s="180">
        <f>専門選択!G20</f>
        <v>0</v>
      </c>
      <c r="R143" s="180">
        <f>専門選択!H20</f>
        <v>0</v>
      </c>
      <c r="S143" s="180">
        <f>専門選択!I20</f>
        <v>0</v>
      </c>
      <c r="T143" s="180">
        <f>専門選択!J20</f>
        <v>0</v>
      </c>
      <c r="U143" s="180">
        <f>専門選択!C20</f>
        <v>0</v>
      </c>
      <c r="V143" s="1" t="str">
        <f t="shared" si="14"/>
        <v/>
      </c>
      <c r="X143" s="15">
        <v>1</v>
      </c>
      <c r="Y143" s="15" t="s">
        <v>82</v>
      </c>
      <c r="Z143" s="15" t="s">
        <v>96</v>
      </c>
      <c r="AA143" s="15" t="s">
        <v>89</v>
      </c>
      <c r="AB143" s="15" t="s">
        <v>97</v>
      </c>
      <c r="AC143" s="2" t="str">
        <f>_xlfn.CONCAT(X143,Y143,Z143,AA143,AB143)</f>
        <v>1前期木9 10a</v>
      </c>
      <c r="AD143" s="16" t="e">
        <f>DGET($M$10:$U$203,$U$10,X142:AA143)</f>
        <v>#VALUE!</v>
      </c>
      <c r="AE143" s="16" t="e">
        <f>DGET($M$10:$U$203,$N$10,X142:AA143)</f>
        <v>#VALUE!</v>
      </c>
      <c r="AF143" s="16" t="e">
        <f>DGET($M$10:$U$203,$M$10,X142:AA143)</f>
        <v>#VALUE!</v>
      </c>
    </row>
    <row r="144" spans="11:32" ht="18" customHeight="1" x14ac:dyDescent="0.45">
      <c r="K144" s="1" t="str">
        <f>IF(V144="","",COUNTIF($V$11:V144,"該当"))</f>
        <v/>
      </c>
      <c r="L144" s="1" t="str">
        <f t="shared" si="13"/>
        <v/>
      </c>
      <c r="M144" s="2" t="s">
        <v>80</v>
      </c>
      <c r="N144" s="2">
        <v>103</v>
      </c>
      <c r="O144" s="180">
        <f>専門選択!E21</f>
        <v>0</v>
      </c>
      <c r="P144" s="180">
        <f>専門選択!F21</f>
        <v>0</v>
      </c>
      <c r="Q144" s="180">
        <f>専門選択!G21</f>
        <v>0</v>
      </c>
      <c r="R144" s="180">
        <f>専門選択!H21</f>
        <v>0</v>
      </c>
      <c r="S144" s="180">
        <f>専門選択!I21</f>
        <v>0</v>
      </c>
      <c r="T144" s="180">
        <f>専門選択!J21</f>
        <v>0</v>
      </c>
      <c r="U144" s="180">
        <f>専門選択!C21</f>
        <v>0</v>
      </c>
      <c r="V144" s="1" t="str">
        <f t="shared" si="14"/>
        <v/>
      </c>
      <c r="X144" s="5" t="s">
        <v>65</v>
      </c>
      <c r="Y144" s="5" t="s">
        <v>77</v>
      </c>
      <c r="Z144" s="5" t="s">
        <v>66</v>
      </c>
      <c r="AA144" s="5" t="s">
        <v>68</v>
      </c>
      <c r="AB144" s="5"/>
      <c r="AC144" s="5"/>
      <c r="AD144" s="5" t="s">
        <v>94</v>
      </c>
      <c r="AE144" s="5" t="s">
        <v>92</v>
      </c>
      <c r="AF144" s="5" t="s">
        <v>91</v>
      </c>
    </row>
    <row r="145" spans="11:32" ht="18" customHeight="1" x14ac:dyDescent="0.45">
      <c r="K145" s="1" t="str">
        <f>IF(V145="","",COUNTIF($V$11:V145,"該当"))</f>
        <v/>
      </c>
      <c r="L145" s="1" t="str">
        <f t="shared" si="13"/>
        <v/>
      </c>
      <c r="M145" s="2" t="s">
        <v>80</v>
      </c>
      <c r="N145" s="2">
        <v>104</v>
      </c>
      <c r="O145" s="180">
        <f>専門選択!E22</f>
        <v>0</v>
      </c>
      <c r="P145" s="180">
        <f>専門選択!F22</f>
        <v>0</v>
      </c>
      <c r="Q145" s="180">
        <f>専門選択!G22</f>
        <v>0</v>
      </c>
      <c r="R145" s="180">
        <f>専門選択!H22</f>
        <v>0</v>
      </c>
      <c r="S145" s="180">
        <f>専門選択!I22</f>
        <v>0</v>
      </c>
      <c r="T145" s="180">
        <f>専門選択!J22</f>
        <v>0</v>
      </c>
      <c r="U145" s="180">
        <f>専門選択!C22</f>
        <v>0</v>
      </c>
      <c r="V145" s="1" t="str">
        <f t="shared" si="14"/>
        <v/>
      </c>
      <c r="X145" s="15">
        <v>1</v>
      </c>
      <c r="Y145" s="15" t="s">
        <v>82</v>
      </c>
      <c r="Z145" s="15" t="s">
        <v>96</v>
      </c>
      <c r="AA145" s="15" t="s">
        <v>89</v>
      </c>
      <c r="AB145" s="15" t="s">
        <v>98</v>
      </c>
      <c r="AC145" s="2" t="str">
        <f>_xlfn.CONCAT(X145,Y145,Z145,AA145,AB145)</f>
        <v>1前期木9 10b</v>
      </c>
      <c r="AD145" s="16" t="e">
        <f>DGET($M$10:$U$203,$U$10,X144:AA145)</f>
        <v>#VALUE!</v>
      </c>
      <c r="AE145" s="16" t="e">
        <f>DGET($M$10:$U$203,$N$10,X144:AA145)</f>
        <v>#VALUE!</v>
      </c>
      <c r="AF145" s="16" t="e">
        <f>DGET($M$10:$U$203,$M$10,X144:AA145)</f>
        <v>#VALUE!</v>
      </c>
    </row>
    <row r="146" spans="11:32" ht="18" customHeight="1" x14ac:dyDescent="0.45">
      <c r="K146" s="1" t="str">
        <f>IF(V146="","",COUNTIF($V$11:V146,"該当"))</f>
        <v/>
      </c>
      <c r="L146" s="1" t="str">
        <f t="shared" si="13"/>
        <v/>
      </c>
      <c r="M146" s="2" t="s">
        <v>80</v>
      </c>
      <c r="N146" s="2">
        <v>105</v>
      </c>
      <c r="O146" s="180">
        <f>専門選択!E23</f>
        <v>0</v>
      </c>
      <c r="P146" s="180">
        <f>専門選択!F23</f>
        <v>0</v>
      </c>
      <c r="Q146" s="180">
        <f>専門選択!G23</f>
        <v>0</v>
      </c>
      <c r="R146" s="180">
        <f>専門選択!H23</f>
        <v>0</v>
      </c>
      <c r="S146" s="180">
        <f>専門選択!I23</f>
        <v>0</v>
      </c>
      <c r="T146" s="180">
        <f>専門選択!J23</f>
        <v>0</v>
      </c>
      <c r="U146" s="180">
        <f>専門選択!C23</f>
        <v>0</v>
      </c>
      <c r="V146" s="1" t="str">
        <f t="shared" si="14"/>
        <v/>
      </c>
      <c r="X146" s="5" t="s">
        <v>65</v>
      </c>
      <c r="Y146" s="5" t="s">
        <v>77</v>
      </c>
      <c r="Z146" s="5" t="s">
        <v>66</v>
      </c>
      <c r="AA146" s="5" t="s">
        <v>69</v>
      </c>
      <c r="AB146" s="5"/>
      <c r="AC146" s="5"/>
      <c r="AD146" s="5" t="s">
        <v>94</v>
      </c>
      <c r="AE146" s="5" t="s">
        <v>92</v>
      </c>
      <c r="AF146" s="5" t="s">
        <v>91</v>
      </c>
    </row>
    <row r="147" spans="11:32" ht="18" customHeight="1" x14ac:dyDescent="0.45">
      <c r="K147" s="1" t="str">
        <f>IF(V147="","",COUNTIF($V$11:V147,"該当"))</f>
        <v/>
      </c>
      <c r="L147" s="1" t="str">
        <f t="shared" si="13"/>
        <v/>
      </c>
      <c r="M147" s="2" t="s">
        <v>80</v>
      </c>
      <c r="N147" s="2">
        <v>106</v>
      </c>
      <c r="O147" s="180">
        <f>専門選択!E24</f>
        <v>0</v>
      </c>
      <c r="P147" s="180">
        <f>専門選択!F24</f>
        <v>0</v>
      </c>
      <c r="Q147" s="180">
        <f>専門選択!G24</f>
        <v>0</v>
      </c>
      <c r="R147" s="180">
        <f>専門選択!H24</f>
        <v>0</v>
      </c>
      <c r="S147" s="180">
        <f>専門選択!I24</f>
        <v>0</v>
      </c>
      <c r="T147" s="180">
        <f>専門選択!J24</f>
        <v>0</v>
      </c>
      <c r="U147" s="180">
        <f>専門選択!C24</f>
        <v>0</v>
      </c>
      <c r="V147" s="1" t="str">
        <f t="shared" si="14"/>
        <v/>
      </c>
      <c r="X147" s="15">
        <v>1</v>
      </c>
      <c r="Y147" s="15" t="s">
        <v>82</v>
      </c>
      <c r="Z147" s="15" t="s">
        <v>96</v>
      </c>
      <c r="AA147" s="15" t="s">
        <v>89</v>
      </c>
      <c r="AB147" s="15" t="s">
        <v>99</v>
      </c>
      <c r="AC147" s="2" t="str">
        <f>_xlfn.CONCAT(X147,Y147,Z147,AA147,AB147)</f>
        <v>1前期木9 10c</v>
      </c>
      <c r="AD147" s="16" t="e">
        <f>DGET($M$10:$U$203,$U$10,X146:AA147)</f>
        <v>#VALUE!</v>
      </c>
      <c r="AE147" s="16" t="e">
        <f>DGET($M$10:$U$203,$N$10,X146:AA147)</f>
        <v>#VALUE!</v>
      </c>
      <c r="AF147" s="16" t="e">
        <f>DGET($M$10:$U$203,$M$10,X146:AA147)</f>
        <v>#VALUE!</v>
      </c>
    </row>
    <row r="148" spans="11:32" ht="18" customHeight="1" x14ac:dyDescent="0.45">
      <c r="K148" s="1" t="str">
        <f>IF(V148="","",COUNTIF($V$11:V148,"該当"))</f>
        <v/>
      </c>
      <c r="L148" s="1" t="str">
        <f t="shared" si="13"/>
        <v/>
      </c>
      <c r="M148" s="2" t="s">
        <v>80</v>
      </c>
      <c r="N148" s="2">
        <v>107</v>
      </c>
      <c r="O148" s="180">
        <f>専門選択!E25</f>
        <v>0</v>
      </c>
      <c r="P148" s="180">
        <f>専門選択!F25</f>
        <v>0</v>
      </c>
      <c r="Q148" s="180">
        <f>専門選択!G25</f>
        <v>0</v>
      </c>
      <c r="R148" s="180">
        <f>専門選択!H25</f>
        <v>0</v>
      </c>
      <c r="S148" s="180">
        <f>専門選択!I25</f>
        <v>0</v>
      </c>
      <c r="T148" s="180">
        <f>専門選択!J25</f>
        <v>0</v>
      </c>
      <c r="U148" s="180">
        <f>専門選択!C25</f>
        <v>0</v>
      </c>
      <c r="V148" s="1" t="str">
        <f t="shared" si="14"/>
        <v/>
      </c>
      <c r="X148" s="5" t="s">
        <v>65</v>
      </c>
      <c r="Y148" s="5" t="s">
        <v>77</v>
      </c>
      <c r="Z148" s="5" t="s">
        <v>66</v>
      </c>
      <c r="AA148" s="5" t="s">
        <v>67</v>
      </c>
      <c r="AB148" s="5"/>
      <c r="AC148" s="5"/>
      <c r="AD148" s="5" t="s">
        <v>94</v>
      </c>
      <c r="AE148" s="5" t="s">
        <v>92</v>
      </c>
      <c r="AF148" s="5" t="s">
        <v>91</v>
      </c>
    </row>
    <row r="149" spans="11:32" ht="18" customHeight="1" x14ac:dyDescent="0.45">
      <c r="K149" s="1" t="str">
        <f>IF(V149="","",COUNTIF($V$11:V149,"該当"))</f>
        <v/>
      </c>
      <c r="L149" s="1" t="str">
        <f t="shared" si="13"/>
        <v/>
      </c>
      <c r="M149" s="2" t="s">
        <v>80</v>
      </c>
      <c r="N149" s="2">
        <v>108</v>
      </c>
      <c r="O149" s="180">
        <f>専門選択!E26</f>
        <v>0</v>
      </c>
      <c r="P149" s="180">
        <f>専門選択!F26</f>
        <v>0</v>
      </c>
      <c r="Q149" s="180">
        <f>専門選択!G26</f>
        <v>0</v>
      </c>
      <c r="R149" s="180">
        <f>専門選択!H26</f>
        <v>0</v>
      </c>
      <c r="S149" s="180">
        <f>専門選択!I26</f>
        <v>0</v>
      </c>
      <c r="T149" s="180">
        <f>専門選択!J26</f>
        <v>0</v>
      </c>
      <c r="U149" s="180">
        <f>専門選択!C26</f>
        <v>0</v>
      </c>
      <c r="V149" s="1" t="str">
        <f t="shared" si="14"/>
        <v/>
      </c>
      <c r="X149" s="15">
        <v>1</v>
      </c>
      <c r="Y149" s="15" t="s">
        <v>82</v>
      </c>
      <c r="Z149" s="15" t="s">
        <v>96</v>
      </c>
      <c r="AA149" s="15" t="s">
        <v>90</v>
      </c>
      <c r="AB149" s="15" t="s">
        <v>97</v>
      </c>
      <c r="AC149" s="2" t="str">
        <f>_xlfn.CONCAT(X149,Y149,Z149,AA149,AB149)</f>
        <v>1前期木他a</v>
      </c>
      <c r="AD149" s="16" t="e">
        <f>DGET($M$10:$U$203,$U$10,X148:AA149)</f>
        <v>#VALUE!</v>
      </c>
      <c r="AE149" s="16" t="e">
        <f>DGET($M$10:$U$203,$N$10,X148:AA149)</f>
        <v>#VALUE!</v>
      </c>
      <c r="AF149" s="16" t="e">
        <f>DGET($M$10:$U$203,$M$10,X148:AA149)</f>
        <v>#VALUE!</v>
      </c>
    </row>
    <row r="150" spans="11:32" ht="18" customHeight="1" x14ac:dyDescent="0.45">
      <c r="K150" s="1" t="str">
        <f>IF(V150="","",COUNTIF($V$11:V150,"該当"))</f>
        <v/>
      </c>
      <c r="L150" s="1" t="str">
        <f t="shared" si="13"/>
        <v/>
      </c>
      <c r="M150" s="2" t="s">
        <v>80</v>
      </c>
      <c r="N150" s="2">
        <v>109</v>
      </c>
      <c r="O150" s="180">
        <f>専門選択!E27</f>
        <v>0</v>
      </c>
      <c r="P150" s="180">
        <f>専門選択!F27</f>
        <v>0</v>
      </c>
      <c r="Q150" s="180">
        <f>専門選択!G27</f>
        <v>0</v>
      </c>
      <c r="R150" s="180">
        <f>専門選択!H27</f>
        <v>0</v>
      </c>
      <c r="S150" s="180">
        <f>専門選択!I27</f>
        <v>0</v>
      </c>
      <c r="T150" s="180">
        <f>専門選択!J27</f>
        <v>0</v>
      </c>
      <c r="U150" s="180">
        <f>専門選択!C27</f>
        <v>0</v>
      </c>
      <c r="V150" s="1" t="str">
        <f t="shared" si="14"/>
        <v/>
      </c>
      <c r="X150" s="5" t="s">
        <v>65</v>
      </c>
      <c r="Y150" s="5" t="s">
        <v>77</v>
      </c>
      <c r="Z150" s="5" t="s">
        <v>66</v>
      </c>
      <c r="AA150" s="5" t="s">
        <v>68</v>
      </c>
      <c r="AB150" s="5"/>
      <c r="AC150" s="5"/>
      <c r="AD150" s="5" t="s">
        <v>94</v>
      </c>
      <c r="AE150" s="5" t="s">
        <v>92</v>
      </c>
      <c r="AF150" s="5" t="s">
        <v>91</v>
      </c>
    </row>
    <row r="151" spans="11:32" ht="18" customHeight="1" x14ac:dyDescent="0.45">
      <c r="K151" s="1" t="str">
        <f>IF(V151="","",COUNTIF($V$11:V151,"該当"))</f>
        <v/>
      </c>
      <c r="L151" s="1" t="str">
        <f t="shared" si="13"/>
        <v/>
      </c>
      <c r="M151" s="2" t="s">
        <v>80</v>
      </c>
      <c r="N151" s="2">
        <v>110</v>
      </c>
      <c r="O151" s="180">
        <f>専門選択!E28</f>
        <v>0</v>
      </c>
      <c r="P151" s="180">
        <f>専門選択!F28</f>
        <v>0</v>
      </c>
      <c r="Q151" s="180">
        <f>専門選択!G28</f>
        <v>0</v>
      </c>
      <c r="R151" s="180">
        <f>専門選択!H28</f>
        <v>0</v>
      </c>
      <c r="S151" s="180">
        <f>専門選択!I28</f>
        <v>0</v>
      </c>
      <c r="T151" s="180">
        <f>専門選択!J28</f>
        <v>0</v>
      </c>
      <c r="U151" s="180">
        <f>専門選択!C28</f>
        <v>0</v>
      </c>
      <c r="V151" s="1" t="str">
        <f t="shared" si="14"/>
        <v/>
      </c>
      <c r="X151" s="15">
        <v>1</v>
      </c>
      <c r="Y151" s="15" t="s">
        <v>82</v>
      </c>
      <c r="Z151" s="15" t="s">
        <v>96</v>
      </c>
      <c r="AA151" s="15" t="s">
        <v>90</v>
      </c>
      <c r="AB151" s="15" t="s">
        <v>98</v>
      </c>
      <c r="AC151" s="2" t="str">
        <f>_xlfn.CONCAT(X151,Y151,Z151,AA151,AB151)</f>
        <v>1前期木他b</v>
      </c>
      <c r="AD151" s="16" t="e">
        <f>DGET($M$10:$U$203,$U$10,X150:AA151)</f>
        <v>#VALUE!</v>
      </c>
      <c r="AE151" s="16" t="e">
        <f>DGET($M$10:$U$203,$N$10,X150:AA151)</f>
        <v>#VALUE!</v>
      </c>
      <c r="AF151" s="16" t="e">
        <f>DGET($M$10:$U$203,$M$10,X150:AA151)</f>
        <v>#VALUE!</v>
      </c>
    </row>
    <row r="152" spans="11:32" ht="18" customHeight="1" x14ac:dyDescent="0.45">
      <c r="K152" s="1" t="str">
        <f>IF(V152="","",COUNTIF($V$11:V152,"該当"))</f>
        <v/>
      </c>
      <c r="L152" s="1" t="str">
        <f t="shared" si="13"/>
        <v/>
      </c>
      <c r="M152" s="2" t="s">
        <v>80</v>
      </c>
      <c r="N152" s="2">
        <v>111</v>
      </c>
      <c r="O152" s="180">
        <f>専門選択!E29</f>
        <v>0</v>
      </c>
      <c r="P152" s="180">
        <f>専門選択!F29</f>
        <v>0</v>
      </c>
      <c r="Q152" s="180">
        <f>専門選択!G29</f>
        <v>0</v>
      </c>
      <c r="R152" s="180">
        <f>専門選択!H29</f>
        <v>0</v>
      </c>
      <c r="S152" s="180">
        <f>専門選択!I29</f>
        <v>0</v>
      </c>
      <c r="T152" s="180">
        <f>専門選択!J29</f>
        <v>0</v>
      </c>
      <c r="U152" s="180">
        <f>専門選択!C29</f>
        <v>0</v>
      </c>
      <c r="V152" s="1" t="str">
        <f t="shared" si="14"/>
        <v/>
      </c>
      <c r="X152" s="5" t="s">
        <v>65</v>
      </c>
      <c r="Y152" s="5" t="s">
        <v>77</v>
      </c>
      <c r="Z152" s="5" t="s">
        <v>66</v>
      </c>
      <c r="AA152" s="5" t="s">
        <v>69</v>
      </c>
      <c r="AB152" s="5"/>
      <c r="AC152" s="5"/>
      <c r="AD152" s="5" t="s">
        <v>94</v>
      </c>
      <c r="AE152" s="5" t="s">
        <v>92</v>
      </c>
      <c r="AF152" s="5" t="s">
        <v>91</v>
      </c>
    </row>
    <row r="153" spans="11:32" ht="18" customHeight="1" x14ac:dyDescent="0.45">
      <c r="K153" s="1" t="str">
        <f>IF(V153="","",COUNTIF($V$11:V153,"該当"))</f>
        <v/>
      </c>
      <c r="L153" s="1" t="str">
        <f t="shared" si="13"/>
        <v/>
      </c>
      <c r="M153" s="2" t="s">
        <v>80</v>
      </c>
      <c r="N153" s="2">
        <v>112</v>
      </c>
      <c r="O153" s="180">
        <f>専門選択!E30</f>
        <v>0</v>
      </c>
      <c r="P153" s="180">
        <f>専門選択!F30</f>
        <v>0</v>
      </c>
      <c r="Q153" s="180">
        <f>専門選択!G30</f>
        <v>0</v>
      </c>
      <c r="R153" s="180">
        <f>専門選択!H30</f>
        <v>0</v>
      </c>
      <c r="S153" s="180">
        <f>専門選択!I30</f>
        <v>0</v>
      </c>
      <c r="T153" s="180">
        <f>専門選択!J30</f>
        <v>0</v>
      </c>
      <c r="U153" s="180">
        <f>専門選択!C30</f>
        <v>0</v>
      </c>
      <c r="V153" s="1" t="str">
        <f t="shared" si="14"/>
        <v/>
      </c>
      <c r="X153" s="15">
        <v>1</v>
      </c>
      <c r="Y153" s="15" t="s">
        <v>82</v>
      </c>
      <c r="Z153" s="15" t="s">
        <v>96</v>
      </c>
      <c r="AA153" s="15" t="s">
        <v>90</v>
      </c>
      <c r="AB153" s="15" t="s">
        <v>99</v>
      </c>
      <c r="AC153" s="2" t="str">
        <f>_xlfn.CONCAT(X153,Y153,Z153,AA153,AB153)</f>
        <v>1前期木他c</v>
      </c>
      <c r="AD153" s="16" t="e">
        <f>DGET($M$10:$U$203,$U$10,X152:AA153)</f>
        <v>#VALUE!</v>
      </c>
      <c r="AE153" s="16" t="e">
        <f>DGET($M$10:$U$203,$N$10,X152:AA153)</f>
        <v>#VALUE!</v>
      </c>
      <c r="AF153" s="16" t="e">
        <f>DGET($M$10:$U$203,$M$10,X152:AA153)</f>
        <v>#VALUE!</v>
      </c>
    </row>
    <row r="154" spans="11:32" ht="18" customHeight="1" x14ac:dyDescent="0.45">
      <c r="K154" s="1" t="str">
        <f>IF(V154="","",COUNTIF($V$11:V154,"該当"))</f>
        <v/>
      </c>
      <c r="L154" s="1" t="str">
        <f t="shared" si="13"/>
        <v/>
      </c>
      <c r="M154" s="2" t="s">
        <v>80</v>
      </c>
      <c r="N154" s="2">
        <v>113</v>
      </c>
      <c r="O154" s="180">
        <f>専門選択!E31</f>
        <v>0</v>
      </c>
      <c r="P154" s="180">
        <f>専門選択!F31</f>
        <v>0</v>
      </c>
      <c r="Q154" s="180">
        <f>専門選択!G31</f>
        <v>0</v>
      </c>
      <c r="R154" s="180">
        <f>専門選択!H31</f>
        <v>0</v>
      </c>
      <c r="S154" s="180">
        <f>専門選択!I31</f>
        <v>0</v>
      </c>
      <c r="T154" s="180">
        <f>専門選択!J31</f>
        <v>0</v>
      </c>
      <c r="U154" s="180">
        <f>専門選択!C31</f>
        <v>0</v>
      </c>
      <c r="V154" s="1" t="str">
        <f t="shared" si="14"/>
        <v/>
      </c>
      <c r="X154" s="5" t="s">
        <v>65</v>
      </c>
      <c r="Y154" s="5" t="s">
        <v>77</v>
      </c>
      <c r="Z154" s="5" t="s">
        <v>66</v>
      </c>
      <c r="AA154" s="5" t="s">
        <v>67</v>
      </c>
      <c r="AB154" s="5"/>
      <c r="AC154" s="5"/>
      <c r="AD154" s="5" t="s">
        <v>94</v>
      </c>
      <c r="AE154" s="5" t="s">
        <v>92</v>
      </c>
      <c r="AF154" s="5" t="s">
        <v>91</v>
      </c>
    </row>
    <row r="155" spans="11:32" ht="18" customHeight="1" x14ac:dyDescent="0.45">
      <c r="K155" s="1" t="str">
        <f>IF(V155="","",COUNTIF($V$11:V155,"該当"))</f>
        <v/>
      </c>
      <c r="L155" s="1" t="str">
        <f t="shared" si="13"/>
        <v/>
      </c>
      <c r="M155" s="2" t="s">
        <v>80</v>
      </c>
      <c r="N155" s="2">
        <v>114</v>
      </c>
      <c r="O155" s="180">
        <f>専門選択!E32</f>
        <v>0</v>
      </c>
      <c r="P155" s="180">
        <f>専門選択!F32</f>
        <v>0</v>
      </c>
      <c r="Q155" s="180">
        <f>専門選択!G32</f>
        <v>0</v>
      </c>
      <c r="R155" s="180">
        <f>専門選択!H32</f>
        <v>0</v>
      </c>
      <c r="S155" s="180">
        <f>専門選択!I32</f>
        <v>0</v>
      </c>
      <c r="T155" s="180">
        <f>専門選択!J32</f>
        <v>0</v>
      </c>
      <c r="U155" s="180">
        <f>専門選択!C32</f>
        <v>0</v>
      </c>
      <c r="V155" s="1" t="str">
        <f t="shared" si="14"/>
        <v/>
      </c>
      <c r="X155" s="15">
        <v>1</v>
      </c>
      <c r="Y155" s="15" t="s">
        <v>82</v>
      </c>
      <c r="Z155" s="15" t="s">
        <v>100</v>
      </c>
      <c r="AA155" s="15" t="s">
        <v>84</v>
      </c>
      <c r="AB155" s="15" t="s">
        <v>97</v>
      </c>
      <c r="AC155" s="2" t="str">
        <f>_xlfn.CONCAT(X155,Y155,Z155,AA155,AB155)</f>
        <v>1前期金1 2a</v>
      </c>
      <c r="AD155" s="16" t="e">
        <f>DGET($M$10:$U$203,$U$10,X154:AA155)</f>
        <v>#VALUE!</v>
      </c>
      <c r="AE155" s="16" t="e">
        <f>DGET($M$10:$U$203,$N$10,X154:AA155)</f>
        <v>#VALUE!</v>
      </c>
      <c r="AF155" s="16" t="e">
        <f>DGET($M$10:$U$203,$M$10,X154:AA155)</f>
        <v>#VALUE!</v>
      </c>
    </row>
    <row r="156" spans="11:32" ht="18" customHeight="1" x14ac:dyDescent="0.45">
      <c r="K156" s="1" t="str">
        <f>IF(V156="","",COUNTIF($V$11:V156,"該当"))</f>
        <v/>
      </c>
      <c r="L156" s="1" t="str">
        <f t="shared" si="13"/>
        <v/>
      </c>
      <c r="M156" s="2" t="s">
        <v>80</v>
      </c>
      <c r="N156" s="2">
        <v>115</v>
      </c>
      <c r="O156" s="180">
        <f>専門選択!E33</f>
        <v>0</v>
      </c>
      <c r="P156" s="180">
        <f>専門選択!F33</f>
        <v>0</v>
      </c>
      <c r="Q156" s="180">
        <f>専門選択!G33</f>
        <v>0</v>
      </c>
      <c r="R156" s="180">
        <f>専門選択!H33</f>
        <v>0</v>
      </c>
      <c r="S156" s="180">
        <f>専門選択!I33</f>
        <v>0</v>
      </c>
      <c r="T156" s="180">
        <f>専門選択!J33</f>
        <v>0</v>
      </c>
      <c r="U156" s="180">
        <f>専門選択!C33</f>
        <v>0</v>
      </c>
      <c r="V156" s="1" t="str">
        <f t="shared" si="14"/>
        <v/>
      </c>
      <c r="X156" s="5" t="s">
        <v>65</v>
      </c>
      <c r="Y156" s="5" t="s">
        <v>77</v>
      </c>
      <c r="Z156" s="5" t="s">
        <v>66</v>
      </c>
      <c r="AA156" s="5" t="s">
        <v>68</v>
      </c>
      <c r="AB156" s="5"/>
      <c r="AC156" s="5"/>
      <c r="AD156" s="5" t="s">
        <v>94</v>
      </c>
      <c r="AE156" s="5" t="s">
        <v>92</v>
      </c>
      <c r="AF156" s="5" t="s">
        <v>91</v>
      </c>
    </row>
    <row r="157" spans="11:32" ht="18" customHeight="1" x14ac:dyDescent="0.45">
      <c r="K157" s="1" t="str">
        <f>IF(V157="","",COUNTIF($V$11:V157,"該当"))</f>
        <v/>
      </c>
      <c r="L157" s="1" t="str">
        <f t="shared" si="13"/>
        <v/>
      </c>
      <c r="M157" s="2" t="s">
        <v>80</v>
      </c>
      <c r="N157" s="2">
        <v>116</v>
      </c>
      <c r="O157" s="180">
        <f>専門選択!E34</f>
        <v>0</v>
      </c>
      <c r="P157" s="180">
        <f>専門選択!F34</f>
        <v>0</v>
      </c>
      <c r="Q157" s="180">
        <f>専門選択!G34</f>
        <v>0</v>
      </c>
      <c r="R157" s="180">
        <f>専門選択!H34</f>
        <v>0</v>
      </c>
      <c r="S157" s="180">
        <f>専門選択!I34</f>
        <v>0</v>
      </c>
      <c r="T157" s="180">
        <f>専門選択!J34</f>
        <v>0</v>
      </c>
      <c r="U157" s="180">
        <f>専門選択!C34</f>
        <v>0</v>
      </c>
      <c r="V157" s="1" t="str">
        <f t="shared" si="14"/>
        <v/>
      </c>
      <c r="X157" s="15">
        <v>1</v>
      </c>
      <c r="Y157" s="15" t="s">
        <v>82</v>
      </c>
      <c r="Z157" s="15" t="s">
        <v>100</v>
      </c>
      <c r="AA157" s="15" t="s">
        <v>84</v>
      </c>
      <c r="AB157" s="15" t="s">
        <v>98</v>
      </c>
      <c r="AC157" s="2" t="str">
        <f>_xlfn.CONCAT(X157,Y157,Z157,AA157,AB157)</f>
        <v>1前期金1 2b</v>
      </c>
      <c r="AD157" s="16" t="e">
        <f>DGET($M$10:$U$203,$U$10,X156:AA157)</f>
        <v>#VALUE!</v>
      </c>
      <c r="AE157" s="16" t="e">
        <f>DGET($M$10:$U$203,$N$10,X156:AA157)</f>
        <v>#VALUE!</v>
      </c>
      <c r="AF157" s="16" t="e">
        <f>DGET($M$10:$U$203,$M$10,X156:AA157)</f>
        <v>#VALUE!</v>
      </c>
    </row>
    <row r="158" spans="11:32" ht="18" customHeight="1" x14ac:dyDescent="0.45">
      <c r="K158" s="1" t="str">
        <f>IF(V158="","",COUNTIF($V$11:V158,"該当"))</f>
        <v/>
      </c>
      <c r="L158" s="1" t="str">
        <f t="shared" si="13"/>
        <v/>
      </c>
      <c r="M158" s="2" t="s">
        <v>80</v>
      </c>
      <c r="N158" s="2">
        <v>117</v>
      </c>
      <c r="O158" s="180">
        <f>専門選択!E35</f>
        <v>0</v>
      </c>
      <c r="P158" s="180">
        <f>専門選択!F35</f>
        <v>0</v>
      </c>
      <c r="Q158" s="180">
        <f>専門選択!G35</f>
        <v>0</v>
      </c>
      <c r="R158" s="180">
        <f>専門選択!H35</f>
        <v>0</v>
      </c>
      <c r="S158" s="180">
        <f>専門選択!I35</f>
        <v>0</v>
      </c>
      <c r="T158" s="180">
        <f>専門選択!J35</f>
        <v>0</v>
      </c>
      <c r="U158" s="180">
        <f>専門選択!C35</f>
        <v>0</v>
      </c>
      <c r="V158" s="1" t="str">
        <f t="shared" si="14"/>
        <v/>
      </c>
      <c r="X158" s="5" t="s">
        <v>65</v>
      </c>
      <c r="Y158" s="5" t="s">
        <v>77</v>
      </c>
      <c r="Z158" s="5" t="s">
        <v>66</v>
      </c>
      <c r="AA158" s="5" t="s">
        <v>69</v>
      </c>
      <c r="AB158" s="5"/>
      <c r="AC158" s="5"/>
      <c r="AD158" s="5" t="s">
        <v>94</v>
      </c>
      <c r="AE158" s="5" t="s">
        <v>92</v>
      </c>
      <c r="AF158" s="5" t="s">
        <v>91</v>
      </c>
    </row>
    <row r="159" spans="11:32" ht="18" customHeight="1" x14ac:dyDescent="0.45">
      <c r="K159" s="1" t="str">
        <f>IF(V159="","",COUNTIF($V$11:V159,"該当"))</f>
        <v/>
      </c>
      <c r="L159" s="1" t="str">
        <f t="shared" si="13"/>
        <v/>
      </c>
      <c r="M159" s="2" t="s">
        <v>51</v>
      </c>
      <c r="N159" s="2">
        <v>118</v>
      </c>
      <c r="O159" s="180">
        <f>専門自由!E6</f>
        <v>0</v>
      </c>
      <c r="P159" s="180">
        <f>専門自由!F6</f>
        <v>0</v>
      </c>
      <c r="Q159" s="180">
        <f>専門自由!G6</f>
        <v>0</v>
      </c>
      <c r="R159" s="180">
        <f>専門自由!H6</f>
        <v>0</v>
      </c>
      <c r="S159" s="180">
        <f>専門自由!I6</f>
        <v>0</v>
      </c>
      <c r="T159" s="180">
        <f>専門自由!J6</f>
        <v>0</v>
      </c>
      <c r="U159" s="180">
        <f>専門自由!C6</f>
        <v>0</v>
      </c>
      <c r="V159" s="1" t="str">
        <f t="shared" si="14"/>
        <v/>
      </c>
      <c r="X159" s="15">
        <v>1</v>
      </c>
      <c r="Y159" s="15" t="s">
        <v>82</v>
      </c>
      <c r="Z159" s="15" t="s">
        <v>100</v>
      </c>
      <c r="AA159" s="15" t="s">
        <v>84</v>
      </c>
      <c r="AB159" s="15" t="s">
        <v>99</v>
      </c>
      <c r="AC159" s="2" t="str">
        <f>_xlfn.CONCAT(X159,Y159,Z159,AA159,AB159)</f>
        <v>1前期金1 2c</v>
      </c>
      <c r="AD159" s="16" t="e">
        <f>DGET($M$10:$U$203,$U$10,X158:AA159)</f>
        <v>#VALUE!</v>
      </c>
      <c r="AE159" s="16" t="e">
        <f>DGET($M$10:$U$203,$N$10,X158:AA159)</f>
        <v>#VALUE!</v>
      </c>
      <c r="AF159" s="16" t="e">
        <f>DGET($M$10:$U$203,$M$10,X158:AA159)</f>
        <v>#VALUE!</v>
      </c>
    </row>
    <row r="160" spans="11:32" ht="18" customHeight="1" x14ac:dyDescent="0.45">
      <c r="K160" s="1" t="str">
        <f>IF(V160="","",COUNTIF($V$11:V160,"該当"))</f>
        <v/>
      </c>
      <c r="L160" s="1" t="str">
        <f t="shared" si="13"/>
        <v/>
      </c>
      <c r="M160" s="2" t="s">
        <v>51</v>
      </c>
      <c r="N160" s="2">
        <v>119</v>
      </c>
      <c r="O160" s="180">
        <f>専門自由!E7</f>
        <v>0</v>
      </c>
      <c r="P160" s="180">
        <f>専門自由!F7</f>
        <v>0</v>
      </c>
      <c r="Q160" s="180">
        <f>専門自由!G7</f>
        <v>0</v>
      </c>
      <c r="R160" s="180">
        <f>専門自由!H7</f>
        <v>0</v>
      </c>
      <c r="S160" s="180">
        <f>専門自由!I7</f>
        <v>0</v>
      </c>
      <c r="T160" s="180">
        <f>専門自由!J7</f>
        <v>0</v>
      </c>
      <c r="U160" s="180">
        <f>専門自由!C7</f>
        <v>0</v>
      </c>
      <c r="V160" s="1" t="str">
        <f t="shared" si="14"/>
        <v/>
      </c>
      <c r="X160" s="5" t="s">
        <v>65</v>
      </c>
      <c r="Y160" s="5" t="s">
        <v>77</v>
      </c>
      <c r="Z160" s="5" t="s">
        <v>66</v>
      </c>
      <c r="AA160" s="5" t="s">
        <v>67</v>
      </c>
      <c r="AB160" s="5"/>
      <c r="AC160" s="5"/>
      <c r="AD160" s="5" t="s">
        <v>94</v>
      </c>
      <c r="AE160" s="5" t="s">
        <v>92</v>
      </c>
      <c r="AF160" s="5" t="s">
        <v>91</v>
      </c>
    </row>
    <row r="161" spans="11:32" ht="18" customHeight="1" x14ac:dyDescent="0.45">
      <c r="K161" s="1" t="str">
        <f>IF(V161="","",COUNTIF($V$11:V161,"該当"))</f>
        <v/>
      </c>
      <c r="L161" s="1" t="str">
        <f t="shared" si="13"/>
        <v/>
      </c>
      <c r="M161" s="2" t="s">
        <v>51</v>
      </c>
      <c r="N161" s="2">
        <v>120</v>
      </c>
      <c r="O161" s="180">
        <f>専門自由!E8</f>
        <v>0</v>
      </c>
      <c r="P161" s="180">
        <f>専門自由!F8</f>
        <v>0</v>
      </c>
      <c r="Q161" s="180">
        <f>専門自由!G8</f>
        <v>0</v>
      </c>
      <c r="R161" s="180">
        <f>専門自由!H8</f>
        <v>0</v>
      </c>
      <c r="S161" s="180">
        <f>専門自由!I8</f>
        <v>0</v>
      </c>
      <c r="T161" s="180">
        <f>専門自由!J8</f>
        <v>0</v>
      </c>
      <c r="U161" s="180">
        <f>専門自由!C8</f>
        <v>0</v>
      </c>
      <c r="V161" s="1" t="str">
        <f t="shared" si="14"/>
        <v/>
      </c>
      <c r="X161" s="15">
        <v>1</v>
      </c>
      <c r="Y161" s="15" t="s">
        <v>82</v>
      </c>
      <c r="Z161" s="15" t="s">
        <v>100</v>
      </c>
      <c r="AA161" s="15" t="s">
        <v>85</v>
      </c>
      <c r="AB161" s="15" t="s">
        <v>97</v>
      </c>
      <c r="AC161" s="2" t="str">
        <f>_xlfn.CONCAT(X161,Y161,Z161,AA161,AB161)</f>
        <v>1前期金3 4a</v>
      </c>
      <c r="AD161" s="16" t="e">
        <f>DGET($M$10:$U$203,$U$10,X160:AA161)</f>
        <v>#VALUE!</v>
      </c>
      <c r="AE161" s="16" t="e">
        <f>DGET($M$10:$U$203,$N$10,X160:AA161)</f>
        <v>#VALUE!</v>
      </c>
      <c r="AF161" s="16" t="e">
        <f>DGET($M$10:$U$203,$M$10,X160:AA161)</f>
        <v>#VALUE!</v>
      </c>
    </row>
    <row r="162" spans="11:32" ht="18" customHeight="1" x14ac:dyDescent="0.45">
      <c r="K162" s="1" t="str">
        <f>IF(V162="","",COUNTIF($V$11:V162,"該当"))</f>
        <v/>
      </c>
      <c r="L162" s="1" t="str">
        <f t="shared" si="13"/>
        <v/>
      </c>
      <c r="M162" s="2" t="s">
        <v>51</v>
      </c>
      <c r="N162" s="2">
        <v>121</v>
      </c>
      <c r="O162" s="180">
        <f>専門自由!E9</f>
        <v>0</v>
      </c>
      <c r="P162" s="180">
        <f>専門自由!F9</f>
        <v>0</v>
      </c>
      <c r="Q162" s="180">
        <f>専門自由!G9</f>
        <v>0</v>
      </c>
      <c r="R162" s="180">
        <f>専門自由!H9</f>
        <v>0</v>
      </c>
      <c r="S162" s="180">
        <f>専門自由!I9</f>
        <v>0</v>
      </c>
      <c r="T162" s="180">
        <f>専門自由!J9</f>
        <v>0</v>
      </c>
      <c r="U162" s="180">
        <f>専門自由!C9</f>
        <v>0</v>
      </c>
      <c r="V162" s="1" t="str">
        <f t="shared" si="14"/>
        <v/>
      </c>
      <c r="X162" s="5" t="s">
        <v>65</v>
      </c>
      <c r="Y162" s="5" t="s">
        <v>77</v>
      </c>
      <c r="Z162" s="5" t="s">
        <v>66</v>
      </c>
      <c r="AA162" s="5" t="s">
        <v>68</v>
      </c>
      <c r="AB162" s="5"/>
      <c r="AC162" s="5"/>
      <c r="AD162" s="5" t="s">
        <v>94</v>
      </c>
      <c r="AE162" s="5" t="s">
        <v>92</v>
      </c>
      <c r="AF162" s="5" t="s">
        <v>91</v>
      </c>
    </row>
    <row r="163" spans="11:32" ht="18" customHeight="1" x14ac:dyDescent="0.45">
      <c r="K163" s="1" t="str">
        <f>IF(V163="","",COUNTIF($V$11:V163,"該当"))</f>
        <v/>
      </c>
      <c r="L163" s="1" t="str">
        <f t="shared" si="13"/>
        <v/>
      </c>
      <c r="M163" s="2" t="s">
        <v>51</v>
      </c>
      <c r="N163" s="2">
        <v>122</v>
      </c>
      <c r="O163" s="180">
        <f>専門自由!E10</f>
        <v>0</v>
      </c>
      <c r="P163" s="180">
        <f>専門自由!F10</f>
        <v>0</v>
      </c>
      <c r="Q163" s="180">
        <f>専門自由!G10</f>
        <v>0</v>
      </c>
      <c r="R163" s="180">
        <f>専門自由!H10</f>
        <v>0</v>
      </c>
      <c r="S163" s="180">
        <f>専門自由!I10</f>
        <v>0</v>
      </c>
      <c r="T163" s="180">
        <f>専門自由!J10</f>
        <v>0</v>
      </c>
      <c r="U163" s="180">
        <f>専門自由!C10</f>
        <v>0</v>
      </c>
      <c r="V163" s="1" t="str">
        <f t="shared" si="14"/>
        <v/>
      </c>
      <c r="X163" s="15">
        <v>1</v>
      </c>
      <c r="Y163" s="15" t="s">
        <v>82</v>
      </c>
      <c r="Z163" s="15" t="s">
        <v>100</v>
      </c>
      <c r="AA163" s="15" t="s">
        <v>85</v>
      </c>
      <c r="AB163" s="15" t="s">
        <v>98</v>
      </c>
      <c r="AC163" s="2" t="str">
        <f>_xlfn.CONCAT(X163,Y163,Z163,AA163,AB163)</f>
        <v>1前期金3 4b</v>
      </c>
      <c r="AD163" s="16" t="e">
        <f>DGET($M$10:$U$203,$U$10,X162:AA163)</f>
        <v>#VALUE!</v>
      </c>
      <c r="AE163" s="16" t="e">
        <f>DGET($M$10:$U$203,$N$10,X162:AA163)</f>
        <v>#VALUE!</v>
      </c>
      <c r="AF163" s="16" t="e">
        <f>DGET($M$10:$U$203,$M$10,X162:AA163)</f>
        <v>#VALUE!</v>
      </c>
    </row>
    <row r="164" spans="11:32" ht="18" customHeight="1" x14ac:dyDescent="0.45">
      <c r="K164" s="1" t="str">
        <f>IF(V164="","",COUNTIF($V$11:V164,"該当"))</f>
        <v/>
      </c>
      <c r="L164" s="1" t="str">
        <f t="shared" si="13"/>
        <v/>
      </c>
      <c r="M164" s="2" t="s">
        <v>51</v>
      </c>
      <c r="N164" s="2">
        <v>123</v>
      </c>
      <c r="O164" s="180">
        <f>専門自由!E11</f>
        <v>0</v>
      </c>
      <c r="P164" s="180">
        <f>専門自由!F11</f>
        <v>0</v>
      </c>
      <c r="Q164" s="180">
        <f>専門自由!G11</f>
        <v>0</v>
      </c>
      <c r="R164" s="180">
        <f>専門自由!H11</f>
        <v>0</v>
      </c>
      <c r="S164" s="180">
        <f>専門自由!I11</f>
        <v>0</v>
      </c>
      <c r="T164" s="180">
        <f>専門自由!J11</f>
        <v>0</v>
      </c>
      <c r="U164" s="180">
        <f>専門自由!C11</f>
        <v>0</v>
      </c>
      <c r="V164" s="1" t="str">
        <f t="shared" si="14"/>
        <v/>
      </c>
      <c r="X164" s="5" t="s">
        <v>65</v>
      </c>
      <c r="Y164" s="5" t="s">
        <v>77</v>
      </c>
      <c r="Z164" s="5" t="s">
        <v>66</v>
      </c>
      <c r="AA164" s="5" t="s">
        <v>69</v>
      </c>
      <c r="AB164" s="5"/>
      <c r="AC164" s="5"/>
      <c r="AD164" s="5" t="s">
        <v>94</v>
      </c>
      <c r="AE164" s="5" t="s">
        <v>92</v>
      </c>
      <c r="AF164" s="5" t="s">
        <v>91</v>
      </c>
    </row>
    <row r="165" spans="11:32" ht="18" customHeight="1" x14ac:dyDescent="0.45">
      <c r="K165" s="1" t="str">
        <f>IF(V165="","",COUNTIF($V$11:V165,"該当"))</f>
        <v/>
      </c>
      <c r="L165" s="1" t="str">
        <f t="shared" si="13"/>
        <v/>
      </c>
      <c r="M165" s="2" t="s">
        <v>51</v>
      </c>
      <c r="N165" s="2">
        <v>124</v>
      </c>
      <c r="O165" s="180">
        <f>専門自由!E12</f>
        <v>0</v>
      </c>
      <c r="P165" s="180">
        <f>専門自由!F12</f>
        <v>0</v>
      </c>
      <c r="Q165" s="180">
        <f>専門自由!G12</f>
        <v>0</v>
      </c>
      <c r="R165" s="180">
        <f>専門自由!H12</f>
        <v>0</v>
      </c>
      <c r="S165" s="180">
        <f>専門自由!I12</f>
        <v>0</v>
      </c>
      <c r="T165" s="180">
        <f>専門自由!J12</f>
        <v>0</v>
      </c>
      <c r="U165" s="180">
        <f>専門自由!C12</f>
        <v>0</v>
      </c>
      <c r="V165" s="1" t="str">
        <f t="shared" si="14"/>
        <v/>
      </c>
      <c r="X165" s="15">
        <v>1</v>
      </c>
      <c r="Y165" s="15" t="s">
        <v>82</v>
      </c>
      <c r="Z165" s="15" t="s">
        <v>100</v>
      </c>
      <c r="AA165" s="15" t="s">
        <v>85</v>
      </c>
      <c r="AB165" s="15" t="s">
        <v>99</v>
      </c>
      <c r="AC165" s="2" t="str">
        <f>_xlfn.CONCAT(X165,Y165,Z165,AA165,AB165)</f>
        <v>1前期金3 4c</v>
      </c>
      <c r="AD165" s="16" t="e">
        <f>DGET($M$10:$U$203,$U$10,X164:AA165)</f>
        <v>#VALUE!</v>
      </c>
      <c r="AE165" s="16" t="e">
        <f>DGET($M$10:$U$203,$N$10,X164:AA165)</f>
        <v>#VALUE!</v>
      </c>
      <c r="AF165" s="16" t="e">
        <f>DGET($M$10:$U$203,$M$10,X164:AA165)</f>
        <v>#VALUE!</v>
      </c>
    </row>
    <row r="166" spans="11:32" ht="18" customHeight="1" x14ac:dyDescent="0.45">
      <c r="K166" s="1" t="str">
        <f>IF(V166="","",COUNTIF($V$11:V166,"該当"))</f>
        <v/>
      </c>
      <c r="L166" s="1" t="str">
        <f t="shared" si="13"/>
        <v/>
      </c>
      <c r="M166" s="2" t="s">
        <v>51</v>
      </c>
      <c r="N166" s="2">
        <v>125</v>
      </c>
      <c r="O166" s="180">
        <f>専門自由!E13</f>
        <v>0</v>
      </c>
      <c r="P166" s="180">
        <f>専門自由!F13</f>
        <v>0</v>
      </c>
      <c r="Q166" s="180">
        <f>専門自由!G13</f>
        <v>0</v>
      </c>
      <c r="R166" s="180">
        <f>専門自由!H13</f>
        <v>0</v>
      </c>
      <c r="S166" s="180">
        <f>専門自由!I13</f>
        <v>0</v>
      </c>
      <c r="T166" s="180">
        <f>専門自由!J13</f>
        <v>0</v>
      </c>
      <c r="U166" s="180">
        <f>専門自由!C13</f>
        <v>0</v>
      </c>
      <c r="V166" s="1" t="str">
        <f t="shared" si="14"/>
        <v/>
      </c>
      <c r="X166" s="5" t="s">
        <v>65</v>
      </c>
      <c r="Y166" s="5" t="s">
        <v>77</v>
      </c>
      <c r="Z166" s="5" t="s">
        <v>66</v>
      </c>
      <c r="AA166" s="5" t="s">
        <v>67</v>
      </c>
      <c r="AB166" s="5"/>
      <c r="AC166" s="5"/>
      <c r="AD166" s="5" t="s">
        <v>94</v>
      </c>
      <c r="AE166" s="5" t="s">
        <v>92</v>
      </c>
      <c r="AF166" s="5" t="s">
        <v>91</v>
      </c>
    </row>
    <row r="167" spans="11:32" ht="18" customHeight="1" x14ac:dyDescent="0.45">
      <c r="K167" s="1" t="str">
        <f>IF(V167="","",COUNTIF($V$11:V167,"該当"))</f>
        <v/>
      </c>
      <c r="L167" s="1" t="str">
        <f t="shared" si="13"/>
        <v/>
      </c>
      <c r="M167" s="2" t="s">
        <v>51</v>
      </c>
      <c r="N167" s="2">
        <v>126</v>
      </c>
      <c r="O167" s="180">
        <f>専門自由!E14</f>
        <v>0</v>
      </c>
      <c r="P167" s="180">
        <f>専門自由!F14</f>
        <v>0</v>
      </c>
      <c r="Q167" s="180">
        <f>専門自由!G14</f>
        <v>0</v>
      </c>
      <c r="R167" s="180">
        <f>専門自由!H14</f>
        <v>0</v>
      </c>
      <c r="S167" s="180">
        <f>専門自由!I14</f>
        <v>0</v>
      </c>
      <c r="T167" s="180">
        <f>専門自由!J14</f>
        <v>0</v>
      </c>
      <c r="U167" s="180">
        <f>専門自由!C14</f>
        <v>0</v>
      </c>
      <c r="V167" s="1" t="str">
        <f t="shared" si="14"/>
        <v/>
      </c>
      <c r="X167" s="15">
        <v>1</v>
      </c>
      <c r="Y167" s="15" t="s">
        <v>82</v>
      </c>
      <c r="Z167" s="15" t="s">
        <v>100</v>
      </c>
      <c r="AA167" s="15" t="s">
        <v>87</v>
      </c>
      <c r="AB167" s="15" t="s">
        <v>97</v>
      </c>
      <c r="AC167" s="2" t="str">
        <f>_xlfn.CONCAT(X167,Y167,Z167,AA167,AB167)</f>
        <v>1前期金5 6a</v>
      </c>
      <c r="AD167" s="16" t="e">
        <f>DGET($M$10:$U$203,$U$10,X166:AA167)</f>
        <v>#VALUE!</v>
      </c>
      <c r="AE167" s="16" t="e">
        <f>DGET($M$10:$U$203,$N$10,X166:AA167)</f>
        <v>#VALUE!</v>
      </c>
      <c r="AF167" s="16" t="e">
        <f>DGET($M$10:$U$203,$M$10,X166:AA167)</f>
        <v>#VALUE!</v>
      </c>
    </row>
    <row r="168" spans="11:32" ht="18" customHeight="1" x14ac:dyDescent="0.45">
      <c r="K168" s="1" t="str">
        <f>IF(V168="","",COUNTIF($V$11:V168,"該当"))</f>
        <v/>
      </c>
      <c r="L168" s="1" t="str">
        <f t="shared" si="13"/>
        <v/>
      </c>
      <c r="M168" s="2" t="s">
        <v>51</v>
      </c>
      <c r="N168" s="2">
        <v>127</v>
      </c>
      <c r="O168" s="180">
        <f>専門自由!E15</f>
        <v>0</v>
      </c>
      <c r="P168" s="180">
        <f>専門自由!F15</f>
        <v>0</v>
      </c>
      <c r="Q168" s="180">
        <f>専門自由!G15</f>
        <v>0</v>
      </c>
      <c r="R168" s="180">
        <f>専門自由!H15</f>
        <v>0</v>
      </c>
      <c r="S168" s="180">
        <f>専門自由!I15</f>
        <v>0</v>
      </c>
      <c r="T168" s="180">
        <f>専門自由!J15</f>
        <v>0</v>
      </c>
      <c r="U168" s="180">
        <f>専門自由!C15</f>
        <v>0</v>
      </c>
      <c r="V168" s="1" t="str">
        <f t="shared" si="14"/>
        <v/>
      </c>
      <c r="X168" s="5" t="s">
        <v>65</v>
      </c>
      <c r="Y168" s="5" t="s">
        <v>77</v>
      </c>
      <c r="Z168" s="5" t="s">
        <v>66</v>
      </c>
      <c r="AA168" s="5" t="s">
        <v>68</v>
      </c>
      <c r="AB168" s="5"/>
      <c r="AC168" s="5"/>
      <c r="AD168" s="5" t="s">
        <v>94</v>
      </c>
      <c r="AE168" s="5" t="s">
        <v>92</v>
      </c>
      <c r="AF168" s="5" t="s">
        <v>91</v>
      </c>
    </row>
    <row r="169" spans="11:32" ht="18" customHeight="1" x14ac:dyDescent="0.45">
      <c r="K169" s="1" t="str">
        <f>IF(V169="","",COUNTIF($V$11:V169,"該当"))</f>
        <v/>
      </c>
      <c r="L169" s="1" t="str">
        <f t="shared" si="13"/>
        <v/>
      </c>
      <c r="M169" s="2" t="s">
        <v>51</v>
      </c>
      <c r="N169" s="2">
        <v>128</v>
      </c>
      <c r="O169" s="180">
        <f>専門自由!E16</f>
        <v>0</v>
      </c>
      <c r="P169" s="180">
        <f>専門自由!F16</f>
        <v>0</v>
      </c>
      <c r="Q169" s="180">
        <f>専門自由!G16</f>
        <v>0</v>
      </c>
      <c r="R169" s="180">
        <f>専門自由!H16</f>
        <v>0</v>
      </c>
      <c r="S169" s="180">
        <f>専門自由!I16</f>
        <v>0</v>
      </c>
      <c r="T169" s="180">
        <f>専門自由!J16</f>
        <v>0</v>
      </c>
      <c r="U169" s="180">
        <f>専門自由!C16</f>
        <v>0</v>
      </c>
      <c r="V169" s="1" t="str">
        <f t="shared" si="14"/>
        <v/>
      </c>
      <c r="X169" s="15">
        <v>1</v>
      </c>
      <c r="Y169" s="15" t="s">
        <v>82</v>
      </c>
      <c r="Z169" s="15" t="s">
        <v>100</v>
      </c>
      <c r="AA169" s="15" t="s">
        <v>87</v>
      </c>
      <c r="AB169" s="15" t="s">
        <v>98</v>
      </c>
      <c r="AC169" s="2" t="str">
        <f>_xlfn.CONCAT(X169,Y169,Z169,AA169,AB169)</f>
        <v>1前期金5 6b</v>
      </c>
      <c r="AD169" s="16" t="e">
        <f>DGET($M$10:$U$203,$U$10,X168:AA169)</f>
        <v>#VALUE!</v>
      </c>
      <c r="AE169" s="16" t="e">
        <f>DGET($M$10:$U$203,$N$10,X168:AA169)</f>
        <v>#VALUE!</v>
      </c>
      <c r="AF169" s="16" t="e">
        <f>DGET($M$10:$U$203,$M$10,X168:AA169)</f>
        <v>#VALUE!</v>
      </c>
    </row>
    <row r="170" spans="11:32" ht="18" customHeight="1" x14ac:dyDescent="0.45">
      <c r="K170" s="1" t="str">
        <f>IF(V170="","",COUNTIF($V$11:V170,"該当"))</f>
        <v/>
      </c>
      <c r="L170" s="1" t="str">
        <f t="shared" si="13"/>
        <v/>
      </c>
      <c r="M170" s="2" t="s">
        <v>51</v>
      </c>
      <c r="N170" s="2">
        <v>129</v>
      </c>
      <c r="O170" s="180">
        <f>専門自由!E17</f>
        <v>0</v>
      </c>
      <c r="P170" s="180">
        <f>専門自由!F17</f>
        <v>0</v>
      </c>
      <c r="Q170" s="180">
        <f>専門自由!G17</f>
        <v>0</v>
      </c>
      <c r="R170" s="180">
        <f>専門自由!H17</f>
        <v>0</v>
      </c>
      <c r="S170" s="180">
        <f>専門自由!I17</f>
        <v>0</v>
      </c>
      <c r="T170" s="180">
        <f>専門自由!J17</f>
        <v>0</v>
      </c>
      <c r="U170" s="180">
        <f>専門自由!C17</f>
        <v>0</v>
      </c>
      <c r="V170" s="1" t="str">
        <f t="shared" si="14"/>
        <v/>
      </c>
      <c r="X170" s="5" t="s">
        <v>65</v>
      </c>
      <c r="Y170" s="5" t="s">
        <v>77</v>
      </c>
      <c r="Z170" s="5" t="s">
        <v>66</v>
      </c>
      <c r="AA170" s="5" t="s">
        <v>69</v>
      </c>
      <c r="AB170" s="5"/>
      <c r="AC170" s="5"/>
      <c r="AD170" s="5" t="s">
        <v>94</v>
      </c>
      <c r="AE170" s="5" t="s">
        <v>92</v>
      </c>
      <c r="AF170" s="5" t="s">
        <v>91</v>
      </c>
    </row>
    <row r="171" spans="11:32" ht="18" customHeight="1" x14ac:dyDescent="0.45">
      <c r="K171" s="1" t="str">
        <f>IF(V171="","",COUNTIF($V$11:V171,"該当"))</f>
        <v/>
      </c>
      <c r="L171" s="1" t="str">
        <f t="shared" si="13"/>
        <v/>
      </c>
      <c r="M171" s="2" t="s">
        <v>51</v>
      </c>
      <c r="N171" s="2">
        <v>130</v>
      </c>
      <c r="O171" s="180">
        <f>専門自由!E18</f>
        <v>0</v>
      </c>
      <c r="P171" s="180">
        <f>専門自由!F18</f>
        <v>0</v>
      </c>
      <c r="Q171" s="180">
        <f>専門自由!G18</f>
        <v>0</v>
      </c>
      <c r="R171" s="180">
        <f>専門自由!H18</f>
        <v>0</v>
      </c>
      <c r="S171" s="180">
        <f>専門自由!I18</f>
        <v>0</v>
      </c>
      <c r="T171" s="180">
        <f>専門自由!J18</f>
        <v>0</v>
      </c>
      <c r="U171" s="180">
        <f>専門自由!C18</f>
        <v>0</v>
      </c>
      <c r="V171" s="1" t="str">
        <f t="shared" si="14"/>
        <v/>
      </c>
      <c r="X171" s="15">
        <v>1</v>
      </c>
      <c r="Y171" s="15" t="s">
        <v>82</v>
      </c>
      <c r="Z171" s="15" t="s">
        <v>100</v>
      </c>
      <c r="AA171" s="15" t="s">
        <v>87</v>
      </c>
      <c r="AB171" s="15" t="s">
        <v>99</v>
      </c>
      <c r="AC171" s="2" t="str">
        <f>_xlfn.CONCAT(X171,Y171,Z171,AA171,AB171)</f>
        <v>1前期金5 6c</v>
      </c>
      <c r="AD171" s="16" t="e">
        <f>DGET($M$10:$U$203,$U$10,X170:AA171)</f>
        <v>#VALUE!</v>
      </c>
      <c r="AE171" s="16" t="e">
        <f>DGET($M$10:$U$203,$N$10,X170:AA171)</f>
        <v>#VALUE!</v>
      </c>
      <c r="AF171" s="16" t="e">
        <f>DGET($M$10:$U$203,$M$10,X170:AA171)</f>
        <v>#VALUE!</v>
      </c>
    </row>
    <row r="172" spans="11:32" ht="18" customHeight="1" x14ac:dyDescent="0.45">
      <c r="K172" s="1" t="str">
        <f>IF(V172="","",COUNTIF($V$11:V172,"該当"))</f>
        <v/>
      </c>
      <c r="L172" s="1" t="str">
        <f t="shared" si="13"/>
        <v/>
      </c>
      <c r="M172" s="2" t="s">
        <v>51</v>
      </c>
      <c r="N172" s="2">
        <v>131</v>
      </c>
      <c r="O172" s="180">
        <f>専門自由!E19</f>
        <v>0</v>
      </c>
      <c r="P172" s="180">
        <f>専門自由!F19</f>
        <v>0</v>
      </c>
      <c r="Q172" s="180">
        <f>専門自由!G19</f>
        <v>0</v>
      </c>
      <c r="R172" s="180">
        <f>専門自由!H19</f>
        <v>0</v>
      </c>
      <c r="S172" s="180">
        <f>専門自由!I19</f>
        <v>0</v>
      </c>
      <c r="T172" s="180">
        <f>専門自由!J19</f>
        <v>0</v>
      </c>
      <c r="U172" s="180">
        <f>専門自由!C19</f>
        <v>0</v>
      </c>
      <c r="V172" s="1" t="str">
        <f t="shared" si="14"/>
        <v/>
      </c>
      <c r="X172" s="5" t="s">
        <v>65</v>
      </c>
      <c r="Y172" s="5" t="s">
        <v>77</v>
      </c>
      <c r="Z172" s="5" t="s">
        <v>66</v>
      </c>
      <c r="AA172" s="5" t="s">
        <v>67</v>
      </c>
      <c r="AB172" s="5"/>
      <c r="AC172" s="5"/>
      <c r="AD172" s="5" t="s">
        <v>94</v>
      </c>
      <c r="AE172" s="5" t="s">
        <v>92</v>
      </c>
      <c r="AF172" s="5" t="s">
        <v>91</v>
      </c>
    </row>
    <row r="173" spans="11:32" ht="18" customHeight="1" x14ac:dyDescent="0.45">
      <c r="K173" s="1" t="str">
        <f>IF(V173="","",COUNTIF($V$11:V173,"該当"))</f>
        <v/>
      </c>
      <c r="L173" s="1" t="str">
        <f t="shared" si="13"/>
        <v/>
      </c>
      <c r="M173" s="2" t="s">
        <v>51</v>
      </c>
      <c r="N173" s="2">
        <v>132</v>
      </c>
      <c r="O173" s="180">
        <f>専門自由!E20</f>
        <v>0</v>
      </c>
      <c r="P173" s="180">
        <f>専門自由!F20</f>
        <v>0</v>
      </c>
      <c r="Q173" s="180">
        <f>専門自由!G20</f>
        <v>0</v>
      </c>
      <c r="R173" s="180">
        <f>専門自由!H20</f>
        <v>0</v>
      </c>
      <c r="S173" s="180">
        <f>専門自由!I20</f>
        <v>0</v>
      </c>
      <c r="T173" s="180">
        <f>専門自由!J20</f>
        <v>0</v>
      </c>
      <c r="U173" s="180">
        <f>専門自由!C20</f>
        <v>0</v>
      </c>
      <c r="V173" s="1" t="str">
        <f t="shared" si="14"/>
        <v/>
      </c>
      <c r="X173" s="15">
        <v>1</v>
      </c>
      <c r="Y173" s="15" t="s">
        <v>82</v>
      </c>
      <c r="Z173" s="15" t="s">
        <v>100</v>
      </c>
      <c r="AA173" s="15" t="s">
        <v>88</v>
      </c>
      <c r="AB173" s="15" t="s">
        <v>97</v>
      </c>
      <c r="AC173" s="2" t="str">
        <f>_xlfn.CONCAT(X173,Y173,Z173,AA173,AB173)</f>
        <v>1前期金7 8a</v>
      </c>
      <c r="AD173" s="16" t="e">
        <f>DGET($M$10:$U$203,$U$10,X172:AA173)</f>
        <v>#VALUE!</v>
      </c>
      <c r="AE173" s="16" t="e">
        <f>DGET($M$10:$U$203,$N$10,X172:AA173)</f>
        <v>#VALUE!</v>
      </c>
      <c r="AF173" s="16" t="e">
        <f>DGET($M$10:$U$203,$M$10,X172:AA173)</f>
        <v>#VALUE!</v>
      </c>
    </row>
    <row r="174" spans="11:32" ht="18" customHeight="1" x14ac:dyDescent="0.45">
      <c r="K174" s="1" t="str">
        <f>IF(V174="","",COUNTIF($V$11:V174,"該当"))</f>
        <v/>
      </c>
      <c r="L174" s="1" t="str">
        <f t="shared" si="13"/>
        <v/>
      </c>
      <c r="M174" s="2" t="s">
        <v>51</v>
      </c>
      <c r="N174" s="2">
        <v>133</v>
      </c>
      <c r="O174" s="180">
        <f>専門自由!E21</f>
        <v>0</v>
      </c>
      <c r="P174" s="180">
        <f>専門自由!F21</f>
        <v>0</v>
      </c>
      <c r="Q174" s="180">
        <f>専門自由!G21</f>
        <v>0</v>
      </c>
      <c r="R174" s="180">
        <f>専門自由!H21</f>
        <v>0</v>
      </c>
      <c r="S174" s="180">
        <f>専門自由!I21</f>
        <v>0</v>
      </c>
      <c r="T174" s="180">
        <f>専門自由!J21</f>
        <v>0</v>
      </c>
      <c r="U174" s="180">
        <f>専門自由!C21</f>
        <v>0</v>
      </c>
      <c r="V174" s="1" t="str">
        <f t="shared" si="14"/>
        <v/>
      </c>
      <c r="X174" s="5" t="s">
        <v>65</v>
      </c>
      <c r="Y174" s="5" t="s">
        <v>77</v>
      </c>
      <c r="Z174" s="5" t="s">
        <v>66</v>
      </c>
      <c r="AA174" s="5" t="s">
        <v>68</v>
      </c>
      <c r="AB174" s="5"/>
      <c r="AC174" s="5"/>
      <c r="AD174" s="5" t="s">
        <v>94</v>
      </c>
      <c r="AE174" s="5" t="s">
        <v>92</v>
      </c>
      <c r="AF174" s="5" t="s">
        <v>91</v>
      </c>
    </row>
    <row r="175" spans="11:32" ht="18" customHeight="1" x14ac:dyDescent="0.45">
      <c r="K175" s="1" t="str">
        <f>IF(V175="","",COUNTIF($V$11:V175,"該当"))</f>
        <v/>
      </c>
      <c r="L175" s="1" t="str">
        <f t="shared" si="13"/>
        <v/>
      </c>
      <c r="M175" s="2" t="s">
        <v>51</v>
      </c>
      <c r="N175" s="2">
        <v>134</v>
      </c>
      <c r="O175" s="180">
        <f>専門自由!E22</f>
        <v>0</v>
      </c>
      <c r="P175" s="180">
        <f>専門自由!F22</f>
        <v>0</v>
      </c>
      <c r="Q175" s="180">
        <f>専門自由!G22</f>
        <v>0</v>
      </c>
      <c r="R175" s="180">
        <f>専門自由!H22</f>
        <v>0</v>
      </c>
      <c r="S175" s="180">
        <f>専門自由!I22</f>
        <v>0</v>
      </c>
      <c r="T175" s="180">
        <f>専門自由!J22</f>
        <v>0</v>
      </c>
      <c r="U175" s="180">
        <f>専門自由!C22</f>
        <v>0</v>
      </c>
      <c r="V175" s="1" t="str">
        <f t="shared" si="14"/>
        <v/>
      </c>
      <c r="X175" s="15">
        <v>1</v>
      </c>
      <c r="Y175" s="15" t="s">
        <v>82</v>
      </c>
      <c r="Z175" s="15" t="s">
        <v>100</v>
      </c>
      <c r="AA175" s="15" t="s">
        <v>88</v>
      </c>
      <c r="AB175" s="15" t="s">
        <v>98</v>
      </c>
      <c r="AC175" s="2" t="str">
        <f>_xlfn.CONCAT(X175,Y175,Z175,AA175,AB175)</f>
        <v>1前期金7 8b</v>
      </c>
      <c r="AD175" s="16" t="e">
        <f>DGET($M$10:$U$203,$U$10,X174:AA175)</f>
        <v>#VALUE!</v>
      </c>
      <c r="AE175" s="16" t="e">
        <f>DGET($M$10:$U$203,$N$10,X174:AA175)</f>
        <v>#VALUE!</v>
      </c>
      <c r="AF175" s="16" t="e">
        <f>DGET($M$10:$U$203,$M$10,X174:AA175)</f>
        <v>#VALUE!</v>
      </c>
    </row>
    <row r="176" spans="11:32" ht="18" customHeight="1" x14ac:dyDescent="0.45">
      <c r="K176" s="1" t="str">
        <f>IF(V176="","",COUNTIF($V$11:V176,"該当"))</f>
        <v/>
      </c>
      <c r="L176" s="1" t="str">
        <f t="shared" si="13"/>
        <v/>
      </c>
      <c r="M176" s="2" t="s">
        <v>51</v>
      </c>
      <c r="N176" s="2">
        <v>135</v>
      </c>
      <c r="O176" s="180">
        <f>専門自由!E23</f>
        <v>0</v>
      </c>
      <c r="P176" s="180">
        <f>専門自由!F23</f>
        <v>0</v>
      </c>
      <c r="Q176" s="180">
        <f>専門自由!G23</f>
        <v>0</v>
      </c>
      <c r="R176" s="180">
        <f>専門自由!H23</f>
        <v>0</v>
      </c>
      <c r="S176" s="180">
        <f>専門自由!I23</f>
        <v>0</v>
      </c>
      <c r="T176" s="180">
        <f>専門自由!J23</f>
        <v>0</v>
      </c>
      <c r="U176" s="180">
        <f>専門自由!C23</f>
        <v>0</v>
      </c>
      <c r="V176" s="1" t="str">
        <f t="shared" si="14"/>
        <v/>
      </c>
      <c r="X176" s="5" t="s">
        <v>65</v>
      </c>
      <c r="Y176" s="5" t="s">
        <v>77</v>
      </c>
      <c r="Z176" s="5" t="s">
        <v>66</v>
      </c>
      <c r="AA176" s="5" t="s">
        <v>69</v>
      </c>
      <c r="AB176" s="5"/>
      <c r="AC176" s="5"/>
      <c r="AD176" s="5" t="s">
        <v>94</v>
      </c>
      <c r="AE176" s="5" t="s">
        <v>92</v>
      </c>
      <c r="AF176" s="5" t="s">
        <v>91</v>
      </c>
    </row>
    <row r="177" spans="11:32" ht="18" customHeight="1" x14ac:dyDescent="0.45">
      <c r="K177" s="1" t="str">
        <f>IF(V177="","",COUNTIF($V$11:V177,"該当"))</f>
        <v/>
      </c>
      <c r="L177" s="1" t="str">
        <f t="shared" si="13"/>
        <v/>
      </c>
      <c r="M177" s="2" t="s">
        <v>51</v>
      </c>
      <c r="N177" s="2">
        <v>136</v>
      </c>
      <c r="O177" s="180">
        <f>専門自由!E24</f>
        <v>0</v>
      </c>
      <c r="P177" s="180">
        <f>専門自由!F24</f>
        <v>0</v>
      </c>
      <c r="Q177" s="180">
        <f>専門自由!G24</f>
        <v>0</v>
      </c>
      <c r="R177" s="180">
        <f>専門自由!H24</f>
        <v>0</v>
      </c>
      <c r="S177" s="180">
        <f>専門自由!I24</f>
        <v>0</v>
      </c>
      <c r="T177" s="180">
        <f>専門自由!J24</f>
        <v>0</v>
      </c>
      <c r="U177" s="180">
        <f>専門自由!C24</f>
        <v>0</v>
      </c>
      <c r="V177" s="1" t="str">
        <f t="shared" si="14"/>
        <v/>
      </c>
      <c r="X177" s="15">
        <v>1</v>
      </c>
      <c r="Y177" s="15" t="s">
        <v>82</v>
      </c>
      <c r="Z177" s="15" t="s">
        <v>100</v>
      </c>
      <c r="AA177" s="15" t="s">
        <v>88</v>
      </c>
      <c r="AB177" s="15" t="s">
        <v>99</v>
      </c>
      <c r="AC177" s="2" t="str">
        <f>_xlfn.CONCAT(X177,Y177,Z177,AA177,AB177)</f>
        <v>1前期金7 8c</v>
      </c>
      <c r="AD177" s="16" t="e">
        <f>DGET($M$10:$U$203,$U$10,X176:AA177)</f>
        <v>#VALUE!</v>
      </c>
      <c r="AE177" s="16" t="e">
        <f>DGET($M$10:$U$203,$N$10,X176:AA177)</f>
        <v>#VALUE!</v>
      </c>
      <c r="AF177" s="16" t="e">
        <f>DGET($M$10:$U$203,$M$10,X176:AA177)</f>
        <v>#VALUE!</v>
      </c>
    </row>
    <row r="178" spans="11:32" ht="18" customHeight="1" x14ac:dyDescent="0.45">
      <c r="K178" s="1" t="str">
        <f>IF(V178="","",COUNTIF($V$11:V178,"該当"))</f>
        <v/>
      </c>
      <c r="L178" s="1" t="str">
        <f t="shared" si="13"/>
        <v/>
      </c>
      <c r="M178" s="2" t="s">
        <v>51</v>
      </c>
      <c r="N178" s="2">
        <v>137</v>
      </c>
      <c r="O178" s="180">
        <f>専門自由!E25</f>
        <v>0</v>
      </c>
      <c r="P178" s="180">
        <f>専門自由!F25</f>
        <v>0</v>
      </c>
      <c r="Q178" s="180">
        <f>専門自由!G25</f>
        <v>0</v>
      </c>
      <c r="R178" s="180">
        <f>専門自由!H25</f>
        <v>0</v>
      </c>
      <c r="S178" s="180">
        <f>専門自由!I25</f>
        <v>0</v>
      </c>
      <c r="T178" s="180">
        <f>専門自由!J25</f>
        <v>0</v>
      </c>
      <c r="U178" s="180">
        <f>専門自由!C25</f>
        <v>0</v>
      </c>
      <c r="V178" s="1" t="str">
        <f t="shared" si="14"/>
        <v/>
      </c>
      <c r="X178" s="5" t="s">
        <v>65</v>
      </c>
      <c r="Y178" s="5" t="s">
        <v>77</v>
      </c>
      <c r="Z178" s="5" t="s">
        <v>66</v>
      </c>
      <c r="AA178" s="5" t="s">
        <v>67</v>
      </c>
      <c r="AB178" s="5"/>
      <c r="AC178" s="5"/>
      <c r="AD178" s="5" t="s">
        <v>94</v>
      </c>
      <c r="AE178" s="5" t="s">
        <v>92</v>
      </c>
      <c r="AF178" s="5" t="s">
        <v>91</v>
      </c>
    </row>
    <row r="179" spans="11:32" ht="18" customHeight="1" x14ac:dyDescent="0.45">
      <c r="K179" s="1" t="str">
        <f>IF(V179="","",COUNTIF($V$11:V179,"該当"))</f>
        <v/>
      </c>
      <c r="L179" s="1" t="str">
        <f t="shared" si="13"/>
        <v/>
      </c>
      <c r="M179" s="2" t="s">
        <v>51</v>
      </c>
      <c r="N179" s="2">
        <v>138</v>
      </c>
      <c r="O179" s="180">
        <f>専門自由!E26</f>
        <v>0</v>
      </c>
      <c r="P179" s="180">
        <f>専門自由!F26</f>
        <v>0</v>
      </c>
      <c r="Q179" s="180">
        <f>専門自由!G26</f>
        <v>0</v>
      </c>
      <c r="R179" s="180">
        <f>専門自由!H26</f>
        <v>0</v>
      </c>
      <c r="S179" s="180">
        <f>専門自由!I26</f>
        <v>0</v>
      </c>
      <c r="T179" s="180">
        <f>専門自由!J26</f>
        <v>0</v>
      </c>
      <c r="U179" s="180">
        <f>専門自由!C26</f>
        <v>0</v>
      </c>
      <c r="V179" s="1" t="str">
        <f t="shared" si="14"/>
        <v/>
      </c>
      <c r="X179" s="15">
        <v>1</v>
      </c>
      <c r="Y179" s="15" t="s">
        <v>82</v>
      </c>
      <c r="Z179" s="15" t="s">
        <v>100</v>
      </c>
      <c r="AA179" s="15" t="s">
        <v>89</v>
      </c>
      <c r="AB179" s="15" t="s">
        <v>97</v>
      </c>
      <c r="AC179" s="2" t="str">
        <f>_xlfn.CONCAT(X179,Y179,Z179,AA179,AB179)</f>
        <v>1前期金9 10a</v>
      </c>
      <c r="AD179" s="16" t="e">
        <f>DGET($M$10:$U$203,$U$10,X178:AA179)</f>
        <v>#VALUE!</v>
      </c>
      <c r="AE179" s="16" t="e">
        <f>DGET($M$10:$U$203,$N$10,X178:AA179)</f>
        <v>#VALUE!</v>
      </c>
      <c r="AF179" s="16" t="e">
        <f>DGET($M$10:$U$203,$M$10,X178:AA179)</f>
        <v>#VALUE!</v>
      </c>
    </row>
    <row r="180" spans="11:32" ht="18" customHeight="1" x14ac:dyDescent="0.45">
      <c r="K180" s="1" t="str">
        <f>IF(V180="","",COUNTIF($V$11:V180,"該当"))</f>
        <v/>
      </c>
      <c r="L180" s="1" t="str">
        <f t="shared" si="13"/>
        <v/>
      </c>
      <c r="M180" s="2" t="s">
        <v>51</v>
      </c>
      <c r="N180" s="2">
        <v>139</v>
      </c>
      <c r="O180" s="180">
        <f>専門自由!E27</f>
        <v>0</v>
      </c>
      <c r="P180" s="180">
        <f>専門自由!F27</f>
        <v>0</v>
      </c>
      <c r="Q180" s="180">
        <f>専門自由!G27</f>
        <v>0</v>
      </c>
      <c r="R180" s="180">
        <f>専門自由!H27</f>
        <v>0</v>
      </c>
      <c r="S180" s="180">
        <f>専門自由!I27</f>
        <v>0</v>
      </c>
      <c r="T180" s="180">
        <f>専門自由!J27</f>
        <v>0</v>
      </c>
      <c r="U180" s="180">
        <f>専門自由!C27</f>
        <v>0</v>
      </c>
      <c r="V180" s="1" t="str">
        <f t="shared" si="14"/>
        <v/>
      </c>
      <c r="X180" s="5" t="s">
        <v>65</v>
      </c>
      <c r="Y180" s="5" t="s">
        <v>77</v>
      </c>
      <c r="Z180" s="5" t="s">
        <v>66</v>
      </c>
      <c r="AA180" s="5" t="s">
        <v>68</v>
      </c>
      <c r="AB180" s="5"/>
      <c r="AC180" s="5"/>
      <c r="AD180" s="5" t="s">
        <v>94</v>
      </c>
      <c r="AE180" s="5" t="s">
        <v>92</v>
      </c>
      <c r="AF180" s="5" t="s">
        <v>91</v>
      </c>
    </row>
    <row r="181" spans="11:32" ht="18" customHeight="1" x14ac:dyDescent="0.45">
      <c r="K181" s="1" t="str">
        <f>IF(V181="","",COUNTIF($V$11:V181,"該当"))</f>
        <v/>
      </c>
      <c r="L181" s="1" t="str">
        <f t="shared" si="13"/>
        <v/>
      </c>
      <c r="M181" s="2" t="s">
        <v>51</v>
      </c>
      <c r="N181" s="2">
        <v>140</v>
      </c>
      <c r="O181" s="180">
        <f>専門自由!E28</f>
        <v>0</v>
      </c>
      <c r="P181" s="180">
        <f>専門自由!F28</f>
        <v>0</v>
      </c>
      <c r="Q181" s="180">
        <f>専門自由!G28</f>
        <v>0</v>
      </c>
      <c r="R181" s="180">
        <f>専門自由!H28</f>
        <v>0</v>
      </c>
      <c r="S181" s="180">
        <f>専門自由!I28</f>
        <v>0</v>
      </c>
      <c r="T181" s="180">
        <f>専門自由!J28</f>
        <v>0</v>
      </c>
      <c r="U181" s="180">
        <f>専門自由!C28</f>
        <v>0</v>
      </c>
      <c r="V181" s="1" t="str">
        <f t="shared" si="14"/>
        <v/>
      </c>
      <c r="X181" s="15">
        <v>1</v>
      </c>
      <c r="Y181" s="15" t="s">
        <v>82</v>
      </c>
      <c r="Z181" s="15" t="s">
        <v>100</v>
      </c>
      <c r="AA181" s="15" t="s">
        <v>89</v>
      </c>
      <c r="AB181" s="15" t="s">
        <v>98</v>
      </c>
      <c r="AC181" s="2" t="str">
        <f>_xlfn.CONCAT(X181,Y181,Z181,AA181,AB181)</f>
        <v>1前期金9 10b</v>
      </c>
      <c r="AD181" s="16" t="e">
        <f>DGET($M$10:$U$203,$U$10,X180:AA181)</f>
        <v>#VALUE!</v>
      </c>
      <c r="AE181" s="16" t="e">
        <f>DGET($M$10:$U$203,$N$10,X180:AA181)</f>
        <v>#VALUE!</v>
      </c>
      <c r="AF181" s="16" t="e">
        <f>DGET($M$10:$U$203,$M$10,X180:AA181)</f>
        <v>#VALUE!</v>
      </c>
    </row>
    <row r="182" spans="11:32" ht="18" customHeight="1" x14ac:dyDescent="0.45">
      <c r="K182" s="1" t="str">
        <f>IF(V182="","",COUNTIF($V$11:V182,"該当"))</f>
        <v/>
      </c>
      <c r="L182" s="1" t="str">
        <f t="shared" si="13"/>
        <v/>
      </c>
      <c r="M182" s="2" t="s">
        <v>51</v>
      </c>
      <c r="N182" s="2">
        <v>141</v>
      </c>
      <c r="O182" s="180">
        <f>専門自由!E29</f>
        <v>0</v>
      </c>
      <c r="P182" s="180">
        <f>専門自由!F29</f>
        <v>0</v>
      </c>
      <c r="Q182" s="180">
        <f>専門自由!G29</f>
        <v>0</v>
      </c>
      <c r="R182" s="180">
        <f>専門自由!H29</f>
        <v>0</v>
      </c>
      <c r="S182" s="180">
        <f>専門自由!I29</f>
        <v>0</v>
      </c>
      <c r="T182" s="180">
        <f>専門自由!J29</f>
        <v>0</v>
      </c>
      <c r="U182" s="180">
        <f>専門自由!C29</f>
        <v>0</v>
      </c>
      <c r="V182" s="1" t="str">
        <f t="shared" si="14"/>
        <v/>
      </c>
      <c r="X182" s="5" t="s">
        <v>65</v>
      </c>
      <c r="Y182" s="5" t="s">
        <v>77</v>
      </c>
      <c r="Z182" s="5" t="s">
        <v>66</v>
      </c>
      <c r="AA182" s="5" t="s">
        <v>69</v>
      </c>
      <c r="AB182" s="5"/>
      <c r="AC182" s="5"/>
      <c r="AD182" s="5" t="s">
        <v>94</v>
      </c>
      <c r="AE182" s="5" t="s">
        <v>92</v>
      </c>
      <c r="AF182" s="5" t="s">
        <v>91</v>
      </c>
    </row>
    <row r="183" spans="11:32" ht="18" customHeight="1" x14ac:dyDescent="0.45">
      <c r="K183" s="1" t="str">
        <f>IF(V183="","",COUNTIF($V$11:V183,"該当"))</f>
        <v/>
      </c>
      <c r="L183" s="1" t="str">
        <f t="shared" si="13"/>
        <v/>
      </c>
      <c r="M183" s="2" t="s">
        <v>51</v>
      </c>
      <c r="N183" s="2">
        <v>142</v>
      </c>
      <c r="O183" s="180">
        <f>専門自由!E30</f>
        <v>0</v>
      </c>
      <c r="P183" s="180">
        <f>専門自由!F30</f>
        <v>0</v>
      </c>
      <c r="Q183" s="180">
        <f>専門自由!G30</f>
        <v>0</v>
      </c>
      <c r="R183" s="180">
        <f>専門自由!H30</f>
        <v>0</v>
      </c>
      <c r="S183" s="180">
        <f>専門自由!I30</f>
        <v>0</v>
      </c>
      <c r="T183" s="180">
        <f>専門自由!J30</f>
        <v>0</v>
      </c>
      <c r="U183" s="180">
        <f>専門自由!C30</f>
        <v>0</v>
      </c>
      <c r="V183" s="1" t="str">
        <f t="shared" si="14"/>
        <v/>
      </c>
      <c r="X183" s="15">
        <v>1</v>
      </c>
      <c r="Y183" s="15" t="s">
        <v>82</v>
      </c>
      <c r="Z183" s="15" t="s">
        <v>100</v>
      </c>
      <c r="AA183" s="15" t="s">
        <v>89</v>
      </c>
      <c r="AB183" s="15" t="s">
        <v>99</v>
      </c>
      <c r="AC183" s="2" t="str">
        <f>_xlfn.CONCAT(X183,Y183,Z183,AA183,AB183)</f>
        <v>1前期金9 10c</v>
      </c>
      <c r="AD183" s="16" t="e">
        <f>DGET($M$10:$U$203,$U$10,X182:AA183)</f>
        <v>#VALUE!</v>
      </c>
      <c r="AE183" s="16" t="e">
        <f>DGET($M$10:$U$203,$N$10,X182:AA183)</f>
        <v>#VALUE!</v>
      </c>
      <c r="AF183" s="16" t="e">
        <f>DGET($M$10:$U$203,$M$10,X182:AA183)</f>
        <v>#VALUE!</v>
      </c>
    </row>
    <row r="184" spans="11:32" ht="18" customHeight="1" x14ac:dyDescent="0.45">
      <c r="K184" s="1" t="str">
        <f>IF(V184="","",COUNTIF($V$11:V184,"該当"))</f>
        <v/>
      </c>
      <c r="L184" s="1" t="str">
        <f t="shared" si="13"/>
        <v/>
      </c>
      <c r="M184" s="2" t="s">
        <v>51</v>
      </c>
      <c r="N184" s="2">
        <v>143</v>
      </c>
      <c r="O184" s="180">
        <f>専門自由!E31</f>
        <v>0</v>
      </c>
      <c r="P184" s="180">
        <f>専門自由!F31</f>
        <v>0</v>
      </c>
      <c r="Q184" s="180">
        <f>専門自由!G31</f>
        <v>0</v>
      </c>
      <c r="R184" s="180">
        <f>専門自由!H31</f>
        <v>0</v>
      </c>
      <c r="S184" s="180">
        <f>専門自由!I31</f>
        <v>0</v>
      </c>
      <c r="T184" s="180">
        <f>専門自由!J31</f>
        <v>0</v>
      </c>
      <c r="U184" s="180">
        <f>専門自由!C31</f>
        <v>0</v>
      </c>
      <c r="V184" s="1" t="str">
        <f t="shared" si="14"/>
        <v/>
      </c>
      <c r="X184" s="5" t="s">
        <v>65</v>
      </c>
      <c r="Y184" s="5" t="s">
        <v>77</v>
      </c>
      <c r="Z184" s="5" t="s">
        <v>66</v>
      </c>
      <c r="AA184" s="5" t="s">
        <v>67</v>
      </c>
      <c r="AB184" s="5"/>
      <c r="AC184" s="5"/>
      <c r="AD184" s="5" t="s">
        <v>94</v>
      </c>
      <c r="AE184" s="5" t="s">
        <v>92</v>
      </c>
      <c r="AF184" s="5" t="s">
        <v>91</v>
      </c>
    </row>
    <row r="185" spans="11:32" ht="18" customHeight="1" x14ac:dyDescent="0.45">
      <c r="K185" s="1" t="str">
        <f>IF(V185="","",COUNTIF($V$11:V185,"該当"))</f>
        <v/>
      </c>
      <c r="L185" s="1" t="str">
        <f t="shared" si="13"/>
        <v/>
      </c>
      <c r="M185" s="2" t="s">
        <v>51</v>
      </c>
      <c r="N185" s="2">
        <v>144</v>
      </c>
      <c r="O185" s="180">
        <f>専門自由!E32</f>
        <v>0</v>
      </c>
      <c r="P185" s="180">
        <f>専門自由!F32</f>
        <v>0</v>
      </c>
      <c r="Q185" s="180">
        <f>専門自由!G32</f>
        <v>0</v>
      </c>
      <c r="R185" s="180">
        <f>専門自由!H32</f>
        <v>0</v>
      </c>
      <c r="S185" s="180">
        <f>専門自由!I32</f>
        <v>0</v>
      </c>
      <c r="T185" s="180">
        <f>専門自由!J32</f>
        <v>0</v>
      </c>
      <c r="U185" s="180">
        <f>専門自由!C32</f>
        <v>0</v>
      </c>
      <c r="V185" s="1" t="str">
        <f t="shared" si="14"/>
        <v/>
      </c>
      <c r="X185" s="15">
        <v>1</v>
      </c>
      <c r="Y185" s="15" t="s">
        <v>82</v>
      </c>
      <c r="Z185" s="15" t="s">
        <v>100</v>
      </c>
      <c r="AA185" s="15" t="s">
        <v>90</v>
      </c>
      <c r="AB185" s="15" t="s">
        <v>97</v>
      </c>
      <c r="AC185" s="2" t="str">
        <f>_xlfn.CONCAT(X185,Y185,Z185,AA185,AB185)</f>
        <v>1前期金他a</v>
      </c>
      <c r="AD185" s="16" t="e">
        <f>DGET($M$10:$U$203,$U$10,X184:AA185)</f>
        <v>#VALUE!</v>
      </c>
      <c r="AE185" s="16" t="e">
        <f>DGET($M$10:$U$203,$N$10,X184:AA185)</f>
        <v>#VALUE!</v>
      </c>
      <c r="AF185" s="16" t="e">
        <f>DGET($M$10:$U$203,$M$10,X184:AA185)</f>
        <v>#VALUE!</v>
      </c>
    </row>
    <row r="186" spans="11:32" ht="18" customHeight="1" x14ac:dyDescent="0.45">
      <c r="K186" s="1" t="str">
        <f>IF(V186="","",COUNTIF($V$11:V186,"該当"))</f>
        <v/>
      </c>
      <c r="L186" s="1" t="str">
        <f t="shared" si="13"/>
        <v/>
      </c>
      <c r="M186" s="2" t="s">
        <v>51</v>
      </c>
      <c r="N186" s="2">
        <v>145</v>
      </c>
      <c r="O186" s="180">
        <f>専門自由!E33</f>
        <v>0</v>
      </c>
      <c r="P186" s="180">
        <f>専門自由!F33</f>
        <v>0</v>
      </c>
      <c r="Q186" s="180">
        <f>専門自由!G33</f>
        <v>0</v>
      </c>
      <c r="R186" s="180">
        <f>専門自由!H33</f>
        <v>0</v>
      </c>
      <c r="S186" s="180">
        <f>専門自由!I33</f>
        <v>0</v>
      </c>
      <c r="T186" s="180">
        <f>専門自由!J33</f>
        <v>0</v>
      </c>
      <c r="U186" s="180">
        <f>専門自由!C33</f>
        <v>0</v>
      </c>
      <c r="V186" s="1" t="str">
        <f t="shared" si="14"/>
        <v/>
      </c>
      <c r="X186" s="5" t="s">
        <v>65</v>
      </c>
      <c r="Y186" s="5" t="s">
        <v>77</v>
      </c>
      <c r="Z186" s="5" t="s">
        <v>66</v>
      </c>
      <c r="AA186" s="5" t="s">
        <v>68</v>
      </c>
      <c r="AB186" s="5"/>
      <c r="AC186" s="5"/>
      <c r="AD186" s="5" t="s">
        <v>94</v>
      </c>
      <c r="AE186" s="5" t="s">
        <v>92</v>
      </c>
      <c r="AF186" s="5" t="s">
        <v>91</v>
      </c>
    </row>
    <row r="187" spans="11:32" ht="18" customHeight="1" x14ac:dyDescent="0.45">
      <c r="K187" s="1" t="str">
        <f>IF(V187="","",COUNTIF($V$11:V187,"該当"))</f>
        <v/>
      </c>
      <c r="L187" s="1" t="str">
        <f t="shared" si="13"/>
        <v/>
      </c>
      <c r="M187" s="2" t="s">
        <v>51</v>
      </c>
      <c r="N187" s="2">
        <v>146</v>
      </c>
      <c r="O187" s="180">
        <f>専門自由!E34</f>
        <v>0</v>
      </c>
      <c r="P187" s="180">
        <f>専門自由!F34</f>
        <v>0</v>
      </c>
      <c r="Q187" s="180">
        <f>専門自由!G34</f>
        <v>0</v>
      </c>
      <c r="R187" s="180">
        <f>専門自由!H34</f>
        <v>0</v>
      </c>
      <c r="S187" s="180">
        <f>専門自由!I34</f>
        <v>0</v>
      </c>
      <c r="T187" s="180">
        <f>専門自由!J34</f>
        <v>0</v>
      </c>
      <c r="U187" s="180">
        <f>専門自由!C34</f>
        <v>0</v>
      </c>
      <c r="V187" s="1" t="str">
        <f t="shared" si="14"/>
        <v/>
      </c>
      <c r="X187" s="15">
        <v>1</v>
      </c>
      <c r="Y187" s="15" t="s">
        <v>82</v>
      </c>
      <c r="Z187" s="15" t="s">
        <v>100</v>
      </c>
      <c r="AA187" s="15" t="s">
        <v>90</v>
      </c>
      <c r="AB187" s="15" t="s">
        <v>98</v>
      </c>
      <c r="AC187" s="2" t="str">
        <f>_xlfn.CONCAT(X187,Y187,Z187,AA187,AB187)</f>
        <v>1前期金他b</v>
      </c>
      <c r="AD187" s="16" t="e">
        <f>DGET($M$10:$U$203,$U$10,X186:AA187)</f>
        <v>#VALUE!</v>
      </c>
      <c r="AE187" s="16" t="e">
        <f>DGET($M$10:$U$203,$N$10,X186:AA187)</f>
        <v>#VALUE!</v>
      </c>
      <c r="AF187" s="16" t="e">
        <f>DGET($M$10:$U$203,$M$10,X186:AA187)</f>
        <v>#VALUE!</v>
      </c>
    </row>
    <row r="188" spans="11:32" ht="18" customHeight="1" x14ac:dyDescent="0.45">
      <c r="K188" s="1" t="str">
        <f>IF(V188="","",COUNTIF($V$11:V188,"該当"))</f>
        <v/>
      </c>
      <c r="L188" s="1" t="str">
        <f t="shared" si="13"/>
        <v/>
      </c>
      <c r="M188" s="2" t="s">
        <v>51</v>
      </c>
      <c r="N188" s="2">
        <v>147</v>
      </c>
      <c r="O188" s="180">
        <f>専門自由!E35</f>
        <v>0</v>
      </c>
      <c r="P188" s="180">
        <f>専門自由!F35</f>
        <v>0</v>
      </c>
      <c r="Q188" s="180">
        <f>専門自由!G35</f>
        <v>0</v>
      </c>
      <c r="R188" s="180">
        <f>専門自由!H35</f>
        <v>0</v>
      </c>
      <c r="S188" s="180">
        <f>専門自由!I35</f>
        <v>0</v>
      </c>
      <c r="T188" s="180">
        <f>専門自由!J35</f>
        <v>0</v>
      </c>
      <c r="U188" s="180">
        <f>専門自由!C35</f>
        <v>0</v>
      </c>
      <c r="V188" s="1" t="str">
        <f t="shared" si="14"/>
        <v/>
      </c>
      <c r="X188" s="5" t="s">
        <v>65</v>
      </c>
      <c r="Y188" s="5" t="s">
        <v>77</v>
      </c>
      <c r="Z188" s="5" t="s">
        <v>66</v>
      </c>
      <c r="AA188" s="5" t="s">
        <v>69</v>
      </c>
      <c r="AB188" s="5"/>
      <c r="AC188" s="5"/>
      <c r="AD188" s="5" t="s">
        <v>94</v>
      </c>
      <c r="AE188" s="5" t="s">
        <v>92</v>
      </c>
      <c r="AF188" s="5" t="s">
        <v>91</v>
      </c>
    </row>
    <row r="189" spans="11:32" ht="18" customHeight="1" x14ac:dyDescent="0.45">
      <c r="K189" s="1" t="str">
        <f>IF(V189="","",COUNTIF($V$11:V189,"該当"))</f>
        <v/>
      </c>
      <c r="L189" s="1" t="str">
        <f t="shared" si="13"/>
        <v/>
      </c>
      <c r="M189" s="2" t="s">
        <v>81</v>
      </c>
      <c r="N189" s="2">
        <v>148</v>
      </c>
      <c r="O189" s="180">
        <f>自由選択!E6</f>
        <v>0</v>
      </c>
      <c r="P189" s="180">
        <f>自由選択!F6</f>
        <v>0</v>
      </c>
      <c r="Q189" s="180">
        <f>自由選択!G6</f>
        <v>0</v>
      </c>
      <c r="R189" s="180">
        <f>自由選択!H6</f>
        <v>0</v>
      </c>
      <c r="S189" s="180">
        <f>自由選択!I6</f>
        <v>0</v>
      </c>
      <c r="T189" s="180">
        <f>自由選択!J6</f>
        <v>0</v>
      </c>
      <c r="U189" s="180">
        <f>自由選択!C6</f>
        <v>0</v>
      </c>
      <c r="V189" s="1" t="str">
        <f t="shared" si="14"/>
        <v/>
      </c>
      <c r="X189" s="15">
        <v>1</v>
      </c>
      <c r="Y189" s="15" t="s">
        <v>82</v>
      </c>
      <c r="Z189" s="15" t="s">
        <v>100</v>
      </c>
      <c r="AA189" s="15" t="s">
        <v>90</v>
      </c>
      <c r="AB189" s="15" t="s">
        <v>99</v>
      </c>
      <c r="AC189" s="2" t="str">
        <f>_xlfn.CONCAT(X189,Y189,Z189,AA189,AB189)</f>
        <v>1前期金他c</v>
      </c>
      <c r="AD189" s="16" t="e">
        <f>DGET($M$10:$U$203,$U$10,X188:AA189)</f>
        <v>#VALUE!</v>
      </c>
      <c r="AE189" s="16" t="e">
        <f>DGET($M$10:$U$203,$N$10,X188:AA189)</f>
        <v>#VALUE!</v>
      </c>
      <c r="AF189" s="16" t="e">
        <f>DGET($M$10:$U$203,$M$10,X188:AA189)</f>
        <v>#VALUE!</v>
      </c>
    </row>
    <row r="190" spans="11:32" ht="18" customHeight="1" x14ac:dyDescent="0.45">
      <c r="K190" s="1" t="str">
        <f>IF(V190="","",COUNTIF($V$11:V190,"該当"))</f>
        <v/>
      </c>
      <c r="L190" s="1" t="str">
        <f t="shared" si="13"/>
        <v/>
      </c>
      <c r="M190" s="2" t="s">
        <v>81</v>
      </c>
      <c r="N190" s="2">
        <v>149</v>
      </c>
      <c r="O190" s="180">
        <f>自由選択!E7</f>
        <v>0</v>
      </c>
      <c r="P190" s="180">
        <f>自由選択!F7</f>
        <v>0</v>
      </c>
      <c r="Q190" s="180">
        <f>自由選択!G7</f>
        <v>0</v>
      </c>
      <c r="R190" s="180">
        <f>自由選択!H7</f>
        <v>0</v>
      </c>
      <c r="S190" s="180">
        <f>自由選択!I7</f>
        <v>0</v>
      </c>
      <c r="T190" s="180">
        <f>自由選択!J7</f>
        <v>0</v>
      </c>
      <c r="U190" s="180">
        <f>自由選択!C7</f>
        <v>0</v>
      </c>
      <c r="V190" s="1" t="str">
        <f t="shared" si="14"/>
        <v/>
      </c>
      <c r="X190" s="5" t="s">
        <v>65</v>
      </c>
      <c r="Y190" s="5" t="s">
        <v>77</v>
      </c>
      <c r="Z190" s="5" t="s">
        <v>66</v>
      </c>
      <c r="AA190" s="5" t="s">
        <v>67</v>
      </c>
      <c r="AB190" s="5"/>
      <c r="AC190" s="5"/>
      <c r="AD190" s="5" t="s">
        <v>94</v>
      </c>
      <c r="AE190" s="5" t="s">
        <v>92</v>
      </c>
      <c r="AF190" s="5" t="s">
        <v>91</v>
      </c>
    </row>
    <row r="191" spans="11:32" ht="18" customHeight="1" x14ac:dyDescent="0.45">
      <c r="K191" s="1" t="str">
        <f>IF(V191="","",COUNTIF($V$11:V191,"該当"))</f>
        <v/>
      </c>
      <c r="L191" s="1" t="str">
        <f t="shared" si="13"/>
        <v/>
      </c>
      <c r="M191" s="2" t="s">
        <v>81</v>
      </c>
      <c r="N191" s="2">
        <v>150</v>
      </c>
      <c r="O191" s="180">
        <f>自由選択!E8</f>
        <v>0</v>
      </c>
      <c r="P191" s="180">
        <f>自由選択!F8</f>
        <v>0</v>
      </c>
      <c r="Q191" s="180">
        <f>自由選択!G8</f>
        <v>0</v>
      </c>
      <c r="R191" s="180">
        <f>自由選択!H8</f>
        <v>0</v>
      </c>
      <c r="S191" s="180">
        <f>自由選択!I8</f>
        <v>0</v>
      </c>
      <c r="T191" s="180">
        <f>自由選択!J8</f>
        <v>0</v>
      </c>
      <c r="U191" s="180">
        <f>自由選択!C8</f>
        <v>0</v>
      </c>
      <c r="V191" s="1" t="str">
        <f t="shared" si="14"/>
        <v/>
      </c>
      <c r="X191" s="15">
        <v>1</v>
      </c>
      <c r="Y191" s="15" t="s">
        <v>82</v>
      </c>
      <c r="Z191" s="15" t="s">
        <v>101</v>
      </c>
      <c r="AA191" s="15" t="s">
        <v>84</v>
      </c>
      <c r="AB191" s="15" t="s">
        <v>97</v>
      </c>
      <c r="AC191" s="2" t="str">
        <f>_xlfn.CONCAT(X191,Y191,Z191,AA191,AB191)</f>
        <v>1前期土1 2a</v>
      </c>
      <c r="AD191" s="16" t="e">
        <f>DGET($M$10:$U$203,$U$10,X190:AA191)</f>
        <v>#VALUE!</v>
      </c>
      <c r="AE191" s="16" t="e">
        <f>DGET($M$10:$U$203,$N$10,X190:AA191)</f>
        <v>#VALUE!</v>
      </c>
      <c r="AF191" s="16" t="e">
        <f>DGET($M$10:$U$203,$M$10,X190:AA191)</f>
        <v>#VALUE!</v>
      </c>
    </row>
    <row r="192" spans="11:32" ht="18" customHeight="1" x14ac:dyDescent="0.45">
      <c r="K192" s="1" t="str">
        <f>IF(V192="","",COUNTIF($V$11:V192,"該当"))</f>
        <v/>
      </c>
      <c r="L192" s="1" t="str">
        <f t="shared" si="13"/>
        <v/>
      </c>
      <c r="M192" s="2" t="s">
        <v>81</v>
      </c>
      <c r="N192" s="2">
        <v>151</v>
      </c>
      <c r="O192" s="180">
        <f>自由選択!E9</f>
        <v>0</v>
      </c>
      <c r="P192" s="180">
        <f>自由選択!F9</f>
        <v>0</v>
      </c>
      <c r="Q192" s="180">
        <f>自由選択!G9</f>
        <v>0</v>
      </c>
      <c r="R192" s="180">
        <f>自由選択!H9</f>
        <v>0</v>
      </c>
      <c r="S192" s="180">
        <f>自由選択!I9</f>
        <v>0</v>
      </c>
      <c r="T192" s="180">
        <f>自由選択!J9</f>
        <v>0</v>
      </c>
      <c r="U192" s="180">
        <f>自由選択!C9</f>
        <v>0</v>
      </c>
      <c r="V192" s="1" t="str">
        <f t="shared" si="14"/>
        <v/>
      </c>
      <c r="X192" s="5" t="s">
        <v>65</v>
      </c>
      <c r="Y192" s="5" t="s">
        <v>77</v>
      </c>
      <c r="Z192" s="5" t="s">
        <v>66</v>
      </c>
      <c r="AA192" s="5" t="s">
        <v>68</v>
      </c>
      <c r="AB192" s="5"/>
      <c r="AC192" s="5"/>
      <c r="AD192" s="5" t="s">
        <v>94</v>
      </c>
      <c r="AE192" s="5" t="s">
        <v>92</v>
      </c>
      <c r="AF192" s="5" t="s">
        <v>91</v>
      </c>
    </row>
    <row r="193" spans="11:32" ht="18" customHeight="1" x14ac:dyDescent="0.45">
      <c r="K193" s="1" t="str">
        <f>IF(V193="","",COUNTIF($V$11:V193,"該当"))</f>
        <v/>
      </c>
      <c r="L193" s="1" t="str">
        <f t="shared" si="13"/>
        <v/>
      </c>
      <c r="M193" s="2" t="s">
        <v>81</v>
      </c>
      <c r="N193" s="2">
        <v>152</v>
      </c>
      <c r="O193" s="180">
        <f>自由選択!E10</f>
        <v>0</v>
      </c>
      <c r="P193" s="180">
        <f>自由選択!F10</f>
        <v>0</v>
      </c>
      <c r="Q193" s="180">
        <f>自由選択!G10</f>
        <v>0</v>
      </c>
      <c r="R193" s="180">
        <f>自由選択!H10</f>
        <v>0</v>
      </c>
      <c r="S193" s="180">
        <f>自由選択!I10</f>
        <v>0</v>
      </c>
      <c r="T193" s="180">
        <f>自由選択!J10</f>
        <v>0</v>
      </c>
      <c r="U193" s="180">
        <f>自由選択!C10</f>
        <v>0</v>
      </c>
      <c r="V193" s="1" t="str">
        <f t="shared" si="14"/>
        <v/>
      </c>
      <c r="X193" s="15">
        <v>1</v>
      </c>
      <c r="Y193" s="15" t="s">
        <v>82</v>
      </c>
      <c r="Z193" s="15" t="s">
        <v>101</v>
      </c>
      <c r="AA193" s="15" t="s">
        <v>84</v>
      </c>
      <c r="AB193" s="15" t="s">
        <v>98</v>
      </c>
      <c r="AC193" s="2" t="str">
        <f>_xlfn.CONCAT(X193,Y193,Z193,AA193,AB193)</f>
        <v>1前期土1 2b</v>
      </c>
      <c r="AD193" s="16" t="e">
        <f>DGET($M$10:$U$203,$U$10,X192:AA193)</f>
        <v>#VALUE!</v>
      </c>
      <c r="AE193" s="16" t="e">
        <f>DGET($M$10:$U$203,$N$10,X192:AA193)</f>
        <v>#VALUE!</v>
      </c>
      <c r="AF193" s="16" t="e">
        <f>DGET($M$10:$U$203,$M$10,X192:AA193)</f>
        <v>#VALUE!</v>
      </c>
    </row>
    <row r="194" spans="11:32" ht="18" customHeight="1" x14ac:dyDescent="0.45">
      <c r="K194" s="1" t="str">
        <f>IF(V194="","",COUNTIF($V$11:V194,"該当"))</f>
        <v/>
      </c>
      <c r="L194" s="1" t="str">
        <f t="shared" si="13"/>
        <v/>
      </c>
      <c r="M194" s="2" t="s">
        <v>81</v>
      </c>
      <c r="N194" s="2">
        <v>153</v>
      </c>
      <c r="O194" s="180">
        <f>自由選択!E11</f>
        <v>0</v>
      </c>
      <c r="P194" s="180">
        <f>自由選択!F11</f>
        <v>0</v>
      </c>
      <c r="Q194" s="180">
        <f>自由選択!G11</f>
        <v>0</v>
      </c>
      <c r="R194" s="180">
        <f>自由選択!H11</f>
        <v>0</v>
      </c>
      <c r="S194" s="180">
        <f>自由選択!I11</f>
        <v>0</v>
      </c>
      <c r="T194" s="180">
        <f>自由選択!J11</f>
        <v>0</v>
      </c>
      <c r="U194" s="180">
        <f>自由選択!C11</f>
        <v>0</v>
      </c>
      <c r="V194" s="1" t="str">
        <f t="shared" si="14"/>
        <v/>
      </c>
      <c r="X194" s="5" t="s">
        <v>65</v>
      </c>
      <c r="Y194" s="5" t="s">
        <v>77</v>
      </c>
      <c r="Z194" s="5" t="s">
        <v>66</v>
      </c>
      <c r="AA194" s="5" t="s">
        <v>69</v>
      </c>
      <c r="AB194" s="5"/>
      <c r="AC194" s="5"/>
      <c r="AD194" s="5" t="s">
        <v>94</v>
      </c>
      <c r="AE194" s="5" t="s">
        <v>92</v>
      </c>
      <c r="AF194" s="5" t="s">
        <v>91</v>
      </c>
    </row>
    <row r="195" spans="11:32" ht="18" customHeight="1" x14ac:dyDescent="0.45">
      <c r="K195" s="1" t="str">
        <f>IF(V195="","",COUNTIF($V$11:V195,"該当"))</f>
        <v/>
      </c>
      <c r="L195" s="1" t="str">
        <f t="shared" si="13"/>
        <v/>
      </c>
      <c r="M195" s="2" t="s">
        <v>81</v>
      </c>
      <c r="N195" s="2">
        <v>154</v>
      </c>
      <c r="O195" s="180">
        <f>自由選択!E12</f>
        <v>0</v>
      </c>
      <c r="P195" s="180">
        <f>自由選択!F12</f>
        <v>0</v>
      </c>
      <c r="Q195" s="180">
        <f>自由選択!G12</f>
        <v>0</v>
      </c>
      <c r="R195" s="180">
        <f>自由選択!H12</f>
        <v>0</v>
      </c>
      <c r="S195" s="180">
        <f>自由選択!I12</f>
        <v>0</v>
      </c>
      <c r="T195" s="180">
        <f>自由選択!J12</f>
        <v>0</v>
      </c>
      <c r="U195" s="180">
        <f>自由選択!C12</f>
        <v>0</v>
      </c>
      <c r="V195" s="1" t="str">
        <f t="shared" si="14"/>
        <v/>
      </c>
      <c r="X195" s="15">
        <v>1</v>
      </c>
      <c r="Y195" s="15" t="s">
        <v>82</v>
      </c>
      <c r="Z195" s="15" t="s">
        <v>101</v>
      </c>
      <c r="AA195" s="15" t="s">
        <v>84</v>
      </c>
      <c r="AB195" s="15" t="s">
        <v>99</v>
      </c>
      <c r="AC195" s="2" t="str">
        <f>_xlfn.CONCAT(X195,Y195,Z195,AA195,AB195)</f>
        <v>1前期土1 2c</v>
      </c>
      <c r="AD195" s="16" t="e">
        <f>DGET($M$10:$U$203,$U$10,X194:AA195)</f>
        <v>#VALUE!</v>
      </c>
      <c r="AE195" s="16" t="e">
        <f>DGET($M$10:$U$203,$N$10,X194:AA195)</f>
        <v>#VALUE!</v>
      </c>
      <c r="AF195" s="16" t="e">
        <f>DGET($M$10:$U$203,$M$10,X194:AA195)</f>
        <v>#VALUE!</v>
      </c>
    </row>
    <row r="196" spans="11:32" ht="18" customHeight="1" x14ac:dyDescent="0.45">
      <c r="K196" s="1" t="str">
        <f>IF(V196="","",COUNTIF($V$11:V196,"該当"))</f>
        <v/>
      </c>
      <c r="L196" s="1" t="str">
        <f t="shared" si="13"/>
        <v/>
      </c>
      <c r="M196" s="2" t="s">
        <v>81</v>
      </c>
      <c r="N196" s="2">
        <v>155</v>
      </c>
      <c r="O196" s="180">
        <f>自由選択!E13</f>
        <v>0</v>
      </c>
      <c r="P196" s="180">
        <f>自由選択!F13</f>
        <v>0</v>
      </c>
      <c r="Q196" s="180">
        <f>自由選択!G13</f>
        <v>0</v>
      </c>
      <c r="R196" s="180">
        <f>自由選択!H13</f>
        <v>0</v>
      </c>
      <c r="S196" s="180">
        <f>自由選択!I13</f>
        <v>0</v>
      </c>
      <c r="T196" s="180">
        <f>自由選択!J13</f>
        <v>0</v>
      </c>
      <c r="U196" s="180">
        <f>自由選択!C13</f>
        <v>0</v>
      </c>
      <c r="V196" s="1" t="str">
        <f t="shared" si="14"/>
        <v/>
      </c>
      <c r="X196" s="5" t="s">
        <v>65</v>
      </c>
      <c r="Y196" s="5" t="s">
        <v>77</v>
      </c>
      <c r="Z196" s="5" t="s">
        <v>102</v>
      </c>
      <c r="AA196" s="5" t="s">
        <v>67</v>
      </c>
      <c r="AB196" s="5"/>
      <c r="AC196" s="5"/>
      <c r="AD196" s="5" t="s">
        <v>94</v>
      </c>
      <c r="AE196" s="5" t="s">
        <v>92</v>
      </c>
      <c r="AF196" s="5" t="s">
        <v>91</v>
      </c>
    </row>
    <row r="197" spans="11:32" ht="18" customHeight="1" x14ac:dyDescent="0.45">
      <c r="K197" s="1" t="str">
        <f>IF(V197="","",COUNTIF($V$11:V197,"該当"))</f>
        <v/>
      </c>
      <c r="L197" s="1" t="str">
        <f t="shared" si="13"/>
        <v/>
      </c>
      <c r="M197" s="2" t="s">
        <v>81</v>
      </c>
      <c r="N197" s="2">
        <v>156</v>
      </c>
      <c r="O197" s="180">
        <f>自由選択!E14</f>
        <v>0</v>
      </c>
      <c r="P197" s="180">
        <f>自由選択!F14</f>
        <v>0</v>
      </c>
      <c r="Q197" s="180">
        <f>自由選択!G14</f>
        <v>0</v>
      </c>
      <c r="R197" s="180">
        <f>自由選択!H14</f>
        <v>0</v>
      </c>
      <c r="S197" s="180">
        <f>自由選択!I14</f>
        <v>0</v>
      </c>
      <c r="T197" s="180">
        <f>自由選択!J14</f>
        <v>0</v>
      </c>
      <c r="U197" s="180">
        <f>自由選択!C14</f>
        <v>0</v>
      </c>
      <c r="V197" s="1" t="str">
        <f t="shared" si="14"/>
        <v/>
      </c>
      <c r="X197" s="15">
        <v>1</v>
      </c>
      <c r="Y197" s="15" t="s">
        <v>82</v>
      </c>
      <c r="Z197" s="15" t="s">
        <v>101</v>
      </c>
      <c r="AA197" s="15" t="s">
        <v>85</v>
      </c>
      <c r="AB197" s="15" t="s">
        <v>97</v>
      </c>
      <c r="AC197" s="2" t="str">
        <f>_xlfn.CONCAT(X197,Y197,Z197,AA197,AB197)</f>
        <v>1前期土3 4a</v>
      </c>
      <c r="AD197" s="16" t="e">
        <f>DGET($M$10:$U$203,$U$10,X196:AA197)</f>
        <v>#VALUE!</v>
      </c>
      <c r="AE197" s="16" t="e">
        <f>DGET($M$10:$U$203,$N$10,X196:AA197)</f>
        <v>#VALUE!</v>
      </c>
      <c r="AF197" s="16" t="e">
        <f>DGET($M$10:$U$203,$M$10,X196:AA197)</f>
        <v>#VALUE!</v>
      </c>
    </row>
    <row r="198" spans="11:32" ht="18" customHeight="1" x14ac:dyDescent="0.45">
      <c r="K198" s="1" t="str">
        <f>IF(V198="","",COUNTIF($V$11:V198,"該当"))</f>
        <v/>
      </c>
      <c r="L198" s="1" t="str">
        <f t="shared" si="13"/>
        <v/>
      </c>
      <c r="M198" s="2" t="s">
        <v>81</v>
      </c>
      <c r="N198" s="2">
        <v>157</v>
      </c>
      <c r="O198" s="180">
        <f>自由選択!E15</f>
        <v>0</v>
      </c>
      <c r="P198" s="180">
        <f>自由選択!F15</f>
        <v>0</v>
      </c>
      <c r="Q198" s="180">
        <f>自由選択!G15</f>
        <v>0</v>
      </c>
      <c r="R198" s="180">
        <f>自由選択!H15</f>
        <v>0</v>
      </c>
      <c r="S198" s="180">
        <f>自由選択!I15</f>
        <v>0</v>
      </c>
      <c r="T198" s="180">
        <f>自由選択!J15</f>
        <v>0</v>
      </c>
      <c r="U198" s="180">
        <f>自由選択!C15</f>
        <v>0</v>
      </c>
      <c r="V198" s="1" t="str">
        <f t="shared" si="14"/>
        <v/>
      </c>
      <c r="X198" s="5" t="s">
        <v>65</v>
      </c>
      <c r="Y198" s="5" t="s">
        <v>77</v>
      </c>
      <c r="Z198" s="5" t="s">
        <v>66</v>
      </c>
      <c r="AA198" s="5" t="s">
        <v>68</v>
      </c>
      <c r="AB198" s="5"/>
      <c r="AC198" s="5"/>
      <c r="AD198" s="5" t="s">
        <v>94</v>
      </c>
      <c r="AE198" s="5" t="s">
        <v>92</v>
      </c>
      <c r="AF198" s="5" t="s">
        <v>91</v>
      </c>
    </row>
    <row r="199" spans="11:32" ht="18" customHeight="1" x14ac:dyDescent="0.45">
      <c r="K199" s="1" t="str">
        <f>IF(V199="","",COUNTIF($V$11:V199,"該当"))</f>
        <v/>
      </c>
      <c r="L199" s="1" t="str">
        <f t="shared" si="13"/>
        <v/>
      </c>
      <c r="M199" s="2" t="s">
        <v>81</v>
      </c>
      <c r="N199" s="2">
        <v>158</v>
      </c>
      <c r="O199" s="180">
        <f>自由選択!E16</f>
        <v>0</v>
      </c>
      <c r="P199" s="180">
        <f>自由選択!F16</f>
        <v>0</v>
      </c>
      <c r="Q199" s="180">
        <f>自由選択!G16</f>
        <v>0</v>
      </c>
      <c r="R199" s="180">
        <f>自由選択!H16</f>
        <v>0</v>
      </c>
      <c r="S199" s="180">
        <f>自由選択!I16</f>
        <v>0</v>
      </c>
      <c r="T199" s="180">
        <f>自由選択!J16</f>
        <v>0</v>
      </c>
      <c r="U199" s="180">
        <f>自由選択!C16</f>
        <v>0</v>
      </c>
      <c r="V199" s="1" t="str">
        <f t="shared" si="14"/>
        <v/>
      </c>
      <c r="X199" s="15">
        <v>1</v>
      </c>
      <c r="Y199" s="15" t="s">
        <v>82</v>
      </c>
      <c r="Z199" s="15" t="s">
        <v>101</v>
      </c>
      <c r="AA199" s="15" t="s">
        <v>85</v>
      </c>
      <c r="AB199" s="15" t="s">
        <v>98</v>
      </c>
      <c r="AC199" s="2" t="str">
        <f>_xlfn.CONCAT(X199,Y199,Z199,AA199,AB199)</f>
        <v>1前期土3 4b</v>
      </c>
      <c r="AD199" s="16" t="e">
        <f>DGET($M$10:$U$203,$U$10,X198:AA199)</f>
        <v>#VALUE!</v>
      </c>
      <c r="AE199" s="16" t="e">
        <f>DGET($M$10:$U$203,$N$10,X198:AA199)</f>
        <v>#VALUE!</v>
      </c>
      <c r="AF199" s="16" t="e">
        <f>DGET($M$10:$U$203,$M$10,X198:AA199)</f>
        <v>#VALUE!</v>
      </c>
    </row>
    <row r="200" spans="11:32" ht="18" customHeight="1" x14ac:dyDescent="0.45">
      <c r="K200" s="1" t="str">
        <f>IF(V200="","",COUNTIF($V$11:V200,"該当"))</f>
        <v/>
      </c>
      <c r="L200" s="1" t="str">
        <f t="shared" si="13"/>
        <v/>
      </c>
      <c r="M200" s="2" t="s">
        <v>81</v>
      </c>
      <c r="N200" s="2">
        <v>159</v>
      </c>
      <c r="O200" s="180">
        <f>自由選択!E17</f>
        <v>0</v>
      </c>
      <c r="P200" s="180">
        <f>自由選択!F17</f>
        <v>0</v>
      </c>
      <c r="Q200" s="180">
        <f>自由選択!G17</f>
        <v>0</v>
      </c>
      <c r="R200" s="180">
        <f>自由選択!H17</f>
        <v>0</v>
      </c>
      <c r="S200" s="180">
        <f>自由選択!I17</f>
        <v>0</v>
      </c>
      <c r="T200" s="180">
        <f>自由選択!J17</f>
        <v>0</v>
      </c>
      <c r="U200" s="180">
        <f>自由選択!C17</f>
        <v>0</v>
      </c>
      <c r="V200" s="1" t="str">
        <f t="shared" si="14"/>
        <v/>
      </c>
      <c r="X200" s="5" t="s">
        <v>65</v>
      </c>
      <c r="Y200" s="5" t="s">
        <v>77</v>
      </c>
      <c r="Z200" s="5" t="s">
        <v>66</v>
      </c>
      <c r="AA200" s="5" t="s">
        <v>69</v>
      </c>
      <c r="AB200" s="5"/>
      <c r="AC200" s="5"/>
      <c r="AD200" s="5" t="s">
        <v>94</v>
      </c>
      <c r="AE200" s="5" t="s">
        <v>92</v>
      </c>
      <c r="AF200" s="5" t="s">
        <v>91</v>
      </c>
    </row>
    <row r="201" spans="11:32" ht="18" customHeight="1" x14ac:dyDescent="0.45">
      <c r="K201" s="1" t="str">
        <f>IF(V201="","",COUNTIF($V$11:V201,"該当"))</f>
        <v/>
      </c>
      <c r="L201" s="1" t="str">
        <f t="shared" si="13"/>
        <v/>
      </c>
      <c r="M201" s="2" t="s">
        <v>81</v>
      </c>
      <c r="N201" s="2">
        <v>160</v>
      </c>
      <c r="O201" s="180">
        <f>自由選択!E18</f>
        <v>0</v>
      </c>
      <c r="P201" s="180">
        <f>自由選択!F18</f>
        <v>0</v>
      </c>
      <c r="Q201" s="180">
        <f>自由選択!G18</f>
        <v>0</v>
      </c>
      <c r="R201" s="180">
        <f>自由選択!H18</f>
        <v>0</v>
      </c>
      <c r="S201" s="180">
        <f>自由選択!I18</f>
        <v>0</v>
      </c>
      <c r="T201" s="180">
        <f>自由選択!J18</f>
        <v>0</v>
      </c>
      <c r="U201" s="180">
        <f>自由選択!C18</f>
        <v>0</v>
      </c>
      <c r="V201" s="1" t="str">
        <f t="shared" si="14"/>
        <v/>
      </c>
      <c r="X201" s="15">
        <v>1</v>
      </c>
      <c r="Y201" s="15" t="s">
        <v>82</v>
      </c>
      <c r="Z201" s="15" t="s">
        <v>101</v>
      </c>
      <c r="AA201" s="15" t="s">
        <v>85</v>
      </c>
      <c r="AB201" s="15" t="s">
        <v>99</v>
      </c>
      <c r="AC201" s="2" t="str">
        <f>_xlfn.CONCAT(X201,Y201,Z201,AA201,AB201)</f>
        <v>1前期土3 4c</v>
      </c>
      <c r="AD201" s="16" t="e">
        <f>DGET($M$10:$U$203,$U$10,X200:AA201)</f>
        <v>#VALUE!</v>
      </c>
      <c r="AE201" s="16" t="e">
        <f>DGET($M$10:$U$203,$N$10,X200:AA201)</f>
        <v>#VALUE!</v>
      </c>
      <c r="AF201" s="16" t="e">
        <f>DGET($M$10:$U$203,$M$10,X200:AA201)</f>
        <v>#VALUE!</v>
      </c>
    </row>
    <row r="202" spans="11:32" ht="18" customHeight="1" x14ac:dyDescent="0.45">
      <c r="K202" s="1" t="str">
        <f>IF(V202="","",COUNTIF($V$11:V202,"該当"))</f>
        <v/>
      </c>
      <c r="L202" s="1" t="str">
        <f t="shared" si="13"/>
        <v/>
      </c>
      <c r="M202" s="2" t="s">
        <v>81</v>
      </c>
      <c r="N202" s="2">
        <v>161</v>
      </c>
      <c r="O202" s="180">
        <f>自由選択!E19</f>
        <v>0</v>
      </c>
      <c r="P202" s="180">
        <f>自由選択!F19</f>
        <v>0</v>
      </c>
      <c r="Q202" s="180">
        <f>自由選択!G19</f>
        <v>0</v>
      </c>
      <c r="R202" s="180">
        <f>自由選択!H19</f>
        <v>0</v>
      </c>
      <c r="S202" s="180">
        <f>自由選択!I19</f>
        <v>0</v>
      </c>
      <c r="T202" s="180">
        <f>自由選択!J19</f>
        <v>0</v>
      </c>
      <c r="U202" s="180">
        <f>自由選択!C19</f>
        <v>0</v>
      </c>
      <c r="V202" s="1" t="str">
        <f t="shared" si="14"/>
        <v/>
      </c>
      <c r="X202" s="5" t="s">
        <v>65</v>
      </c>
      <c r="Y202" s="5" t="s">
        <v>77</v>
      </c>
      <c r="Z202" s="5" t="s">
        <v>66</v>
      </c>
      <c r="AA202" s="5" t="s">
        <v>67</v>
      </c>
      <c r="AB202" s="5"/>
      <c r="AC202" s="5"/>
      <c r="AD202" s="5" t="s">
        <v>94</v>
      </c>
      <c r="AE202" s="5" t="s">
        <v>92</v>
      </c>
      <c r="AF202" s="5" t="s">
        <v>91</v>
      </c>
    </row>
    <row r="203" spans="11:32" ht="18" customHeight="1" x14ac:dyDescent="0.45">
      <c r="K203" s="1" t="str">
        <f>IF(V203="","",COUNTIF($V$11:V203,"該当"))</f>
        <v/>
      </c>
      <c r="L203" s="1" t="str">
        <f>IF(K203="","",_xlfn.CONCAT(O203,P203,"他",K203))</f>
        <v/>
      </c>
      <c r="M203" s="2" t="s">
        <v>81</v>
      </c>
      <c r="N203" s="2">
        <v>162</v>
      </c>
      <c r="O203" s="180">
        <f>自由選択!E20</f>
        <v>0</v>
      </c>
      <c r="P203" s="180">
        <f>自由選択!F20</f>
        <v>0</v>
      </c>
      <c r="Q203" s="180">
        <f>自由選択!G20</f>
        <v>0</v>
      </c>
      <c r="R203" s="180">
        <f>自由選択!H20</f>
        <v>0</v>
      </c>
      <c r="S203" s="180">
        <f>自由選択!I20</f>
        <v>0</v>
      </c>
      <c r="T203" s="180">
        <f>自由選択!J20</f>
        <v>0</v>
      </c>
      <c r="U203" s="180">
        <f>自由選択!C20</f>
        <v>0</v>
      </c>
      <c r="V203" s="1" t="str">
        <f t="shared" si="14"/>
        <v/>
      </c>
      <c r="X203" s="15">
        <v>1</v>
      </c>
      <c r="Y203" s="15" t="s">
        <v>82</v>
      </c>
      <c r="Z203" s="15" t="s">
        <v>101</v>
      </c>
      <c r="AA203" s="15" t="s">
        <v>87</v>
      </c>
      <c r="AB203" s="15" t="s">
        <v>97</v>
      </c>
      <c r="AC203" s="2" t="str">
        <f>_xlfn.CONCAT(X203,Y203,Z203,AA203,AB203)</f>
        <v>1前期土5 6a</v>
      </c>
      <c r="AD203" s="16" t="e">
        <f>DGET($M$10:$U$203,$U$10,X202:AA203)</f>
        <v>#VALUE!</v>
      </c>
      <c r="AE203" s="16" t="e">
        <f>DGET($M$10:$U$203,$N$10,X202:AA203)</f>
        <v>#VALUE!</v>
      </c>
      <c r="AF203" s="16" t="e">
        <f>DGET($M$10:$U$203,$M$10,X202:AA203)</f>
        <v>#VALUE!</v>
      </c>
    </row>
    <row r="204" spans="11:32" ht="18" customHeight="1" x14ac:dyDescent="0.45">
      <c r="X204" s="5" t="s">
        <v>65</v>
      </c>
      <c r="Y204" s="5" t="s">
        <v>77</v>
      </c>
      <c r="Z204" s="5" t="s">
        <v>102</v>
      </c>
      <c r="AA204" s="5" t="s">
        <v>68</v>
      </c>
      <c r="AB204" s="5"/>
      <c r="AC204" s="5"/>
      <c r="AD204" s="5" t="s">
        <v>94</v>
      </c>
      <c r="AE204" s="5" t="s">
        <v>92</v>
      </c>
      <c r="AF204" s="5" t="s">
        <v>91</v>
      </c>
    </row>
    <row r="205" spans="11:32" ht="18" customHeight="1" x14ac:dyDescent="0.45">
      <c r="X205" s="15">
        <v>1</v>
      </c>
      <c r="Y205" s="15" t="s">
        <v>82</v>
      </c>
      <c r="Z205" s="15" t="s">
        <v>101</v>
      </c>
      <c r="AA205" s="15" t="s">
        <v>87</v>
      </c>
      <c r="AB205" s="15" t="s">
        <v>98</v>
      </c>
      <c r="AC205" s="2" t="str">
        <f>_xlfn.CONCAT(X205,Y205,Z205,AA205,AB205)</f>
        <v>1前期土5 6b</v>
      </c>
      <c r="AD205" s="16" t="e">
        <f>DGET($M$10:$U$203,$U$10,X204:AA205)</f>
        <v>#VALUE!</v>
      </c>
      <c r="AE205" s="16" t="e">
        <f>DGET($M$10:$U$203,$N$10,X204:AA205)</f>
        <v>#VALUE!</v>
      </c>
      <c r="AF205" s="16" t="e">
        <f>DGET($M$10:$U$203,$M$10,X204:AA205)</f>
        <v>#VALUE!</v>
      </c>
    </row>
    <row r="206" spans="11:32" ht="18" customHeight="1" x14ac:dyDescent="0.45">
      <c r="X206" s="5" t="s">
        <v>65</v>
      </c>
      <c r="Y206" s="5" t="s">
        <v>77</v>
      </c>
      <c r="Z206" s="5" t="s">
        <v>66</v>
      </c>
      <c r="AA206" s="5" t="s">
        <v>69</v>
      </c>
      <c r="AB206" s="5"/>
      <c r="AC206" s="5"/>
      <c r="AD206" s="5" t="s">
        <v>94</v>
      </c>
      <c r="AE206" s="5" t="s">
        <v>92</v>
      </c>
      <c r="AF206" s="5" t="s">
        <v>91</v>
      </c>
    </row>
    <row r="207" spans="11:32" ht="18" customHeight="1" x14ac:dyDescent="0.45">
      <c r="X207" s="15">
        <v>1</v>
      </c>
      <c r="Y207" s="15" t="s">
        <v>82</v>
      </c>
      <c r="Z207" s="15" t="s">
        <v>101</v>
      </c>
      <c r="AA207" s="15" t="s">
        <v>87</v>
      </c>
      <c r="AB207" s="15" t="s">
        <v>99</v>
      </c>
      <c r="AC207" s="2" t="str">
        <f>_xlfn.CONCAT(X207,Y207,Z207,AA207,AB207)</f>
        <v>1前期土5 6c</v>
      </c>
      <c r="AD207" s="16" t="e">
        <f>DGET($M$10:$U$203,$U$10,X206:AA207)</f>
        <v>#VALUE!</v>
      </c>
      <c r="AE207" s="16" t="e">
        <f>DGET($M$10:$U$203,$N$10,X206:AA207)</f>
        <v>#VALUE!</v>
      </c>
      <c r="AF207" s="16" t="e">
        <f>DGET($M$10:$U$203,$M$10,X206:AA207)</f>
        <v>#VALUE!</v>
      </c>
    </row>
    <row r="208" spans="11:32" ht="18" customHeight="1" x14ac:dyDescent="0.45">
      <c r="X208" s="5" t="s">
        <v>65</v>
      </c>
      <c r="Y208" s="5" t="s">
        <v>77</v>
      </c>
      <c r="Z208" s="5" t="s">
        <v>66</v>
      </c>
      <c r="AA208" s="5" t="s">
        <v>67</v>
      </c>
      <c r="AB208" s="5"/>
      <c r="AC208" s="5"/>
      <c r="AD208" s="5" t="s">
        <v>94</v>
      </c>
      <c r="AE208" s="5" t="s">
        <v>92</v>
      </c>
      <c r="AF208" s="5" t="s">
        <v>91</v>
      </c>
    </row>
    <row r="209" spans="24:32" ht="18" customHeight="1" x14ac:dyDescent="0.45">
      <c r="X209" s="15">
        <v>1</v>
      </c>
      <c r="Y209" s="15" t="s">
        <v>82</v>
      </c>
      <c r="Z209" s="15" t="s">
        <v>101</v>
      </c>
      <c r="AA209" s="15" t="s">
        <v>88</v>
      </c>
      <c r="AB209" s="15" t="s">
        <v>97</v>
      </c>
      <c r="AC209" s="2" t="str">
        <f>_xlfn.CONCAT(X209,Y209,Z209,AA209,AB209)</f>
        <v>1前期土7 8a</v>
      </c>
      <c r="AD209" s="16" t="e">
        <f>DGET($M$10:$U$203,$U$10,X208:AA209)</f>
        <v>#VALUE!</v>
      </c>
      <c r="AE209" s="16" t="e">
        <f>DGET($M$10:$U$203,$N$10,X208:AA209)</f>
        <v>#VALUE!</v>
      </c>
      <c r="AF209" s="16" t="e">
        <f>DGET($M$10:$U$203,$M$10,X208:AA209)</f>
        <v>#VALUE!</v>
      </c>
    </row>
    <row r="210" spans="24:32" ht="18" customHeight="1" x14ac:dyDescent="0.45">
      <c r="X210" s="5" t="s">
        <v>65</v>
      </c>
      <c r="Y210" s="5" t="s">
        <v>77</v>
      </c>
      <c r="Z210" s="5" t="s">
        <v>66</v>
      </c>
      <c r="AA210" s="5" t="s">
        <v>68</v>
      </c>
      <c r="AB210" s="5"/>
      <c r="AC210" s="5"/>
      <c r="AD210" s="5" t="s">
        <v>94</v>
      </c>
      <c r="AE210" s="5" t="s">
        <v>92</v>
      </c>
      <c r="AF210" s="5" t="s">
        <v>91</v>
      </c>
    </row>
    <row r="211" spans="24:32" ht="18" customHeight="1" x14ac:dyDescent="0.45">
      <c r="X211" s="15">
        <v>1</v>
      </c>
      <c r="Y211" s="15" t="s">
        <v>82</v>
      </c>
      <c r="Z211" s="15" t="s">
        <v>101</v>
      </c>
      <c r="AA211" s="15" t="s">
        <v>88</v>
      </c>
      <c r="AB211" s="15" t="s">
        <v>98</v>
      </c>
      <c r="AC211" s="2" t="str">
        <f>_xlfn.CONCAT(X211,Y211,Z211,AA211,AB211)</f>
        <v>1前期土7 8b</v>
      </c>
      <c r="AD211" s="16" t="e">
        <f>DGET($M$10:$U$203,$U$10,X210:AA211)</f>
        <v>#VALUE!</v>
      </c>
      <c r="AE211" s="16" t="e">
        <f>DGET($M$10:$U$203,$N$10,X210:AA211)</f>
        <v>#VALUE!</v>
      </c>
      <c r="AF211" s="16" t="e">
        <f>DGET($M$10:$U$203,$M$10,X210:AA211)</f>
        <v>#VALUE!</v>
      </c>
    </row>
    <row r="212" spans="24:32" ht="18" customHeight="1" x14ac:dyDescent="0.45">
      <c r="X212" s="5" t="s">
        <v>65</v>
      </c>
      <c r="Y212" s="5" t="s">
        <v>77</v>
      </c>
      <c r="Z212" s="5" t="s">
        <v>102</v>
      </c>
      <c r="AA212" s="5" t="s">
        <v>69</v>
      </c>
      <c r="AB212" s="5"/>
      <c r="AC212" s="5"/>
      <c r="AD212" s="5" t="s">
        <v>94</v>
      </c>
      <c r="AE212" s="5" t="s">
        <v>92</v>
      </c>
      <c r="AF212" s="5" t="s">
        <v>91</v>
      </c>
    </row>
    <row r="213" spans="24:32" ht="18" customHeight="1" x14ac:dyDescent="0.45">
      <c r="X213" s="15">
        <v>1</v>
      </c>
      <c r="Y213" s="15" t="s">
        <v>82</v>
      </c>
      <c r="Z213" s="15" t="s">
        <v>101</v>
      </c>
      <c r="AA213" s="15" t="s">
        <v>88</v>
      </c>
      <c r="AB213" s="15" t="s">
        <v>99</v>
      </c>
      <c r="AC213" s="2" t="str">
        <f>_xlfn.CONCAT(X213,Y213,Z213,AA213,AB213)</f>
        <v>1前期土7 8c</v>
      </c>
      <c r="AD213" s="16" t="e">
        <f>DGET($M$10:$U$203,$U$10,X212:AA213)</f>
        <v>#VALUE!</v>
      </c>
      <c r="AE213" s="16" t="e">
        <f>DGET($M$10:$U$203,$N$10,X212:AA213)</f>
        <v>#VALUE!</v>
      </c>
      <c r="AF213" s="16" t="e">
        <f>DGET($M$10:$U$203,$M$10,X212:AA213)</f>
        <v>#VALUE!</v>
      </c>
    </row>
    <row r="214" spans="24:32" ht="18" customHeight="1" x14ac:dyDescent="0.45">
      <c r="X214" s="5" t="s">
        <v>65</v>
      </c>
      <c r="Y214" s="5" t="s">
        <v>77</v>
      </c>
      <c r="Z214" s="5" t="s">
        <v>66</v>
      </c>
      <c r="AA214" s="5" t="s">
        <v>67</v>
      </c>
      <c r="AB214" s="5"/>
      <c r="AC214" s="5"/>
      <c r="AD214" s="5" t="s">
        <v>94</v>
      </c>
      <c r="AE214" s="5" t="s">
        <v>92</v>
      </c>
      <c r="AF214" s="5" t="s">
        <v>91</v>
      </c>
    </row>
    <row r="215" spans="24:32" ht="18" customHeight="1" x14ac:dyDescent="0.45">
      <c r="X215" s="15">
        <v>1</v>
      </c>
      <c r="Y215" s="15" t="s">
        <v>82</v>
      </c>
      <c r="Z215" s="15" t="s">
        <v>101</v>
      </c>
      <c r="AA215" s="15" t="s">
        <v>89</v>
      </c>
      <c r="AB215" s="15" t="s">
        <v>97</v>
      </c>
      <c r="AC215" s="2" t="str">
        <f>_xlfn.CONCAT(X215,Y215,Z215,AA215,AB215)</f>
        <v>1前期土9 10a</v>
      </c>
      <c r="AD215" s="16" t="e">
        <f>DGET($M$10:$U$203,$U$10,X214:AA215)</f>
        <v>#VALUE!</v>
      </c>
      <c r="AE215" s="16" t="e">
        <f>DGET($M$10:$U$203,$N$10,X214:AA215)</f>
        <v>#VALUE!</v>
      </c>
      <c r="AF215" s="16" t="e">
        <f>DGET($M$10:$U$203,$M$10,X214:AA215)</f>
        <v>#VALUE!</v>
      </c>
    </row>
    <row r="216" spans="24:32" ht="18" customHeight="1" x14ac:dyDescent="0.45">
      <c r="X216" s="5" t="s">
        <v>65</v>
      </c>
      <c r="Y216" s="5" t="s">
        <v>77</v>
      </c>
      <c r="Z216" s="5" t="s">
        <v>66</v>
      </c>
      <c r="AA216" s="5" t="s">
        <v>68</v>
      </c>
      <c r="AB216" s="5"/>
      <c r="AC216" s="5"/>
      <c r="AD216" s="5" t="s">
        <v>94</v>
      </c>
      <c r="AE216" s="5" t="s">
        <v>92</v>
      </c>
      <c r="AF216" s="5" t="s">
        <v>91</v>
      </c>
    </row>
    <row r="217" spans="24:32" ht="18" customHeight="1" x14ac:dyDescent="0.45">
      <c r="X217" s="15">
        <v>1</v>
      </c>
      <c r="Y217" s="15" t="s">
        <v>82</v>
      </c>
      <c r="Z217" s="15" t="s">
        <v>101</v>
      </c>
      <c r="AA217" s="15" t="s">
        <v>89</v>
      </c>
      <c r="AB217" s="15" t="s">
        <v>98</v>
      </c>
      <c r="AC217" s="2" t="str">
        <f>_xlfn.CONCAT(X217,Y217,Z217,AA217,AB217)</f>
        <v>1前期土9 10b</v>
      </c>
      <c r="AD217" s="16" t="e">
        <f>DGET($M$10:$U$203,$U$10,X216:AA217)</f>
        <v>#VALUE!</v>
      </c>
      <c r="AE217" s="16" t="e">
        <f>DGET($M$10:$U$203,$N$10,X216:AA217)</f>
        <v>#VALUE!</v>
      </c>
      <c r="AF217" s="16" t="e">
        <f>DGET($M$10:$U$203,$M$10,X216:AA217)</f>
        <v>#VALUE!</v>
      </c>
    </row>
    <row r="218" spans="24:32" ht="18" customHeight="1" x14ac:dyDescent="0.45">
      <c r="X218" s="5" t="s">
        <v>65</v>
      </c>
      <c r="Y218" s="5" t="s">
        <v>77</v>
      </c>
      <c r="Z218" s="5" t="s">
        <v>66</v>
      </c>
      <c r="AA218" s="5" t="s">
        <v>69</v>
      </c>
      <c r="AB218" s="5"/>
      <c r="AC218" s="5"/>
      <c r="AD218" s="5" t="s">
        <v>94</v>
      </c>
      <c r="AE218" s="5" t="s">
        <v>92</v>
      </c>
      <c r="AF218" s="5" t="s">
        <v>91</v>
      </c>
    </row>
    <row r="219" spans="24:32" ht="18" customHeight="1" x14ac:dyDescent="0.45">
      <c r="X219" s="15">
        <v>1</v>
      </c>
      <c r="Y219" s="15" t="s">
        <v>82</v>
      </c>
      <c r="Z219" s="15" t="s">
        <v>101</v>
      </c>
      <c r="AA219" s="15" t="s">
        <v>89</v>
      </c>
      <c r="AB219" s="15" t="s">
        <v>99</v>
      </c>
      <c r="AC219" s="2" t="str">
        <f>_xlfn.CONCAT(X219,Y219,Z219,AA219,AB219)</f>
        <v>1前期土9 10c</v>
      </c>
      <c r="AD219" s="16" t="e">
        <f>DGET($M$10:$U$203,$U$10,X218:AA219)</f>
        <v>#VALUE!</v>
      </c>
      <c r="AE219" s="16" t="e">
        <f>DGET($M$10:$U$203,$N$10,X218:AA219)</f>
        <v>#VALUE!</v>
      </c>
      <c r="AF219" s="16" t="e">
        <f>DGET($M$10:$U$203,$M$10,X218:AA219)</f>
        <v>#VALUE!</v>
      </c>
    </row>
    <row r="220" spans="24:32" ht="18" customHeight="1" x14ac:dyDescent="0.45">
      <c r="X220" s="5" t="s">
        <v>65</v>
      </c>
      <c r="Y220" s="5" t="s">
        <v>77</v>
      </c>
      <c r="Z220" s="5" t="s">
        <v>66</v>
      </c>
      <c r="AA220" s="5" t="s">
        <v>67</v>
      </c>
      <c r="AB220" s="5"/>
      <c r="AC220" s="5"/>
      <c r="AD220" s="5" t="s">
        <v>94</v>
      </c>
      <c r="AE220" s="5" t="s">
        <v>92</v>
      </c>
      <c r="AF220" s="5" t="s">
        <v>91</v>
      </c>
    </row>
    <row r="221" spans="24:32" ht="18" customHeight="1" x14ac:dyDescent="0.45">
      <c r="X221" s="15">
        <v>1</v>
      </c>
      <c r="Y221" s="15" t="s">
        <v>82</v>
      </c>
      <c r="Z221" s="15" t="s">
        <v>101</v>
      </c>
      <c r="AA221" s="15" t="s">
        <v>90</v>
      </c>
      <c r="AB221" s="15" t="s">
        <v>97</v>
      </c>
      <c r="AC221" s="2" t="str">
        <f>_xlfn.CONCAT(X221,Y221,Z221,AA221,AB221)</f>
        <v>1前期土他a</v>
      </c>
      <c r="AD221" s="16" t="e">
        <f>DGET($M$10:$U$203,$U$10,X220:AA221)</f>
        <v>#VALUE!</v>
      </c>
      <c r="AE221" s="16" t="e">
        <f>DGET($M$10:$U$203,$N$10,X220:AA221)</f>
        <v>#VALUE!</v>
      </c>
      <c r="AF221" s="16" t="e">
        <f>DGET($M$10:$U$203,$M$10,X220:AA221)</f>
        <v>#VALUE!</v>
      </c>
    </row>
    <row r="222" spans="24:32" ht="18" customHeight="1" x14ac:dyDescent="0.45">
      <c r="X222" s="5" t="s">
        <v>65</v>
      </c>
      <c r="Y222" s="5" t="s">
        <v>77</v>
      </c>
      <c r="Z222" s="5" t="s">
        <v>66</v>
      </c>
      <c r="AA222" s="5" t="s">
        <v>68</v>
      </c>
      <c r="AB222" s="5"/>
      <c r="AC222" s="5"/>
      <c r="AD222" s="5" t="s">
        <v>94</v>
      </c>
      <c r="AE222" s="5" t="s">
        <v>92</v>
      </c>
      <c r="AF222" s="5" t="s">
        <v>91</v>
      </c>
    </row>
    <row r="223" spans="24:32" ht="18" customHeight="1" x14ac:dyDescent="0.45">
      <c r="X223" s="15">
        <v>1</v>
      </c>
      <c r="Y223" s="15" t="s">
        <v>82</v>
      </c>
      <c r="Z223" s="15" t="s">
        <v>101</v>
      </c>
      <c r="AA223" s="15" t="s">
        <v>90</v>
      </c>
      <c r="AB223" s="15" t="s">
        <v>98</v>
      </c>
      <c r="AC223" s="2" t="str">
        <f>_xlfn.CONCAT(X223,Y223,Z223,AA223,AB223)</f>
        <v>1前期土他b</v>
      </c>
      <c r="AD223" s="16" t="e">
        <f>DGET($M$10:$U$203,$U$10,X222:AA223)</f>
        <v>#VALUE!</v>
      </c>
      <c r="AE223" s="16" t="e">
        <f>DGET($M$10:$U$203,$N$10,X222:AA223)</f>
        <v>#VALUE!</v>
      </c>
      <c r="AF223" s="16" t="e">
        <f>DGET($M$10:$U$203,$M$10,X222:AA223)</f>
        <v>#VALUE!</v>
      </c>
    </row>
    <row r="224" spans="24:32" ht="18" customHeight="1" x14ac:dyDescent="0.45">
      <c r="X224" s="5" t="s">
        <v>65</v>
      </c>
      <c r="Y224" s="5" t="s">
        <v>77</v>
      </c>
      <c r="Z224" s="5" t="s">
        <v>102</v>
      </c>
      <c r="AA224" s="5" t="s">
        <v>69</v>
      </c>
      <c r="AB224" s="5"/>
      <c r="AC224" s="5"/>
      <c r="AD224" s="5" t="s">
        <v>94</v>
      </c>
      <c r="AE224" s="5" t="s">
        <v>92</v>
      </c>
      <c r="AF224" s="5" t="s">
        <v>91</v>
      </c>
    </row>
    <row r="225" spans="24:32" ht="18" customHeight="1" x14ac:dyDescent="0.45">
      <c r="X225" s="15">
        <v>1</v>
      </c>
      <c r="Y225" s="15" t="s">
        <v>82</v>
      </c>
      <c r="Z225" s="15" t="s">
        <v>101</v>
      </c>
      <c r="AA225" s="15" t="s">
        <v>90</v>
      </c>
      <c r="AB225" s="15" t="s">
        <v>99</v>
      </c>
      <c r="AC225" s="2" t="str">
        <f>_xlfn.CONCAT(X225,Y225,Z225,AA225,AB225)</f>
        <v>1前期土他c</v>
      </c>
      <c r="AD225" s="16" t="e">
        <f>DGET($M$10:$U$203,$U$10,X224:AA225)</f>
        <v>#VALUE!</v>
      </c>
      <c r="AE225" s="16" t="e">
        <f>DGET($M$10:$U$203,$N$10,X224:AA225)</f>
        <v>#VALUE!</v>
      </c>
      <c r="AF225" s="16" t="e">
        <f>DGET($M$10:$U$203,$M$10,X224:AA225)</f>
        <v>#VALUE!</v>
      </c>
    </row>
    <row r="226" spans="24:32" ht="18" customHeight="1" x14ac:dyDescent="0.45">
      <c r="X226" s="5" t="s">
        <v>65</v>
      </c>
      <c r="Y226" s="5" t="s">
        <v>77</v>
      </c>
      <c r="Z226" s="5" t="s">
        <v>66</v>
      </c>
      <c r="AA226" s="5" t="s">
        <v>67</v>
      </c>
      <c r="AB226" s="5"/>
      <c r="AC226" s="5"/>
      <c r="AD226" s="5" t="s">
        <v>94</v>
      </c>
      <c r="AE226" s="5" t="s">
        <v>92</v>
      </c>
      <c r="AF226" s="5" t="s">
        <v>91</v>
      </c>
    </row>
    <row r="227" spans="24:32" ht="18" customHeight="1" x14ac:dyDescent="0.45">
      <c r="X227" s="15">
        <v>1</v>
      </c>
      <c r="Y227" s="15" t="s">
        <v>82</v>
      </c>
      <c r="Z227" s="15" t="s">
        <v>103</v>
      </c>
      <c r="AA227" s="15" t="s">
        <v>84</v>
      </c>
      <c r="AB227" s="15" t="s">
        <v>97</v>
      </c>
      <c r="AC227" s="2" t="str">
        <f>_xlfn.CONCAT(X227,Y227,Z227,AA227,AB227)</f>
        <v>1前期日1 2a</v>
      </c>
      <c r="AD227" s="16" t="e">
        <f>DGET($M$10:$U$203,$U$10,X226:AA227)</f>
        <v>#VALUE!</v>
      </c>
      <c r="AE227" s="16" t="e">
        <f>DGET($M$10:$U$203,$N$10,X226:AA227)</f>
        <v>#VALUE!</v>
      </c>
      <c r="AF227" s="16" t="e">
        <f>DGET($M$10:$U$203,$M$10,X226:AA227)</f>
        <v>#VALUE!</v>
      </c>
    </row>
    <row r="228" spans="24:32" ht="18" customHeight="1" x14ac:dyDescent="0.45">
      <c r="X228" s="5" t="s">
        <v>65</v>
      </c>
      <c r="Y228" s="5" t="s">
        <v>77</v>
      </c>
      <c r="Z228" s="5" t="s">
        <v>66</v>
      </c>
      <c r="AA228" s="5" t="s">
        <v>68</v>
      </c>
      <c r="AB228" s="5"/>
      <c r="AC228" s="5"/>
      <c r="AD228" s="5" t="s">
        <v>94</v>
      </c>
      <c r="AE228" s="5" t="s">
        <v>92</v>
      </c>
      <c r="AF228" s="5" t="s">
        <v>91</v>
      </c>
    </row>
    <row r="229" spans="24:32" ht="18" customHeight="1" x14ac:dyDescent="0.45">
      <c r="X229" s="15">
        <v>1</v>
      </c>
      <c r="Y229" s="15" t="s">
        <v>82</v>
      </c>
      <c r="Z229" s="15" t="s">
        <v>103</v>
      </c>
      <c r="AA229" s="15" t="s">
        <v>84</v>
      </c>
      <c r="AB229" s="15" t="s">
        <v>98</v>
      </c>
      <c r="AC229" s="2" t="str">
        <f>_xlfn.CONCAT(X229,Y229,Z229,AA229,AB229)</f>
        <v>1前期日1 2b</v>
      </c>
      <c r="AD229" s="16" t="e">
        <f>DGET($M$10:$U$203,$U$10,X228:AA229)</f>
        <v>#VALUE!</v>
      </c>
      <c r="AE229" s="16" t="e">
        <f>DGET($M$10:$U$203,$N$10,X228:AA229)</f>
        <v>#VALUE!</v>
      </c>
      <c r="AF229" s="16" t="e">
        <f>DGET($M$10:$U$203,$M$10,X228:AA229)</f>
        <v>#VALUE!</v>
      </c>
    </row>
    <row r="230" spans="24:32" ht="18" customHeight="1" x14ac:dyDescent="0.45">
      <c r="X230" s="5" t="s">
        <v>65</v>
      </c>
      <c r="Y230" s="5" t="s">
        <v>77</v>
      </c>
      <c r="Z230" s="5" t="s">
        <v>66</v>
      </c>
      <c r="AA230" s="5" t="s">
        <v>69</v>
      </c>
      <c r="AB230" s="5"/>
      <c r="AC230" s="5"/>
      <c r="AD230" s="5" t="s">
        <v>94</v>
      </c>
      <c r="AE230" s="5" t="s">
        <v>92</v>
      </c>
      <c r="AF230" s="5" t="s">
        <v>91</v>
      </c>
    </row>
    <row r="231" spans="24:32" ht="18" customHeight="1" x14ac:dyDescent="0.45">
      <c r="X231" s="15">
        <v>1</v>
      </c>
      <c r="Y231" s="15" t="s">
        <v>82</v>
      </c>
      <c r="Z231" s="15" t="s">
        <v>103</v>
      </c>
      <c r="AA231" s="15" t="s">
        <v>84</v>
      </c>
      <c r="AB231" s="15" t="s">
        <v>99</v>
      </c>
      <c r="AC231" s="2" t="str">
        <f>_xlfn.CONCAT(X231,Y231,Z231,AA231,AB231)</f>
        <v>1前期日1 2c</v>
      </c>
      <c r="AD231" s="16" t="e">
        <f>DGET($M$10:$U$203,$U$10,X230:AA231)</f>
        <v>#VALUE!</v>
      </c>
      <c r="AE231" s="16" t="e">
        <f>DGET($M$10:$U$203,$N$10,X230:AA231)</f>
        <v>#VALUE!</v>
      </c>
      <c r="AF231" s="16" t="e">
        <f>DGET($M$10:$U$203,$M$10,X230:AA231)</f>
        <v>#VALUE!</v>
      </c>
    </row>
    <row r="232" spans="24:32" ht="18" customHeight="1" x14ac:dyDescent="0.45">
      <c r="X232" s="5" t="s">
        <v>65</v>
      </c>
      <c r="Y232" s="5" t="s">
        <v>77</v>
      </c>
      <c r="Z232" s="5" t="s">
        <v>66</v>
      </c>
      <c r="AA232" s="5" t="s">
        <v>67</v>
      </c>
      <c r="AB232" s="5"/>
      <c r="AC232" s="5"/>
      <c r="AD232" s="5" t="s">
        <v>94</v>
      </c>
      <c r="AE232" s="5" t="s">
        <v>92</v>
      </c>
      <c r="AF232" s="5" t="s">
        <v>91</v>
      </c>
    </row>
    <row r="233" spans="24:32" ht="18" customHeight="1" x14ac:dyDescent="0.45">
      <c r="X233" s="15">
        <v>1</v>
      </c>
      <c r="Y233" s="15" t="s">
        <v>82</v>
      </c>
      <c r="Z233" s="15" t="s">
        <v>103</v>
      </c>
      <c r="AA233" s="15" t="s">
        <v>85</v>
      </c>
      <c r="AB233" s="15" t="s">
        <v>97</v>
      </c>
      <c r="AC233" s="2" t="str">
        <f>_xlfn.CONCAT(X233,Y233,Z233,AA233,AB233)</f>
        <v>1前期日3 4a</v>
      </c>
      <c r="AD233" s="16" t="e">
        <f>DGET($M$10:$U$203,$U$10,X232:AA233)</f>
        <v>#VALUE!</v>
      </c>
      <c r="AE233" s="16" t="e">
        <f>DGET($M$10:$U$203,$N$10,X232:AA233)</f>
        <v>#VALUE!</v>
      </c>
      <c r="AF233" s="16" t="e">
        <f>DGET($M$10:$U$203,$M$10,X232:AA233)</f>
        <v>#VALUE!</v>
      </c>
    </row>
    <row r="234" spans="24:32" ht="18" customHeight="1" x14ac:dyDescent="0.45">
      <c r="X234" s="5" t="s">
        <v>65</v>
      </c>
      <c r="Y234" s="5" t="s">
        <v>77</v>
      </c>
      <c r="Z234" s="5" t="s">
        <v>66</v>
      </c>
      <c r="AA234" s="5" t="s">
        <v>68</v>
      </c>
      <c r="AB234" s="5"/>
      <c r="AC234" s="5"/>
      <c r="AD234" s="5" t="s">
        <v>94</v>
      </c>
      <c r="AE234" s="5" t="s">
        <v>92</v>
      </c>
      <c r="AF234" s="5" t="s">
        <v>91</v>
      </c>
    </row>
    <row r="235" spans="24:32" ht="18" customHeight="1" x14ac:dyDescent="0.45">
      <c r="X235" s="15">
        <v>1</v>
      </c>
      <c r="Y235" s="15" t="s">
        <v>82</v>
      </c>
      <c r="Z235" s="15" t="s">
        <v>103</v>
      </c>
      <c r="AA235" s="15" t="s">
        <v>85</v>
      </c>
      <c r="AB235" s="15" t="s">
        <v>98</v>
      </c>
      <c r="AC235" s="2" t="str">
        <f>_xlfn.CONCAT(X235,Y235,Z235,AA235,AB235)</f>
        <v>1前期日3 4b</v>
      </c>
      <c r="AD235" s="16" t="e">
        <f>DGET($M$10:$U$203,$U$10,X234:AA235)</f>
        <v>#VALUE!</v>
      </c>
      <c r="AE235" s="16" t="e">
        <f>DGET($M$10:$U$203,$N$10,X234:AA235)</f>
        <v>#VALUE!</v>
      </c>
      <c r="AF235" s="16" t="e">
        <f>DGET($M$10:$U$203,$M$10,X234:AA235)</f>
        <v>#VALUE!</v>
      </c>
    </row>
    <row r="236" spans="24:32" ht="18" customHeight="1" x14ac:dyDescent="0.45">
      <c r="X236" s="5" t="s">
        <v>65</v>
      </c>
      <c r="Y236" s="5" t="s">
        <v>77</v>
      </c>
      <c r="Z236" s="5" t="s">
        <v>66</v>
      </c>
      <c r="AA236" s="5" t="s">
        <v>69</v>
      </c>
      <c r="AB236" s="5"/>
      <c r="AC236" s="5"/>
      <c r="AD236" s="5" t="s">
        <v>94</v>
      </c>
      <c r="AE236" s="5" t="s">
        <v>92</v>
      </c>
      <c r="AF236" s="5" t="s">
        <v>91</v>
      </c>
    </row>
    <row r="237" spans="24:32" ht="18" customHeight="1" x14ac:dyDescent="0.45">
      <c r="X237" s="15">
        <v>1</v>
      </c>
      <c r="Y237" s="15" t="s">
        <v>82</v>
      </c>
      <c r="Z237" s="15" t="s">
        <v>103</v>
      </c>
      <c r="AA237" s="15" t="s">
        <v>85</v>
      </c>
      <c r="AB237" s="15" t="s">
        <v>99</v>
      </c>
      <c r="AC237" s="2" t="str">
        <f>_xlfn.CONCAT(X237,Y237,Z237,AA237,AB237)</f>
        <v>1前期日3 4c</v>
      </c>
      <c r="AD237" s="16" t="e">
        <f>DGET($M$10:$U$203,$U$10,X236:AA237)</f>
        <v>#VALUE!</v>
      </c>
      <c r="AE237" s="16" t="e">
        <f>DGET($M$10:$U$203,$N$10,X236:AA237)</f>
        <v>#VALUE!</v>
      </c>
      <c r="AF237" s="16" t="e">
        <f>DGET($M$10:$U$203,$M$10,X236:AA237)</f>
        <v>#VALUE!</v>
      </c>
    </row>
    <row r="238" spans="24:32" ht="18" customHeight="1" x14ac:dyDescent="0.45">
      <c r="X238" s="5" t="s">
        <v>65</v>
      </c>
      <c r="Y238" s="5" t="s">
        <v>77</v>
      </c>
      <c r="Z238" s="5" t="s">
        <v>66</v>
      </c>
      <c r="AA238" s="5" t="s">
        <v>67</v>
      </c>
      <c r="AB238" s="5"/>
      <c r="AC238" s="5"/>
      <c r="AD238" s="5" t="s">
        <v>94</v>
      </c>
      <c r="AE238" s="5" t="s">
        <v>92</v>
      </c>
      <c r="AF238" s="5" t="s">
        <v>91</v>
      </c>
    </row>
    <row r="239" spans="24:32" ht="18" customHeight="1" x14ac:dyDescent="0.45">
      <c r="X239" s="15">
        <v>1</v>
      </c>
      <c r="Y239" s="15" t="s">
        <v>82</v>
      </c>
      <c r="Z239" s="15" t="s">
        <v>103</v>
      </c>
      <c r="AA239" s="15" t="s">
        <v>87</v>
      </c>
      <c r="AB239" s="15" t="s">
        <v>97</v>
      </c>
      <c r="AC239" s="2" t="str">
        <f>_xlfn.CONCAT(X239,Y239,Z239,AA239,AB239)</f>
        <v>1前期日5 6a</v>
      </c>
      <c r="AD239" s="16" t="e">
        <f>DGET($M$10:$U$203,$U$10,X238:AA239)</f>
        <v>#VALUE!</v>
      </c>
      <c r="AE239" s="16" t="e">
        <f>DGET($M$10:$U$203,$N$10,X238:AA239)</f>
        <v>#VALUE!</v>
      </c>
      <c r="AF239" s="16" t="e">
        <f>DGET($M$10:$U$203,$M$10,X238:AA239)</f>
        <v>#VALUE!</v>
      </c>
    </row>
    <row r="240" spans="24:32" ht="18" customHeight="1" x14ac:dyDescent="0.45">
      <c r="X240" s="5" t="s">
        <v>65</v>
      </c>
      <c r="Y240" s="5" t="s">
        <v>77</v>
      </c>
      <c r="Z240" s="5" t="s">
        <v>66</v>
      </c>
      <c r="AA240" s="5" t="s">
        <v>68</v>
      </c>
      <c r="AB240" s="5"/>
      <c r="AC240" s="5"/>
      <c r="AD240" s="5" t="s">
        <v>94</v>
      </c>
      <c r="AE240" s="5" t="s">
        <v>92</v>
      </c>
      <c r="AF240" s="5" t="s">
        <v>91</v>
      </c>
    </row>
    <row r="241" spans="24:32" ht="18" customHeight="1" x14ac:dyDescent="0.45">
      <c r="X241" s="15">
        <v>1</v>
      </c>
      <c r="Y241" s="15" t="s">
        <v>82</v>
      </c>
      <c r="Z241" s="15" t="s">
        <v>103</v>
      </c>
      <c r="AA241" s="15" t="s">
        <v>87</v>
      </c>
      <c r="AB241" s="15" t="s">
        <v>98</v>
      </c>
      <c r="AC241" s="2" t="str">
        <f>_xlfn.CONCAT(X241,Y241,Z241,AA241,AB241)</f>
        <v>1前期日5 6b</v>
      </c>
      <c r="AD241" s="16" t="e">
        <f>DGET($M$10:$U$203,$U$10,X240:AA241)</f>
        <v>#VALUE!</v>
      </c>
      <c r="AE241" s="16" t="e">
        <f>DGET($M$10:$U$203,$N$10,X240:AA241)</f>
        <v>#VALUE!</v>
      </c>
      <c r="AF241" s="16" t="e">
        <f>DGET($M$10:$U$203,$M$10,X240:AA241)</f>
        <v>#VALUE!</v>
      </c>
    </row>
    <row r="242" spans="24:32" ht="18" customHeight="1" x14ac:dyDescent="0.45">
      <c r="X242" s="5" t="s">
        <v>65</v>
      </c>
      <c r="Y242" s="5" t="s">
        <v>77</v>
      </c>
      <c r="Z242" s="5" t="s">
        <v>66</v>
      </c>
      <c r="AA242" s="5" t="s">
        <v>69</v>
      </c>
      <c r="AB242" s="5"/>
      <c r="AC242" s="5"/>
      <c r="AD242" s="5" t="s">
        <v>94</v>
      </c>
      <c r="AE242" s="5" t="s">
        <v>92</v>
      </c>
      <c r="AF242" s="5" t="s">
        <v>91</v>
      </c>
    </row>
    <row r="243" spans="24:32" ht="18" customHeight="1" x14ac:dyDescent="0.45">
      <c r="X243" s="15">
        <v>1</v>
      </c>
      <c r="Y243" s="15" t="s">
        <v>82</v>
      </c>
      <c r="Z243" s="15" t="s">
        <v>103</v>
      </c>
      <c r="AA243" s="15" t="s">
        <v>87</v>
      </c>
      <c r="AB243" s="15" t="s">
        <v>99</v>
      </c>
      <c r="AC243" s="2" t="str">
        <f>_xlfn.CONCAT(X243,Y243,Z243,AA243,AB243)</f>
        <v>1前期日5 6c</v>
      </c>
      <c r="AD243" s="16" t="e">
        <f>DGET($M$10:$U$203,$U$10,X242:AA243)</f>
        <v>#VALUE!</v>
      </c>
      <c r="AE243" s="16" t="e">
        <f>DGET($M$10:$U$203,$N$10,X242:AA243)</f>
        <v>#VALUE!</v>
      </c>
      <c r="AF243" s="16" t="e">
        <f>DGET($M$10:$U$203,$M$10,X242:AA243)</f>
        <v>#VALUE!</v>
      </c>
    </row>
    <row r="244" spans="24:32" ht="18" customHeight="1" x14ac:dyDescent="0.45">
      <c r="X244" s="5" t="s">
        <v>65</v>
      </c>
      <c r="Y244" s="5" t="s">
        <v>77</v>
      </c>
      <c r="Z244" s="5" t="s">
        <v>66</v>
      </c>
      <c r="AA244" s="5" t="s">
        <v>67</v>
      </c>
      <c r="AB244" s="5"/>
      <c r="AC244" s="5"/>
      <c r="AD244" s="5" t="s">
        <v>94</v>
      </c>
      <c r="AE244" s="5" t="s">
        <v>92</v>
      </c>
      <c r="AF244" s="5" t="s">
        <v>91</v>
      </c>
    </row>
    <row r="245" spans="24:32" ht="18" customHeight="1" x14ac:dyDescent="0.45">
      <c r="X245" s="15">
        <v>1</v>
      </c>
      <c r="Y245" s="15" t="s">
        <v>82</v>
      </c>
      <c r="Z245" s="15" t="s">
        <v>103</v>
      </c>
      <c r="AA245" s="15" t="s">
        <v>88</v>
      </c>
      <c r="AB245" s="15" t="s">
        <v>97</v>
      </c>
      <c r="AC245" s="2" t="str">
        <f>_xlfn.CONCAT(X245,Y245,Z245,AA245,AB245)</f>
        <v>1前期日7 8a</v>
      </c>
      <c r="AD245" s="16" t="e">
        <f>DGET($M$10:$U$203,$U$10,X244:AA245)</f>
        <v>#VALUE!</v>
      </c>
      <c r="AE245" s="16" t="e">
        <f>DGET($M$10:$U$203,$N$10,X244:AA245)</f>
        <v>#VALUE!</v>
      </c>
      <c r="AF245" s="16" t="e">
        <f>DGET($M$10:$U$203,$M$10,X244:AA245)</f>
        <v>#VALUE!</v>
      </c>
    </row>
    <row r="246" spans="24:32" ht="18" customHeight="1" x14ac:dyDescent="0.45">
      <c r="X246" s="5" t="s">
        <v>65</v>
      </c>
      <c r="Y246" s="5" t="s">
        <v>77</v>
      </c>
      <c r="Z246" s="5" t="s">
        <v>66</v>
      </c>
      <c r="AA246" s="5" t="s">
        <v>68</v>
      </c>
      <c r="AB246" s="5"/>
      <c r="AC246" s="5"/>
      <c r="AD246" s="5" t="s">
        <v>94</v>
      </c>
      <c r="AE246" s="5" t="s">
        <v>92</v>
      </c>
      <c r="AF246" s="5" t="s">
        <v>91</v>
      </c>
    </row>
    <row r="247" spans="24:32" ht="18" customHeight="1" x14ac:dyDescent="0.45">
      <c r="X247" s="15">
        <v>1</v>
      </c>
      <c r="Y247" s="15" t="s">
        <v>82</v>
      </c>
      <c r="Z247" s="15" t="s">
        <v>103</v>
      </c>
      <c r="AA247" s="15" t="s">
        <v>88</v>
      </c>
      <c r="AB247" s="15" t="s">
        <v>98</v>
      </c>
      <c r="AC247" s="2" t="str">
        <f>_xlfn.CONCAT(X247,Y247,Z247,AA247,AB247)</f>
        <v>1前期日7 8b</v>
      </c>
      <c r="AD247" s="16" t="e">
        <f>DGET($M$10:$U$203,$U$10,X246:AA247)</f>
        <v>#VALUE!</v>
      </c>
      <c r="AE247" s="16" t="e">
        <f>DGET($M$10:$U$203,$N$10,X246:AA247)</f>
        <v>#VALUE!</v>
      </c>
      <c r="AF247" s="16" t="e">
        <f>DGET($M$10:$U$203,$M$10,X246:AA247)</f>
        <v>#VALUE!</v>
      </c>
    </row>
    <row r="248" spans="24:32" ht="18" customHeight="1" x14ac:dyDescent="0.45">
      <c r="X248" s="5" t="s">
        <v>65</v>
      </c>
      <c r="Y248" s="5" t="s">
        <v>77</v>
      </c>
      <c r="Z248" s="5" t="s">
        <v>66</v>
      </c>
      <c r="AA248" s="5" t="s">
        <v>69</v>
      </c>
      <c r="AB248" s="5"/>
      <c r="AC248" s="5"/>
      <c r="AD248" s="5" t="s">
        <v>94</v>
      </c>
      <c r="AE248" s="5" t="s">
        <v>92</v>
      </c>
      <c r="AF248" s="5" t="s">
        <v>91</v>
      </c>
    </row>
    <row r="249" spans="24:32" ht="18" customHeight="1" x14ac:dyDescent="0.45">
      <c r="X249" s="15">
        <v>1</v>
      </c>
      <c r="Y249" s="15" t="s">
        <v>82</v>
      </c>
      <c r="Z249" s="15" t="s">
        <v>103</v>
      </c>
      <c r="AA249" s="15" t="s">
        <v>88</v>
      </c>
      <c r="AB249" s="15" t="s">
        <v>99</v>
      </c>
      <c r="AC249" s="2" t="str">
        <f>_xlfn.CONCAT(X249,Y249,Z249,AA249,AB249)</f>
        <v>1前期日7 8c</v>
      </c>
      <c r="AD249" s="16" t="e">
        <f>DGET($M$10:$U$203,$U$10,X248:AA249)</f>
        <v>#VALUE!</v>
      </c>
      <c r="AE249" s="16" t="e">
        <f>DGET($M$10:$U$203,$N$10,X248:AA249)</f>
        <v>#VALUE!</v>
      </c>
      <c r="AF249" s="16" t="e">
        <f>DGET($M$10:$U$203,$M$10,X248:AA249)</f>
        <v>#VALUE!</v>
      </c>
    </row>
    <row r="250" spans="24:32" ht="18" customHeight="1" x14ac:dyDescent="0.45">
      <c r="X250" s="5" t="s">
        <v>65</v>
      </c>
      <c r="Y250" s="5" t="s">
        <v>77</v>
      </c>
      <c r="Z250" s="5" t="s">
        <v>66</v>
      </c>
      <c r="AA250" s="5" t="s">
        <v>67</v>
      </c>
      <c r="AB250" s="5"/>
      <c r="AC250" s="5"/>
      <c r="AD250" s="5" t="s">
        <v>94</v>
      </c>
      <c r="AE250" s="5" t="s">
        <v>92</v>
      </c>
      <c r="AF250" s="5" t="s">
        <v>91</v>
      </c>
    </row>
    <row r="251" spans="24:32" ht="18" customHeight="1" x14ac:dyDescent="0.45">
      <c r="X251" s="15">
        <v>1</v>
      </c>
      <c r="Y251" s="15" t="s">
        <v>82</v>
      </c>
      <c r="Z251" s="15" t="s">
        <v>103</v>
      </c>
      <c r="AA251" s="15" t="s">
        <v>89</v>
      </c>
      <c r="AB251" s="15" t="s">
        <v>97</v>
      </c>
      <c r="AC251" s="2" t="str">
        <f>_xlfn.CONCAT(X251,Y251,Z251,AA251,AB251)</f>
        <v>1前期日9 10a</v>
      </c>
      <c r="AD251" s="16" t="e">
        <f>DGET($M$10:$U$203,$U$10,X250:AA251)</f>
        <v>#VALUE!</v>
      </c>
      <c r="AE251" s="16" t="e">
        <f>DGET($M$10:$U$203,$N$10,X250:AA251)</f>
        <v>#VALUE!</v>
      </c>
      <c r="AF251" s="16" t="e">
        <f>DGET($M$10:$U$203,$M$10,X250:AA251)</f>
        <v>#VALUE!</v>
      </c>
    </row>
    <row r="252" spans="24:32" ht="18" customHeight="1" x14ac:dyDescent="0.45">
      <c r="X252" s="5" t="s">
        <v>65</v>
      </c>
      <c r="Y252" s="5" t="s">
        <v>77</v>
      </c>
      <c r="Z252" s="5" t="s">
        <v>66</v>
      </c>
      <c r="AA252" s="5" t="s">
        <v>68</v>
      </c>
      <c r="AB252" s="5"/>
      <c r="AC252" s="5"/>
      <c r="AD252" s="5" t="s">
        <v>94</v>
      </c>
      <c r="AE252" s="5" t="s">
        <v>92</v>
      </c>
      <c r="AF252" s="5" t="s">
        <v>91</v>
      </c>
    </row>
    <row r="253" spans="24:32" ht="18" customHeight="1" x14ac:dyDescent="0.45">
      <c r="X253" s="15">
        <v>1</v>
      </c>
      <c r="Y253" s="15" t="s">
        <v>82</v>
      </c>
      <c r="Z253" s="15" t="s">
        <v>103</v>
      </c>
      <c r="AA253" s="15" t="s">
        <v>89</v>
      </c>
      <c r="AB253" s="15" t="s">
        <v>98</v>
      </c>
      <c r="AC253" s="2" t="str">
        <f>_xlfn.CONCAT(X253,Y253,Z253,AA253,AB253)</f>
        <v>1前期日9 10b</v>
      </c>
      <c r="AD253" s="16" t="e">
        <f>DGET($M$10:$U$203,$U$10,X252:AA253)</f>
        <v>#VALUE!</v>
      </c>
      <c r="AE253" s="16" t="e">
        <f>DGET($M$10:$U$203,$N$10,X252:AA253)</f>
        <v>#VALUE!</v>
      </c>
      <c r="AF253" s="16" t="e">
        <f>DGET($M$10:$U$203,$M$10,X252:AA253)</f>
        <v>#VALUE!</v>
      </c>
    </row>
    <row r="254" spans="24:32" ht="18" customHeight="1" x14ac:dyDescent="0.45">
      <c r="X254" s="5" t="s">
        <v>65</v>
      </c>
      <c r="Y254" s="5" t="s">
        <v>77</v>
      </c>
      <c r="Z254" s="5" t="s">
        <v>66</v>
      </c>
      <c r="AA254" s="5" t="s">
        <v>69</v>
      </c>
      <c r="AB254" s="5"/>
      <c r="AC254" s="5"/>
      <c r="AD254" s="5" t="s">
        <v>94</v>
      </c>
      <c r="AE254" s="5" t="s">
        <v>92</v>
      </c>
      <c r="AF254" s="5" t="s">
        <v>91</v>
      </c>
    </row>
    <row r="255" spans="24:32" ht="18" customHeight="1" x14ac:dyDescent="0.45">
      <c r="X255" s="15">
        <v>1</v>
      </c>
      <c r="Y255" s="15" t="s">
        <v>82</v>
      </c>
      <c r="Z255" s="15" t="s">
        <v>103</v>
      </c>
      <c r="AA255" s="15" t="s">
        <v>89</v>
      </c>
      <c r="AB255" s="15" t="s">
        <v>99</v>
      </c>
      <c r="AC255" s="2" t="str">
        <f>_xlfn.CONCAT(X255,Y255,Z255,AA255,AB255)</f>
        <v>1前期日9 10c</v>
      </c>
      <c r="AD255" s="16" t="e">
        <f>DGET($M$10:$U$203,$U$10,X254:AA255)</f>
        <v>#VALUE!</v>
      </c>
      <c r="AE255" s="16" t="e">
        <f>DGET($M$10:$U$203,$N$10,X254:AA255)</f>
        <v>#VALUE!</v>
      </c>
      <c r="AF255" s="16" t="e">
        <f>DGET($M$10:$U$203,$M$10,X254:AA255)</f>
        <v>#VALUE!</v>
      </c>
    </row>
    <row r="256" spans="24:32" ht="18" customHeight="1" x14ac:dyDescent="0.45">
      <c r="X256" s="5" t="s">
        <v>65</v>
      </c>
      <c r="Y256" s="5" t="s">
        <v>77</v>
      </c>
      <c r="Z256" s="5" t="s">
        <v>66</v>
      </c>
      <c r="AA256" s="5" t="s">
        <v>67</v>
      </c>
      <c r="AB256" s="5"/>
      <c r="AC256" s="5"/>
      <c r="AD256" s="5" t="s">
        <v>94</v>
      </c>
      <c r="AE256" s="5" t="s">
        <v>92</v>
      </c>
      <c r="AF256" s="5" t="s">
        <v>91</v>
      </c>
    </row>
    <row r="257" spans="24:32" ht="18" customHeight="1" x14ac:dyDescent="0.45">
      <c r="X257" s="15">
        <v>1</v>
      </c>
      <c r="Y257" s="15" t="s">
        <v>82</v>
      </c>
      <c r="Z257" s="15" t="s">
        <v>103</v>
      </c>
      <c r="AA257" s="15" t="s">
        <v>90</v>
      </c>
      <c r="AB257" s="15" t="s">
        <v>97</v>
      </c>
      <c r="AC257" s="2" t="str">
        <f>_xlfn.CONCAT(X257,Y257,Z257,AA257,AB257)</f>
        <v>1前期日他a</v>
      </c>
      <c r="AD257" s="16" t="e">
        <f>DGET($M$10:$U$203,$U$10,X256:AA257)</f>
        <v>#VALUE!</v>
      </c>
      <c r="AE257" s="16" t="e">
        <f>DGET($M$10:$U$203,$N$10,X256:AA257)</f>
        <v>#VALUE!</v>
      </c>
      <c r="AF257" s="16" t="e">
        <f>DGET($M$10:$U$203,$M$10,X256:AA257)</f>
        <v>#VALUE!</v>
      </c>
    </row>
    <row r="258" spans="24:32" ht="18" customHeight="1" x14ac:dyDescent="0.45">
      <c r="X258" s="5" t="s">
        <v>65</v>
      </c>
      <c r="Y258" s="5" t="s">
        <v>77</v>
      </c>
      <c r="Z258" s="5" t="s">
        <v>66</v>
      </c>
      <c r="AA258" s="5" t="s">
        <v>68</v>
      </c>
      <c r="AB258" s="5"/>
      <c r="AC258" s="5"/>
      <c r="AD258" s="5" t="s">
        <v>94</v>
      </c>
      <c r="AE258" s="5" t="s">
        <v>92</v>
      </c>
      <c r="AF258" s="5" t="s">
        <v>91</v>
      </c>
    </row>
    <row r="259" spans="24:32" ht="18" customHeight="1" x14ac:dyDescent="0.45">
      <c r="X259" s="15">
        <v>1</v>
      </c>
      <c r="Y259" s="15" t="s">
        <v>82</v>
      </c>
      <c r="Z259" s="15" t="s">
        <v>103</v>
      </c>
      <c r="AA259" s="15" t="s">
        <v>90</v>
      </c>
      <c r="AB259" s="15" t="s">
        <v>98</v>
      </c>
      <c r="AC259" s="2" t="str">
        <f>_xlfn.CONCAT(X259,Y259,Z259,AA259,AB259)</f>
        <v>1前期日他b</v>
      </c>
      <c r="AD259" s="16" t="e">
        <f>DGET($M$10:$U$203,$U$10,X258:AA259)</f>
        <v>#VALUE!</v>
      </c>
      <c r="AE259" s="16" t="e">
        <f>DGET($M$10:$U$203,$N$10,X258:AA259)</f>
        <v>#VALUE!</v>
      </c>
      <c r="AF259" s="16" t="e">
        <f>DGET($M$10:$U$203,$M$10,X258:AA259)</f>
        <v>#VALUE!</v>
      </c>
    </row>
    <row r="260" spans="24:32" ht="18" customHeight="1" x14ac:dyDescent="0.45">
      <c r="X260" s="5" t="s">
        <v>65</v>
      </c>
      <c r="Y260" s="5" t="s">
        <v>77</v>
      </c>
      <c r="Z260" s="5" t="s">
        <v>66</v>
      </c>
      <c r="AA260" s="5" t="s">
        <v>69</v>
      </c>
      <c r="AB260" s="5"/>
      <c r="AC260" s="5"/>
      <c r="AD260" s="5" t="s">
        <v>94</v>
      </c>
      <c r="AE260" s="5" t="s">
        <v>92</v>
      </c>
      <c r="AF260" s="5" t="s">
        <v>91</v>
      </c>
    </row>
    <row r="261" spans="24:32" ht="18" customHeight="1" x14ac:dyDescent="0.45">
      <c r="X261" s="15">
        <v>1</v>
      </c>
      <c r="Y261" s="15" t="s">
        <v>82</v>
      </c>
      <c r="Z261" s="15" t="s">
        <v>103</v>
      </c>
      <c r="AA261" s="15" t="s">
        <v>90</v>
      </c>
      <c r="AB261" s="15" t="s">
        <v>99</v>
      </c>
      <c r="AC261" s="2" t="str">
        <f>_xlfn.CONCAT(X261,Y261,Z261,AA261,AB261)</f>
        <v>1前期日他c</v>
      </c>
      <c r="AD261" s="16" t="e">
        <f>DGET($M$10:$U$203,$U$10,X260:AA261)</f>
        <v>#VALUE!</v>
      </c>
      <c r="AE261" s="16" t="e">
        <f>DGET($M$10:$U$203,$N$10,X260:AA261)</f>
        <v>#VALUE!</v>
      </c>
      <c r="AF261" s="16" t="e">
        <f>DGET($M$10:$U$203,$M$10,X260:AA261)</f>
        <v>#VALUE!</v>
      </c>
    </row>
    <row r="262" spans="24:32" ht="18" customHeight="1" x14ac:dyDescent="0.45">
      <c r="X262" s="5" t="s">
        <v>65</v>
      </c>
      <c r="Y262" s="5" t="s">
        <v>77</v>
      </c>
      <c r="Z262" s="5" t="s">
        <v>66</v>
      </c>
      <c r="AA262" s="5" t="s">
        <v>67</v>
      </c>
      <c r="AB262" s="5"/>
      <c r="AC262" s="5"/>
      <c r="AD262" s="5" t="s">
        <v>94</v>
      </c>
      <c r="AE262" s="5" t="s">
        <v>92</v>
      </c>
      <c r="AF262" s="5" t="s">
        <v>91</v>
      </c>
    </row>
    <row r="263" spans="24:32" ht="18" customHeight="1" x14ac:dyDescent="0.45">
      <c r="X263" s="15">
        <v>1</v>
      </c>
      <c r="Y263" s="15" t="s">
        <v>105</v>
      </c>
      <c r="Z263" s="15" t="s">
        <v>83</v>
      </c>
      <c r="AA263" s="15" t="s">
        <v>84</v>
      </c>
      <c r="AB263" s="15" t="s">
        <v>97</v>
      </c>
      <c r="AC263" s="2" t="str">
        <f>_xlfn.CONCAT(X263,Y263,Z263,AA263,AB263)</f>
        <v>1後期月1 2a</v>
      </c>
      <c r="AD263" s="16" t="e">
        <f>DGET($M$10:$U$203,$U$10,X262:AA263)</f>
        <v>#VALUE!</v>
      </c>
      <c r="AE263" s="16" t="e">
        <f>DGET($M$10:$U$203,$N$10,X262:AA263)</f>
        <v>#VALUE!</v>
      </c>
      <c r="AF263" s="16" t="e">
        <f>DGET($M$10:$U$203,$M$10,X262:AA263)</f>
        <v>#VALUE!</v>
      </c>
    </row>
    <row r="264" spans="24:32" ht="18" customHeight="1" x14ac:dyDescent="0.45">
      <c r="X264" s="5" t="s">
        <v>65</v>
      </c>
      <c r="Y264" s="5" t="s">
        <v>77</v>
      </c>
      <c r="Z264" s="5" t="s">
        <v>66</v>
      </c>
      <c r="AA264" s="5" t="s">
        <v>68</v>
      </c>
      <c r="AB264" s="5"/>
      <c r="AC264" s="5"/>
      <c r="AD264" s="5" t="s">
        <v>94</v>
      </c>
      <c r="AE264" s="5" t="s">
        <v>92</v>
      </c>
      <c r="AF264" s="5" t="s">
        <v>91</v>
      </c>
    </row>
    <row r="265" spans="24:32" ht="18" customHeight="1" x14ac:dyDescent="0.45">
      <c r="X265" s="15">
        <v>1</v>
      </c>
      <c r="Y265" s="15" t="s">
        <v>105</v>
      </c>
      <c r="Z265" s="15" t="s">
        <v>83</v>
      </c>
      <c r="AA265" s="15" t="s">
        <v>84</v>
      </c>
      <c r="AB265" s="15" t="s">
        <v>98</v>
      </c>
      <c r="AC265" s="2" t="str">
        <f>_xlfn.CONCAT(X265,Y265,Z265,AA265,AB265)</f>
        <v>1後期月1 2b</v>
      </c>
      <c r="AD265" s="16" t="e">
        <f>DGET($M$10:$U$203,$U$10,X264:AA265)</f>
        <v>#VALUE!</v>
      </c>
      <c r="AE265" s="16" t="e">
        <f>DGET($M$10:$U$203,$N$10,X264:AA265)</f>
        <v>#VALUE!</v>
      </c>
      <c r="AF265" s="16" t="e">
        <f>DGET($M$10:$U$203,$M$10,X264:AA265)</f>
        <v>#VALUE!</v>
      </c>
    </row>
    <row r="266" spans="24:32" ht="18" customHeight="1" x14ac:dyDescent="0.45">
      <c r="X266" s="5" t="s">
        <v>65</v>
      </c>
      <c r="Y266" s="5" t="s">
        <v>77</v>
      </c>
      <c r="Z266" s="5" t="s">
        <v>66</v>
      </c>
      <c r="AA266" s="5" t="s">
        <v>69</v>
      </c>
      <c r="AB266" s="5"/>
      <c r="AC266" s="5"/>
      <c r="AD266" s="5" t="s">
        <v>94</v>
      </c>
      <c r="AE266" s="5" t="s">
        <v>92</v>
      </c>
      <c r="AF266" s="5" t="s">
        <v>91</v>
      </c>
    </row>
    <row r="267" spans="24:32" ht="18" customHeight="1" x14ac:dyDescent="0.45">
      <c r="X267" s="15">
        <v>1</v>
      </c>
      <c r="Y267" s="15" t="s">
        <v>105</v>
      </c>
      <c r="Z267" s="15" t="s">
        <v>83</v>
      </c>
      <c r="AA267" s="15" t="s">
        <v>84</v>
      </c>
      <c r="AB267" s="15" t="s">
        <v>99</v>
      </c>
      <c r="AC267" s="2" t="str">
        <f>_xlfn.CONCAT(X267,Y267,Z267,AA267,AB267)</f>
        <v>1後期月1 2c</v>
      </c>
      <c r="AD267" s="16" t="e">
        <f>DGET($M$10:$U$203,$U$10,X266:AA267)</f>
        <v>#VALUE!</v>
      </c>
      <c r="AE267" s="16" t="e">
        <f>DGET($M$10:$U$203,$N$10,X266:AA267)</f>
        <v>#VALUE!</v>
      </c>
      <c r="AF267" s="16" t="e">
        <f>DGET($M$10:$U$203,$M$10,X266:AA267)</f>
        <v>#VALUE!</v>
      </c>
    </row>
    <row r="268" spans="24:32" ht="18" customHeight="1" x14ac:dyDescent="0.45">
      <c r="X268" s="5" t="s">
        <v>65</v>
      </c>
      <c r="Y268" s="5" t="s">
        <v>77</v>
      </c>
      <c r="Z268" s="5" t="s">
        <v>66</v>
      </c>
      <c r="AA268" s="5" t="s">
        <v>67</v>
      </c>
      <c r="AB268" s="5"/>
      <c r="AC268" s="5"/>
      <c r="AD268" s="5" t="s">
        <v>94</v>
      </c>
      <c r="AE268" s="5" t="s">
        <v>92</v>
      </c>
      <c r="AF268" s="5" t="s">
        <v>91</v>
      </c>
    </row>
    <row r="269" spans="24:32" ht="18" customHeight="1" x14ac:dyDescent="0.45">
      <c r="X269" s="15">
        <v>1</v>
      </c>
      <c r="Y269" s="15" t="s">
        <v>105</v>
      </c>
      <c r="Z269" s="15" t="s">
        <v>83</v>
      </c>
      <c r="AA269" s="15" t="s">
        <v>85</v>
      </c>
      <c r="AB269" s="15" t="s">
        <v>97</v>
      </c>
      <c r="AC269" s="2" t="str">
        <f>_xlfn.CONCAT(X269,Y269,Z269,AA269,AB269)</f>
        <v>1後期月3 4a</v>
      </c>
      <c r="AD269" s="16" t="e">
        <f>DGET($M$10:$U$203,$U$10,X268:AA269)</f>
        <v>#VALUE!</v>
      </c>
      <c r="AE269" s="16" t="e">
        <f>DGET($M$10:$U$203,$N$10,X268:AA269)</f>
        <v>#VALUE!</v>
      </c>
      <c r="AF269" s="16" t="e">
        <f>DGET($M$10:$U$203,$M$10,X268:AA269)</f>
        <v>#VALUE!</v>
      </c>
    </row>
    <row r="270" spans="24:32" ht="18" customHeight="1" x14ac:dyDescent="0.45">
      <c r="X270" s="5" t="s">
        <v>65</v>
      </c>
      <c r="Y270" s="5" t="s">
        <v>77</v>
      </c>
      <c r="Z270" s="5" t="s">
        <v>66</v>
      </c>
      <c r="AA270" s="5" t="s">
        <v>68</v>
      </c>
      <c r="AB270" s="5"/>
      <c r="AC270" s="5"/>
      <c r="AD270" s="5" t="s">
        <v>94</v>
      </c>
      <c r="AE270" s="5" t="s">
        <v>92</v>
      </c>
      <c r="AF270" s="5" t="s">
        <v>91</v>
      </c>
    </row>
    <row r="271" spans="24:32" ht="18" customHeight="1" x14ac:dyDescent="0.45">
      <c r="X271" s="15">
        <v>1</v>
      </c>
      <c r="Y271" s="15" t="s">
        <v>105</v>
      </c>
      <c r="Z271" s="15" t="s">
        <v>83</v>
      </c>
      <c r="AA271" s="15" t="s">
        <v>85</v>
      </c>
      <c r="AB271" s="15" t="s">
        <v>98</v>
      </c>
      <c r="AC271" s="2" t="str">
        <f>_xlfn.CONCAT(X271,Y271,Z271,AA271,AB271)</f>
        <v>1後期月3 4b</v>
      </c>
      <c r="AD271" s="16" t="e">
        <f>DGET($M$10:$U$203,$U$10,X270:AA271)</f>
        <v>#VALUE!</v>
      </c>
      <c r="AE271" s="16" t="e">
        <f>DGET($M$10:$U$203,$N$10,X270:AA271)</f>
        <v>#VALUE!</v>
      </c>
      <c r="AF271" s="16" t="e">
        <f>DGET($M$10:$U$203,$M$10,X270:AA271)</f>
        <v>#VALUE!</v>
      </c>
    </row>
    <row r="272" spans="24:32" ht="18" customHeight="1" x14ac:dyDescent="0.45">
      <c r="X272" s="5" t="s">
        <v>65</v>
      </c>
      <c r="Y272" s="5" t="s">
        <v>77</v>
      </c>
      <c r="Z272" s="5" t="s">
        <v>66</v>
      </c>
      <c r="AA272" s="5" t="s">
        <v>69</v>
      </c>
      <c r="AB272" s="5"/>
      <c r="AC272" s="5"/>
      <c r="AD272" s="5" t="s">
        <v>94</v>
      </c>
      <c r="AE272" s="5" t="s">
        <v>92</v>
      </c>
      <c r="AF272" s="5" t="s">
        <v>91</v>
      </c>
    </row>
    <row r="273" spans="24:32" ht="18" customHeight="1" x14ac:dyDescent="0.45">
      <c r="X273" s="15">
        <v>1</v>
      </c>
      <c r="Y273" s="15" t="s">
        <v>105</v>
      </c>
      <c r="Z273" s="15" t="s">
        <v>83</v>
      </c>
      <c r="AA273" s="15" t="s">
        <v>85</v>
      </c>
      <c r="AB273" s="15" t="s">
        <v>99</v>
      </c>
      <c r="AC273" s="2" t="str">
        <f>_xlfn.CONCAT(X273,Y273,Z273,AA273,AB273)</f>
        <v>1後期月3 4c</v>
      </c>
      <c r="AD273" s="16" t="e">
        <f>DGET($M$10:$U$203,$U$10,X272:AA273)</f>
        <v>#VALUE!</v>
      </c>
      <c r="AE273" s="16" t="e">
        <f>DGET($M$10:$U$203,$N$10,X272:AA273)</f>
        <v>#VALUE!</v>
      </c>
      <c r="AF273" s="16" t="e">
        <f>DGET($M$10:$U$203,$M$10,X272:AA273)</f>
        <v>#VALUE!</v>
      </c>
    </row>
    <row r="274" spans="24:32" ht="18" customHeight="1" x14ac:dyDescent="0.45">
      <c r="X274" s="5" t="s">
        <v>65</v>
      </c>
      <c r="Y274" s="5" t="s">
        <v>77</v>
      </c>
      <c r="Z274" s="5" t="s">
        <v>66</v>
      </c>
      <c r="AA274" s="5" t="s">
        <v>67</v>
      </c>
      <c r="AB274" s="5"/>
      <c r="AC274" s="5"/>
      <c r="AD274" s="5" t="s">
        <v>94</v>
      </c>
      <c r="AE274" s="5" t="s">
        <v>92</v>
      </c>
      <c r="AF274" s="5" t="s">
        <v>91</v>
      </c>
    </row>
    <row r="275" spans="24:32" ht="18" customHeight="1" x14ac:dyDescent="0.45">
      <c r="X275" s="15">
        <v>1</v>
      </c>
      <c r="Y275" s="15" t="s">
        <v>105</v>
      </c>
      <c r="Z275" s="15" t="s">
        <v>83</v>
      </c>
      <c r="AA275" s="15" t="s">
        <v>87</v>
      </c>
      <c r="AB275" s="15" t="s">
        <v>97</v>
      </c>
      <c r="AC275" s="2" t="str">
        <f>_xlfn.CONCAT(X275,Y275,Z275,AA275,AB275)</f>
        <v>1後期月5 6a</v>
      </c>
      <c r="AD275" s="16" t="e">
        <f>DGET($M$10:$U$203,$U$10,X274:AA275)</f>
        <v>#VALUE!</v>
      </c>
      <c r="AE275" s="16" t="e">
        <f>DGET($M$10:$U$203,$N$10,X274:AA275)</f>
        <v>#VALUE!</v>
      </c>
      <c r="AF275" s="16" t="e">
        <f>DGET($M$10:$U$203,$M$10,X274:AA275)</f>
        <v>#VALUE!</v>
      </c>
    </row>
    <row r="276" spans="24:32" ht="18" customHeight="1" x14ac:dyDescent="0.45">
      <c r="X276" s="5" t="s">
        <v>65</v>
      </c>
      <c r="Y276" s="5" t="s">
        <v>77</v>
      </c>
      <c r="Z276" s="5" t="s">
        <v>66</v>
      </c>
      <c r="AA276" s="5" t="s">
        <v>68</v>
      </c>
      <c r="AB276" s="5"/>
      <c r="AC276" s="5"/>
      <c r="AD276" s="5" t="s">
        <v>94</v>
      </c>
      <c r="AE276" s="5" t="s">
        <v>92</v>
      </c>
      <c r="AF276" s="5" t="s">
        <v>91</v>
      </c>
    </row>
    <row r="277" spans="24:32" ht="18" customHeight="1" x14ac:dyDescent="0.45">
      <c r="X277" s="15">
        <v>1</v>
      </c>
      <c r="Y277" s="15" t="s">
        <v>105</v>
      </c>
      <c r="Z277" s="15" t="s">
        <v>83</v>
      </c>
      <c r="AA277" s="15" t="s">
        <v>87</v>
      </c>
      <c r="AB277" s="15" t="s">
        <v>98</v>
      </c>
      <c r="AC277" s="2" t="str">
        <f>_xlfn.CONCAT(X277,Y277,Z277,AA277,AB277)</f>
        <v>1後期月5 6b</v>
      </c>
      <c r="AD277" s="16" t="e">
        <f>DGET($M$10:$U$203,$U$10,X276:AA277)</f>
        <v>#VALUE!</v>
      </c>
      <c r="AE277" s="16" t="e">
        <f>DGET($M$10:$U$203,$N$10,X276:AA277)</f>
        <v>#VALUE!</v>
      </c>
      <c r="AF277" s="16" t="e">
        <f>DGET($M$10:$U$203,$M$10,X276:AA277)</f>
        <v>#VALUE!</v>
      </c>
    </row>
    <row r="278" spans="24:32" ht="18" customHeight="1" x14ac:dyDescent="0.45">
      <c r="X278" s="5" t="s">
        <v>65</v>
      </c>
      <c r="Y278" s="5" t="s">
        <v>77</v>
      </c>
      <c r="Z278" s="5" t="s">
        <v>66</v>
      </c>
      <c r="AA278" s="5" t="s">
        <v>69</v>
      </c>
      <c r="AB278" s="5"/>
      <c r="AC278" s="5"/>
      <c r="AD278" s="5" t="s">
        <v>94</v>
      </c>
      <c r="AE278" s="5" t="s">
        <v>92</v>
      </c>
      <c r="AF278" s="5" t="s">
        <v>91</v>
      </c>
    </row>
    <row r="279" spans="24:32" ht="18" customHeight="1" x14ac:dyDescent="0.45">
      <c r="X279" s="15">
        <v>1</v>
      </c>
      <c r="Y279" s="15" t="s">
        <v>105</v>
      </c>
      <c r="Z279" s="15" t="s">
        <v>83</v>
      </c>
      <c r="AA279" s="15" t="s">
        <v>87</v>
      </c>
      <c r="AB279" s="15" t="s">
        <v>99</v>
      </c>
      <c r="AC279" s="2" t="str">
        <f>_xlfn.CONCAT(X279,Y279,Z279,AA279,AB279)</f>
        <v>1後期月5 6c</v>
      </c>
      <c r="AD279" s="16" t="e">
        <f>DGET($M$10:$U$203,$U$10,X278:AA279)</f>
        <v>#VALUE!</v>
      </c>
      <c r="AE279" s="16" t="e">
        <f>DGET($M$10:$U$203,$N$10,X278:AA279)</f>
        <v>#VALUE!</v>
      </c>
      <c r="AF279" s="16" t="e">
        <f>DGET($M$10:$U$203,$M$10,X278:AA279)</f>
        <v>#VALUE!</v>
      </c>
    </row>
    <row r="280" spans="24:32" ht="18" customHeight="1" x14ac:dyDescent="0.45">
      <c r="X280" s="5" t="s">
        <v>65</v>
      </c>
      <c r="Y280" s="5" t="s">
        <v>77</v>
      </c>
      <c r="Z280" s="5" t="s">
        <v>66</v>
      </c>
      <c r="AA280" s="5" t="s">
        <v>67</v>
      </c>
      <c r="AB280" s="5"/>
      <c r="AC280" s="5"/>
      <c r="AD280" s="5" t="s">
        <v>94</v>
      </c>
      <c r="AE280" s="5" t="s">
        <v>92</v>
      </c>
      <c r="AF280" s="5" t="s">
        <v>91</v>
      </c>
    </row>
    <row r="281" spans="24:32" ht="18" customHeight="1" x14ac:dyDescent="0.45">
      <c r="X281" s="15">
        <v>1</v>
      </c>
      <c r="Y281" s="15" t="s">
        <v>105</v>
      </c>
      <c r="Z281" s="15" t="s">
        <v>83</v>
      </c>
      <c r="AA281" s="15" t="s">
        <v>88</v>
      </c>
      <c r="AB281" s="15" t="s">
        <v>97</v>
      </c>
      <c r="AC281" s="2" t="str">
        <f>_xlfn.CONCAT(X281,Y281,Z281,AA281,AB281)</f>
        <v>1後期月7 8a</v>
      </c>
      <c r="AD281" s="16" t="e">
        <f>DGET($M$10:$U$203,$U$10,X280:AA281)</f>
        <v>#VALUE!</v>
      </c>
      <c r="AE281" s="16" t="e">
        <f>DGET($M$10:$U$203,$N$10,X280:AA281)</f>
        <v>#VALUE!</v>
      </c>
      <c r="AF281" s="16" t="e">
        <f>DGET($M$10:$U$203,$M$10,X280:AA281)</f>
        <v>#VALUE!</v>
      </c>
    </row>
    <row r="282" spans="24:32" ht="18" customHeight="1" x14ac:dyDescent="0.45">
      <c r="X282" s="5" t="s">
        <v>65</v>
      </c>
      <c r="Y282" s="5" t="s">
        <v>77</v>
      </c>
      <c r="Z282" s="5" t="s">
        <v>66</v>
      </c>
      <c r="AA282" s="5" t="s">
        <v>68</v>
      </c>
      <c r="AB282" s="5"/>
      <c r="AC282" s="5"/>
      <c r="AD282" s="5" t="s">
        <v>94</v>
      </c>
      <c r="AE282" s="5" t="s">
        <v>92</v>
      </c>
      <c r="AF282" s="5" t="s">
        <v>91</v>
      </c>
    </row>
    <row r="283" spans="24:32" ht="18" customHeight="1" x14ac:dyDescent="0.45">
      <c r="X283" s="15">
        <v>1</v>
      </c>
      <c r="Y283" s="15" t="s">
        <v>105</v>
      </c>
      <c r="Z283" s="15" t="s">
        <v>83</v>
      </c>
      <c r="AA283" s="15" t="s">
        <v>88</v>
      </c>
      <c r="AB283" s="15" t="s">
        <v>98</v>
      </c>
      <c r="AC283" s="2" t="str">
        <f>_xlfn.CONCAT(X283,Y283,Z283,AA283,AB283)</f>
        <v>1後期月7 8b</v>
      </c>
      <c r="AD283" s="16" t="e">
        <f>DGET($M$10:$U$203,$U$10,X282:AA283)</f>
        <v>#VALUE!</v>
      </c>
      <c r="AE283" s="16" t="e">
        <f>DGET($M$10:$U$203,$N$10,X282:AA283)</f>
        <v>#VALUE!</v>
      </c>
      <c r="AF283" s="16" t="e">
        <f>DGET($M$10:$U$203,$M$10,X282:AA283)</f>
        <v>#VALUE!</v>
      </c>
    </row>
    <row r="284" spans="24:32" ht="18" customHeight="1" x14ac:dyDescent="0.45">
      <c r="X284" s="5" t="s">
        <v>65</v>
      </c>
      <c r="Y284" s="5" t="s">
        <v>77</v>
      </c>
      <c r="Z284" s="5" t="s">
        <v>66</v>
      </c>
      <c r="AA284" s="5" t="s">
        <v>69</v>
      </c>
      <c r="AB284" s="5"/>
      <c r="AC284" s="5"/>
      <c r="AD284" s="5" t="s">
        <v>94</v>
      </c>
      <c r="AE284" s="5" t="s">
        <v>92</v>
      </c>
      <c r="AF284" s="5" t="s">
        <v>91</v>
      </c>
    </row>
    <row r="285" spans="24:32" ht="18" customHeight="1" x14ac:dyDescent="0.45">
      <c r="X285" s="15">
        <v>1</v>
      </c>
      <c r="Y285" s="15" t="s">
        <v>105</v>
      </c>
      <c r="Z285" s="15" t="s">
        <v>83</v>
      </c>
      <c r="AA285" s="15" t="s">
        <v>88</v>
      </c>
      <c r="AB285" s="15" t="s">
        <v>99</v>
      </c>
      <c r="AC285" s="2" t="str">
        <f>_xlfn.CONCAT(X285,Y285,Z285,AA285,AB285)</f>
        <v>1後期月7 8c</v>
      </c>
      <c r="AD285" s="16" t="e">
        <f>DGET($M$10:$U$203,$U$10,X284:AA285)</f>
        <v>#VALUE!</v>
      </c>
      <c r="AE285" s="16" t="e">
        <f>DGET($M$10:$U$203,$N$10,X284:AA285)</f>
        <v>#VALUE!</v>
      </c>
      <c r="AF285" s="16" t="e">
        <f>DGET($M$10:$U$203,$M$10,X284:AA285)</f>
        <v>#VALUE!</v>
      </c>
    </row>
    <row r="286" spans="24:32" ht="18" customHeight="1" x14ac:dyDescent="0.45">
      <c r="X286" s="5" t="s">
        <v>65</v>
      </c>
      <c r="Y286" s="5" t="s">
        <v>77</v>
      </c>
      <c r="Z286" s="5" t="s">
        <v>66</v>
      </c>
      <c r="AA286" s="5" t="s">
        <v>67</v>
      </c>
      <c r="AB286" s="5"/>
      <c r="AC286" s="5"/>
      <c r="AD286" s="5" t="s">
        <v>94</v>
      </c>
      <c r="AE286" s="5" t="s">
        <v>92</v>
      </c>
      <c r="AF286" s="5" t="s">
        <v>91</v>
      </c>
    </row>
    <row r="287" spans="24:32" ht="18" customHeight="1" x14ac:dyDescent="0.45">
      <c r="X287" s="15">
        <v>1</v>
      </c>
      <c r="Y287" s="15" t="s">
        <v>105</v>
      </c>
      <c r="Z287" s="15" t="s">
        <v>83</v>
      </c>
      <c r="AA287" s="15" t="s">
        <v>89</v>
      </c>
      <c r="AB287" s="15" t="s">
        <v>97</v>
      </c>
      <c r="AC287" s="2" t="str">
        <f>_xlfn.CONCAT(X287,Y287,Z287,AA287,AB287)</f>
        <v>1後期月9 10a</v>
      </c>
      <c r="AD287" s="16" t="e">
        <f>DGET($M$10:$U$203,$U$10,X286:AA287)</f>
        <v>#VALUE!</v>
      </c>
      <c r="AE287" s="16" t="e">
        <f>DGET($M$10:$U$203,$N$10,X286:AA287)</f>
        <v>#VALUE!</v>
      </c>
      <c r="AF287" s="16" t="e">
        <f>DGET($M$10:$U$203,$M$10,X286:AA287)</f>
        <v>#VALUE!</v>
      </c>
    </row>
    <row r="288" spans="24:32" ht="18" customHeight="1" x14ac:dyDescent="0.45">
      <c r="X288" s="5" t="s">
        <v>65</v>
      </c>
      <c r="Y288" s="5" t="s">
        <v>77</v>
      </c>
      <c r="Z288" s="5" t="s">
        <v>66</v>
      </c>
      <c r="AA288" s="5" t="s">
        <v>68</v>
      </c>
      <c r="AB288" s="5"/>
      <c r="AC288" s="5"/>
      <c r="AD288" s="5" t="s">
        <v>94</v>
      </c>
      <c r="AE288" s="5" t="s">
        <v>92</v>
      </c>
      <c r="AF288" s="5" t="s">
        <v>91</v>
      </c>
    </row>
    <row r="289" spans="24:32" ht="18" customHeight="1" x14ac:dyDescent="0.45">
      <c r="X289" s="15">
        <v>1</v>
      </c>
      <c r="Y289" s="15" t="s">
        <v>105</v>
      </c>
      <c r="Z289" s="15" t="s">
        <v>83</v>
      </c>
      <c r="AA289" s="15" t="s">
        <v>89</v>
      </c>
      <c r="AB289" s="15" t="s">
        <v>98</v>
      </c>
      <c r="AC289" s="2" t="str">
        <f>_xlfn.CONCAT(X289,Y289,Z289,AA289,AB289)</f>
        <v>1後期月9 10b</v>
      </c>
      <c r="AD289" s="16" t="e">
        <f>DGET($M$10:$U$203,$U$10,X288:AA289)</f>
        <v>#VALUE!</v>
      </c>
      <c r="AE289" s="16" t="e">
        <f>DGET($M$10:$U$203,$N$10,X288:AA289)</f>
        <v>#VALUE!</v>
      </c>
      <c r="AF289" s="16" t="e">
        <f>DGET($M$10:$U$203,$M$10,X288:AA289)</f>
        <v>#VALUE!</v>
      </c>
    </row>
    <row r="290" spans="24:32" ht="18" customHeight="1" x14ac:dyDescent="0.45">
      <c r="X290" s="5" t="s">
        <v>65</v>
      </c>
      <c r="Y290" s="5" t="s">
        <v>77</v>
      </c>
      <c r="Z290" s="5" t="s">
        <v>66</v>
      </c>
      <c r="AA290" s="5" t="s">
        <v>69</v>
      </c>
      <c r="AB290" s="5"/>
      <c r="AC290" s="5"/>
      <c r="AD290" s="5" t="s">
        <v>94</v>
      </c>
      <c r="AE290" s="5" t="s">
        <v>92</v>
      </c>
      <c r="AF290" s="5" t="s">
        <v>91</v>
      </c>
    </row>
    <row r="291" spans="24:32" ht="18" customHeight="1" x14ac:dyDescent="0.45">
      <c r="X291" s="15">
        <v>1</v>
      </c>
      <c r="Y291" s="15" t="s">
        <v>105</v>
      </c>
      <c r="Z291" s="15" t="s">
        <v>83</v>
      </c>
      <c r="AA291" s="15" t="s">
        <v>89</v>
      </c>
      <c r="AB291" s="15" t="s">
        <v>99</v>
      </c>
      <c r="AC291" s="2" t="str">
        <f>_xlfn.CONCAT(X291,Y291,Z291,AA291,AB291)</f>
        <v>1後期月9 10c</v>
      </c>
      <c r="AD291" s="16" t="e">
        <f>DGET($M$10:$U$203,$U$10,X290:AA291)</f>
        <v>#VALUE!</v>
      </c>
      <c r="AE291" s="16" t="e">
        <f>DGET($M$10:$U$203,$N$10,X290:AA291)</f>
        <v>#VALUE!</v>
      </c>
      <c r="AF291" s="16" t="e">
        <f>DGET($M$10:$U$203,$M$10,X290:AA291)</f>
        <v>#VALUE!</v>
      </c>
    </row>
    <row r="292" spans="24:32" ht="18" customHeight="1" x14ac:dyDescent="0.45">
      <c r="X292" s="5" t="s">
        <v>65</v>
      </c>
      <c r="Y292" s="5" t="s">
        <v>77</v>
      </c>
      <c r="Z292" s="5" t="s">
        <v>66</v>
      </c>
      <c r="AA292" s="5" t="s">
        <v>67</v>
      </c>
      <c r="AB292" s="5"/>
      <c r="AC292" s="5"/>
      <c r="AD292" s="5" t="s">
        <v>94</v>
      </c>
      <c r="AE292" s="5" t="s">
        <v>92</v>
      </c>
      <c r="AF292" s="5" t="s">
        <v>91</v>
      </c>
    </row>
    <row r="293" spans="24:32" ht="18" customHeight="1" x14ac:dyDescent="0.45">
      <c r="X293" s="15">
        <v>1</v>
      </c>
      <c r="Y293" s="15" t="s">
        <v>105</v>
      </c>
      <c r="Z293" s="15" t="s">
        <v>83</v>
      </c>
      <c r="AA293" s="15" t="s">
        <v>90</v>
      </c>
      <c r="AB293" s="15" t="s">
        <v>97</v>
      </c>
      <c r="AC293" s="2" t="str">
        <f>_xlfn.CONCAT(X293,Y293,Z293,AA293,AB293)</f>
        <v>1後期月他a</v>
      </c>
      <c r="AD293" s="16" t="e">
        <f>DGET($M$10:$U$203,$U$10,X292:AA293)</f>
        <v>#VALUE!</v>
      </c>
      <c r="AE293" s="16" t="e">
        <f>DGET($M$10:$U$203,$N$10,X292:AA293)</f>
        <v>#VALUE!</v>
      </c>
      <c r="AF293" s="16" t="e">
        <f>DGET($M$10:$U$203,$M$10,X292:AA293)</f>
        <v>#VALUE!</v>
      </c>
    </row>
    <row r="294" spans="24:32" ht="18" customHeight="1" x14ac:dyDescent="0.45">
      <c r="X294" s="5" t="s">
        <v>65</v>
      </c>
      <c r="Y294" s="5" t="s">
        <v>77</v>
      </c>
      <c r="Z294" s="5" t="s">
        <v>66</v>
      </c>
      <c r="AA294" s="5" t="s">
        <v>68</v>
      </c>
      <c r="AB294" s="5"/>
      <c r="AC294" s="5"/>
      <c r="AD294" s="5" t="s">
        <v>94</v>
      </c>
      <c r="AE294" s="5" t="s">
        <v>92</v>
      </c>
      <c r="AF294" s="5" t="s">
        <v>91</v>
      </c>
    </row>
    <row r="295" spans="24:32" ht="18" customHeight="1" x14ac:dyDescent="0.45">
      <c r="X295" s="15">
        <v>1</v>
      </c>
      <c r="Y295" s="15" t="s">
        <v>105</v>
      </c>
      <c r="Z295" s="15" t="s">
        <v>83</v>
      </c>
      <c r="AA295" s="15" t="s">
        <v>90</v>
      </c>
      <c r="AB295" s="15" t="s">
        <v>98</v>
      </c>
      <c r="AC295" s="2" t="str">
        <f>_xlfn.CONCAT(X295,Y295,Z295,AA295,AB295)</f>
        <v>1後期月他b</v>
      </c>
      <c r="AD295" s="16" t="e">
        <f>DGET($M$10:$U$203,$U$10,X294:AA295)</f>
        <v>#VALUE!</v>
      </c>
      <c r="AE295" s="16" t="e">
        <f>DGET($M$10:$U$203,$N$10,X294:AA295)</f>
        <v>#VALUE!</v>
      </c>
      <c r="AF295" s="16" t="e">
        <f>DGET($M$10:$U$203,$M$10,X294:AA295)</f>
        <v>#VALUE!</v>
      </c>
    </row>
    <row r="296" spans="24:32" ht="18" customHeight="1" x14ac:dyDescent="0.45">
      <c r="X296" s="5" t="s">
        <v>65</v>
      </c>
      <c r="Y296" s="5" t="s">
        <v>77</v>
      </c>
      <c r="Z296" s="5" t="s">
        <v>66</v>
      </c>
      <c r="AA296" s="5" t="s">
        <v>69</v>
      </c>
      <c r="AB296" s="5"/>
      <c r="AC296" s="5"/>
      <c r="AD296" s="5" t="s">
        <v>94</v>
      </c>
      <c r="AE296" s="5" t="s">
        <v>92</v>
      </c>
      <c r="AF296" s="5" t="s">
        <v>91</v>
      </c>
    </row>
    <row r="297" spans="24:32" ht="18" customHeight="1" x14ac:dyDescent="0.45">
      <c r="X297" s="15">
        <v>1</v>
      </c>
      <c r="Y297" s="15" t="s">
        <v>105</v>
      </c>
      <c r="Z297" s="15" t="s">
        <v>83</v>
      </c>
      <c r="AA297" s="15" t="s">
        <v>90</v>
      </c>
      <c r="AB297" s="15" t="s">
        <v>99</v>
      </c>
      <c r="AC297" s="2" t="str">
        <f>_xlfn.CONCAT(X297,Y297,Z297,AA297,AB297)</f>
        <v>1後期月他c</v>
      </c>
      <c r="AD297" s="16" t="e">
        <f>DGET($M$10:$U$203,$U$10,X296:AA297)</f>
        <v>#VALUE!</v>
      </c>
      <c r="AE297" s="16" t="e">
        <f>DGET($M$10:$U$203,$N$10,X296:AA297)</f>
        <v>#VALUE!</v>
      </c>
      <c r="AF297" s="16" t="e">
        <f>DGET($M$10:$U$203,$M$10,X296:AA297)</f>
        <v>#VALUE!</v>
      </c>
    </row>
    <row r="298" spans="24:32" ht="18" customHeight="1" x14ac:dyDescent="0.45">
      <c r="X298" s="5" t="s">
        <v>65</v>
      </c>
      <c r="Y298" s="5" t="s">
        <v>77</v>
      </c>
      <c r="Z298" s="5" t="s">
        <v>66</v>
      </c>
      <c r="AA298" s="5" t="s">
        <v>67</v>
      </c>
      <c r="AB298" s="5"/>
      <c r="AC298" s="5"/>
      <c r="AD298" s="5" t="s">
        <v>94</v>
      </c>
      <c r="AE298" s="5" t="s">
        <v>92</v>
      </c>
      <c r="AF298" s="5" t="s">
        <v>91</v>
      </c>
    </row>
    <row r="299" spans="24:32" ht="18" customHeight="1" x14ac:dyDescent="0.45">
      <c r="X299" s="15">
        <v>1</v>
      </c>
      <c r="Y299" s="15" t="s">
        <v>105</v>
      </c>
      <c r="Z299" s="15" t="s">
        <v>93</v>
      </c>
      <c r="AA299" s="15" t="s">
        <v>84</v>
      </c>
      <c r="AB299" s="15" t="s">
        <v>97</v>
      </c>
      <c r="AC299" s="2" t="str">
        <f>_xlfn.CONCAT(X299,Y299,Z299,AA299,AB299)</f>
        <v>1後期火1 2a</v>
      </c>
      <c r="AD299" s="16" t="e">
        <f>DGET($M$10:$U$203,$U$10,X298:AA299)</f>
        <v>#VALUE!</v>
      </c>
      <c r="AE299" s="16" t="e">
        <f>DGET($M$10:$U$203,$N$10,X298:AA299)</f>
        <v>#VALUE!</v>
      </c>
      <c r="AF299" s="16" t="e">
        <f>DGET($M$10:$U$203,$M$10,X298:AA299)</f>
        <v>#VALUE!</v>
      </c>
    </row>
    <row r="300" spans="24:32" ht="18" customHeight="1" x14ac:dyDescent="0.45">
      <c r="X300" s="5" t="s">
        <v>65</v>
      </c>
      <c r="Y300" s="5" t="s">
        <v>77</v>
      </c>
      <c r="Z300" s="5" t="s">
        <v>66</v>
      </c>
      <c r="AA300" s="5" t="s">
        <v>68</v>
      </c>
      <c r="AB300" s="5"/>
      <c r="AC300" s="5"/>
      <c r="AD300" s="5" t="s">
        <v>94</v>
      </c>
      <c r="AE300" s="5" t="s">
        <v>92</v>
      </c>
      <c r="AF300" s="5" t="s">
        <v>91</v>
      </c>
    </row>
    <row r="301" spans="24:32" ht="18" customHeight="1" x14ac:dyDescent="0.45">
      <c r="X301" s="15">
        <v>1</v>
      </c>
      <c r="Y301" s="15" t="s">
        <v>105</v>
      </c>
      <c r="Z301" s="15" t="s">
        <v>93</v>
      </c>
      <c r="AA301" s="15" t="s">
        <v>84</v>
      </c>
      <c r="AB301" s="15" t="s">
        <v>98</v>
      </c>
      <c r="AC301" s="2" t="str">
        <f>_xlfn.CONCAT(X301,Y301,Z301,AA301,AB301)</f>
        <v>1後期火1 2b</v>
      </c>
      <c r="AD301" s="16" t="e">
        <f>DGET($M$10:$U$203,$U$10,X300:AA301)</f>
        <v>#VALUE!</v>
      </c>
      <c r="AE301" s="16" t="e">
        <f>DGET($M$10:$U$203,$N$10,X300:AA301)</f>
        <v>#VALUE!</v>
      </c>
      <c r="AF301" s="16" t="e">
        <f>DGET($M$10:$U$203,$M$10,X300:AA301)</f>
        <v>#VALUE!</v>
      </c>
    </row>
    <row r="302" spans="24:32" ht="18" customHeight="1" x14ac:dyDescent="0.45">
      <c r="X302" s="5" t="s">
        <v>65</v>
      </c>
      <c r="Y302" s="5" t="s">
        <v>77</v>
      </c>
      <c r="Z302" s="5" t="s">
        <v>66</v>
      </c>
      <c r="AA302" s="5" t="s">
        <v>69</v>
      </c>
      <c r="AB302" s="5"/>
      <c r="AC302" s="5"/>
      <c r="AD302" s="5" t="s">
        <v>94</v>
      </c>
      <c r="AE302" s="5" t="s">
        <v>92</v>
      </c>
      <c r="AF302" s="5" t="s">
        <v>91</v>
      </c>
    </row>
    <row r="303" spans="24:32" ht="18" customHeight="1" x14ac:dyDescent="0.45">
      <c r="X303" s="15">
        <v>1</v>
      </c>
      <c r="Y303" s="15" t="s">
        <v>105</v>
      </c>
      <c r="Z303" s="15" t="s">
        <v>93</v>
      </c>
      <c r="AA303" s="15" t="s">
        <v>84</v>
      </c>
      <c r="AB303" s="15" t="s">
        <v>99</v>
      </c>
      <c r="AC303" s="2" t="str">
        <f>_xlfn.CONCAT(X303,Y303,Z303,AA303,AB303)</f>
        <v>1後期火1 2c</v>
      </c>
      <c r="AD303" s="16" t="e">
        <f>DGET($M$10:$U$203,$U$10,X302:AA303)</f>
        <v>#VALUE!</v>
      </c>
      <c r="AE303" s="16" t="e">
        <f>DGET($M$10:$U$203,$N$10,X302:AA303)</f>
        <v>#VALUE!</v>
      </c>
      <c r="AF303" s="16" t="e">
        <f>DGET($M$10:$U$203,$M$10,X302:AA303)</f>
        <v>#VALUE!</v>
      </c>
    </row>
    <row r="304" spans="24:32" ht="18" customHeight="1" x14ac:dyDescent="0.45">
      <c r="X304" s="5" t="s">
        <v>65</v>
      </c>
      <c r="Y304" s="5" t="s">
        <v>77</v>
      </c>
      <c r="Z304" s="5" t="s">
        <v>66</v>
      </c>
      <c r="AA304" s="5" t="s">
        <v>67</v>
      </c>
      <c r="AB304" s="5"/>
      <c r="AC304" s="5"/>
      <c r="AD304" s="5" t="s">
        <v>94</v>
      </c>
      <c r="AE304" s="5" t="s">
        <v>92</v>
      </c>
      <c r="AF304" s="5" t="s">
        <v>91</v>
      </c>
    </row>
    <row r="305" spans="24:32" ht="18" customHeight="1" x14ac:dyDescent="0.45">
      <c r="X305" s="15">
        <v>1</v>
      </c>
      <c r="Y305" s="15" t="s">
        <v>105</v>
      </c>
      <c r="Z305" s="15" t="s">
        <v>93</v>
      </c>
      <c r="AA305" s="15" t="s">
        <v>85</v>
      </c>
      <c r="AB305" s="15" t="s">
        <v>97</v>
      </c>
      <c r="AC305" s="2" t="str">
        <f>_xlfn.CONCAT(X305,Y305,Z305,AA305,AB305)</f>
        <v>1後期火3 4a</v>
      </c>
      <c r="AD305" s="16" t="e">
        <f>DGET($M$10:$U$203,$U$10,X304:AA305)</f>
        <v>#VALUE!</v>
      </c>
      <c r="AE305" s="16" t="e">
        <f>DGET($M$10:$U$203,$N$10,X304:AA305)</f>
        <v>#VALUE!</v>
      </c>
      <c r="AF305" s="16" t="e">
        <f>DGET($M$10:$U$203,$M$10,X304:AA305)</f>
        <v>#VALUE!</v>
      </c>
    </row>
    <row r="306" spans="24:32" ht="18" customHeight="1" x14ac:dyDescent="0.45">
      <c r="X306" s="5" t="s">
        <v>65</v>
      </c>
      <c r="Y306" s="5" t="s">
        <v>77</v>
      </c>
      <c r="Z306" s="5" t="s">
        <v>66</v>
      </c>
      <c r="AA306" s="5" t="s">
        <v>68</v>
      </c>
      <c r="AB306" s="5"/>
      <c r="AC306" s="5"/>
      <c r="AD306" s="5" t="s">
        <v>94</v>
      </c>
      <c r="AE306" s="5" t="s">
        <v>92</v>
      </c>
      <c r="AF306" s="5" t="s">
        <v>91</v>
      </c>
    </row>
    <row r="307" spans="24:32" ht="18" customHeight="1" x14ac:dyDescent="0.45">
      <c r="X307" s="15">
        <v>1</v>
      </c>
      <c r="Y307" s="15" t="s">
        <v>105</v>
      </c>
      <c r="Z307" s="15" t="s">
        <v>93</v>
      </c>
      <c r="AA307" s="15" t="s">
        <v>85</v>
      </c>
      <c r="AB307" s="15" t="s">
        <v>98</v>
      </c>
      <c r="AC307" s="2" t="str">
        <f>_xlfn.CONCAT(X307,Y307,Z307,AA307,AB307)</f>
        <v>1後期火3 4b</v>
      </c>
      <c r="AD307" s="16" t="e">
        <f>DGET($M$10:$U$203,$U$10,X306:AA307)</f>
        <v>#VALUE!</v>
      </c>
      <c r="AE307" s="16" t="e">
        <f>DGET($M$10:$U$203,$N$10,X306:AA307)</f>
        <v>#VALUE!</v>
      </c>
      <c r="AF307" s="16" t="e">
        <f>DGET($M$10:$U$203,$M$10,X306:AA307)</f>
        <v>#VALUE!</v>
      </c>
    </row>
    <row r="308" spans="24:32" ht="18" customHeight="1" x14ac:dyDescent="0.45">
      <c r="X308" s="5" t="s">
        <v>65</v>
      </c>
      <c r="Y308" s="5" t="s">
        <v>77</v>
      </c>
      <c r="Z308" s="5" t="s">
        <v>66</v>
      </c>
      <c r="AA308" s="5" t="s">
        <v>69</v>
      </c>
      <c r="AB308" s="5"/>
      <c r="AC308" s="5"/>
      <c r="AD308" s="5" t="s">
        <v>94</v>
      </c>
      <c r="AE308" s="5" t="s">
        <v>92</v>
      </c>
      <c r="AF308" s="5" t="s">
        <v>91</v>
      </c>
    </row>
    <row r="309" spans="24:32" ht="18" customHeight="1" x14ac:dyDescent="0.45">
      <c r="X309" s="15">
        <v>1</v>
      </c>
      <c r="Y309" s="15" t="s">
        <v>105</v>
      </c>
      <c r="Z309" s="15" t="s">
        <v>93</v>
      </c>
      <c r="AA309" s="15" t="s">
        <v>85</v>
      </c>
      <c r="AB309" s="15" t="s">
        <v>99</v>
      </c>
      <c r="AC309" s="2" t="str">
        <f>_xlfn.CONCAT(X309,Y309,Z309,AA309,AB309)</f>
        <v>1後期火3 4c</v>
      </c>
      <c r="AD309" s="16" t="e">
        <f>DGET($M$10:$U$203,$U$10,X308:AA309)</f>
        <v>#VALUE!</v>
      </c>
      <c r="AE309" s="16" t="e">
        <f>DGET($M$10:$U$203,$N$10,X308:AA309)</f>
        <v>#VALUE!</v>
      </c>
      <c r="AF309" s="16" t="e">
        <f>DGET($M$10:$U$203,$M$10,X308:AA309)</f>
        <v>#VALUE!</v>
      </c>
    </row>
    <row r="310" spans="24:32" ht="18" customHeight="1" x14ac:dyDescent="0.45">
      <c r="X310" s="5" t="s">
        <v>65</v>
      </c>
      <c r="Y310" s="5" t="s">
        <v>77</v>
      </c>
      <c r="Z310" s="5" t="s">
        <v>66</v>
      </c>
      <c r="AA310" s="5" t="s">
        <v>67</v>
      </c>
      <c r="AB310" s="5"/>
      <c r="AC310" s="5"/>
      <c r="AD310" s="5" t="s">
        <v>94</v>
      </c>
      <c r="AE310" s="5" t="s">
        <v>92</v>
      </c>
      <c r="AF310" s="5" t="s">
        <v>91</v>
      </c>
    </row>
    <row r="311" spans="24:32" ht="18" customHeight="1" x14ac:dyDescent="0.45">
      <c r="X311" s="15">
        <v>1</v>
      </c>
      <c r="Y311" s="15" t="s">
        <v>105</v>
      </c>
      <c r="Z311" s="15" t="s">
        <v>93</v>
      </c>
      <c r="AA311" s="15" t="s">
        <v>87</v>
      </c>
      <c r="AB311" s="15" t="s">
        <v>97</v>
      </c>
      <c r="AC311" s="2" t="str">
        <f>_xlfn.CONCAT(X311,Y311,Z311,AA311,AB311)</f>
        <v>1後期火5 6a</v>
      </c>
      <c r="AD311" s="16" t="e">
        <f>DGET($M$10:$U$203,$U$10,X310:AA311)</f>
        <v>#VALUE!</v>
      </c>
      <c r="AE311" s="16" t="e">
        <f>DGET($M$10:$U$203,$N$10,X310:AA311)</f>
        <v>#VALUE!</v>
      </c>
      <c r="AF311" s="16" t="e">
        <f>DGET($M$10:$U$203,$M$10,X310:AA311)</f>
        <v>#VALUE!</v>
      </c>
    </row>
    <row r="312" spans="24:32" ht="18" customHeight="1" x14ac:dyDescent="0.45">
      <c r="X312" s="5" t="s">
        <v>65</v>
      </c>
      <c r="Y312" s="5" t="s">
        <v>77</v>
      </c>
      <c r="Z312" s="5" t="s">
        <v>66</v>
      </c>
      <c r="AA312" s="5" t="s">
        <v>68</v>
      </c>
      <c r="AB312" s="5"/>
      <c r="AC312" s="5"/>
      <c r="AD312" s="5" t="s">
        <v>94</v>
      </c>
      <c r="AE312" s="5" t="s">
        <v>92</v>
      </c>
      <c r="AF312" s="5" t="s">
        <v>91</v>
      </c>
    </row>
    <row r="313" spans="24:32" ht="18" customHeight="1" x14ac:dyDescent="0.45">
      <c r="X313" s="15">
        <v>1</v>
      </c>
      <c r="Y313" s="15" t="s">
        <v>105</v>
      </c>
      <c r="Z313" s="15" t="s">
        <v>93</v>
      </c>
      <c r="AA313" s="15" t="s">
        <v>87</v>
      </c>
      <c r="AB313" s="15" t="s">
        <v>98</v>
      </c>
      <c r="AC313" s="2" t="str">
        <f>_xlfn.CONCAT(X313,Y313,Z313,AA313,AB313)</f>
        <v>1後期火5 6b</v>
      </c>
      <c r="AD313" s="16" t="e">
        <f>DGET($M$10:$U$203,$U$10,X312:AA313)</f>
        <v>#VALUE!</v>
      </c>
      <c r="AE313" s="16" t="e">
        <f>DGET($M$10:$U$203,$N$10,X312:AA313)</f>
        <v>#VALUE!</v>
      </c>
      <c r="AF313" s="16" t="e">
        <f>DGET($M$10:$U$203,$M$10,X312:AA313)</f>
        <v>#VALUE!</v>
      </c>
    </row>
    <row r="314" spans="24:32" ht="18" customHeight="1" x14ac:dyDescent="0.45">
      <c r="X314" s="5" t="s">
        <v>65</v>
      </c>
      <c r="Y314" s="5" t="s">
        <v>77</v>
      </c>
      <c r="Z314" s="5" t="s">
        <v>66</v>
      </c>
      <c r="AA314" s="5" t="s">
        <v>69</v>
      </c>
      <c r="AB314" s="5"/>
      <c r="AC314" s="5"/>
      <c r="AD314" s="5" t="s">
        <v>94</v>
      </c>
      <c r="AE314" s="5" t="s">
        <v>92</v>
      </c>
      <c r="AF314" s="5" t="s">
        <v>91</v>
      </c>
    </row>
    <row r="315" spans="24:32" ht="18" customHeight="1" x14ac:dyDescent="0.45">
      <c r="X315" s="15">
        <v>1</v>
      </c>
      <c r="Y315" s="15" t="s">
        <v>105</v>
      </c>
      <c r="Z315" s="15" t="s">
        <v>93</v>
      </c>
      <c r="AA315" s="15" t="s">
        <v>87</v>
      </c>
      <c r="AB315" s="15" t="s">
        <v>99</v>
      </c>
      <c r="AC315" s="2" t="str">
        <f>_xlfn.CONCAT(X315,Y315,Z315,AA315,AB315)</f>
        <v>1後期火5 6c</v>
      </c>
      <c r="AD315" s="16" t="e">
        <f>DGET($M$10:$U$203,$U$10,X314:AA315)</f>
        <v>#VALUE!</v>
      </c>
      <c r="AE315" s="16" t="e">
        <f>DGET($M$10:$U$203,$N$10,X314:AA315)</f>
        <v>#VALUE!</v>
      </c>
      <c r="AF315" s="16" t="e">
        <f>DGET($M$10:$U$203,$M$10,X314:AA315)</f>
        <v>#VALUE!</v>
      </c>
    </row>
    <row r="316" spans="24:32" ht="18" customHeight="1" x14ac:dyDescent="0.45">
      <c r="X316" s="5" t="s">
        <v>65</v>
      </c>
      <c r="Y316" s="5" t="s">
        <v>77</v>
      </c>
      <c r="Z316" s="5" t="s">
        <v>66</v>
      </c>
      <c r="AA316" s="5" t="s">
        <v>67</v>
      </c>
      <c r="AB316" s="5"/>
      <c r="AC316" s="5"/>
      <c r="AD316" s="5" t="s">
        <v>94</v>
      </c>
      <c r="AE316" s="5" t="s">
        <v>92</v>
      </c>
      <c r="AF316" s="5" t="s">
        <v>91</v>
      </c>
    </row>
    <row r="317" spans="24:32" ht="18" customHeight="1" x14ac:dyDescent="0.45">
      <c r="X317" s="15">
        <v>1</v>
      </c>
      <c r="Y317" s="15" t="s">
        <v>105</v>
      </c>
      <c r="Z317" s="15" t="s">
        <v>93</v>
      </c>
      <c r="AA317" s="15" t="s">
        <v>88</v>
      </c>
      <c r="AB317" s="15" t="s">
        <v>97</v>
      </c>
      <c r="AC317" s="2" t="str">
        <f>_xlfn.CONCAT(X317,Y317,Z317,AA317,AB317)</f>
        <v>1後期火7 8a</v>
      </c>
      <c r="AD317" s="16" t="e">
        <f>DGET($M$10:$U$203,$U$10,X316:AA317)</f>
        <v>#VALUE!</v>
      </c>
      <c r="AE317" s="16" t="e">
        <f>DGET($M$10:$U$203,$N$10,X316:AA317)</f>
        <v>#VALUE!</v>
      </c>
      <c r="AF317" s="16" t="e">
        <f>DGET($M$10:$U$203,$M$10,X316:AA317)</f>
        <v>#VALUE!</v>
      </c>
    </row>
    <row r="318" spans="24:32" ht="18" customHeight="1" x14ac:dyDescent="0.45">
      <c r="X318" s="5" t="s">
        <v>65</v>
      </c>
      <c r="Y318" s="5" t="s">
        <v>77</v>
      </c>
      <c r="Z318" s="5" t="s">
        <v>66</v>
      </c>
      <c r="AA318" s="5" t="s">
        <v>68</v>
      </c>
      <c r="AB318" s="5"/>
      <c r="AC318" s="5"/>
      <c r="AD318" s="5" t="s">
        <v>94</v>
      </c>
      <c r="AE318" s="5" t="s">
        <v>92</v>
      </c>
      <c r="AF318" s="5" t="s">
        <v>91</v>
      </c>
    </row>
    <row r="319" spans="24:32" ht="18" customHeight="1" x14ac:dyDescent="0.45">
      <c r="X319" s="15">
        <v>1</v>
      </c>
      <c r="Y319" s="15" t="s">
        <v>105</v>
      </c>
      <c r="Z319" s="15" t="s">
        <v>93</v>
      </c>
      <c r="AA319" s="15" t="s">
        <v>88</v>
      </c>
      <c r="AB319" s="15" t="s">
        <v>98</v>
      </c>
      <c r="AC319" s="2" t="str">
        <f>_xlfn.CONCAT(X319,Y319,Z319,AA319,AB319)</f>
        <v>1後期火7 8b</v>
      </c>
      <c r="AD319" s="16" t="e">
        <f>DGET($M$10:$U$203,$U$10,X318:AA319)</f>
        <v>#VALUE!</v>
      </c>
      <c r="AE319" s="16" t="e">
        <f>DGET($M$10:$U$203,$N$10,X318:AA319)</f>
        <v>#VALUE!</v>
      </c>
      <c r="AF319" s="16" t="e">
        <f>DGET($M$10:$U$203,$M$10,X318:AA319)</f>
        <v>#VALUE!</v>
      </c>
    </row>
    <row r="320" spans="24:32" ht="18" customHeight="1" x14ac:dyDescent="0.45">
      <c r="X320" s="5" t="s">
        <v>65</v>
      </c>
      <c r="Y320" s="5" t="s">
        <v>77</v>
      </c>
      <c r="Z320" s="5" t="s">
        <v>66</v>
      </c>
      <c r="AA320" s="5" t="s">
        <v>69</v>
      </c>
      <c r="AB320" s="5"/>
      <c r="AC320" s="5"/>
      <c r="AD320" s="5" t="s">
        <v>94</v>
      </c>
      <c r="AE320" s="5" t="s">
        <v>92</v>
      </c>
      <c r="AF320" s="5" t="s">
        <v>91</v>
      </c>
    </row>
    <row r="321" spans="24:32" ht="18" customHeight="1" x14ac:dyDescent="0.45">
      <c r="X321" s="15">
        <v>1</v>
      </c>
      <c r="Y321" s="15" t="s">
        <v>105</v>
      </c>
      <c r="Z321" s="15" t="s">
        <v>93</v>
      </c>
      <c r="AA321" s="15" t="s">
        <v>88</v>
      </c>
      <c r="AB321" s="15" t="s">
        <v>99</v>
      </c>
      <c r="AC321" s="2" t="str">
        <f>_xlfn.CONCAT(X321,Y321,Z321,AA321,AB321)</f>
        <v>1後期火7 8c</v>
      </c>
      <c r="AD321" s="16" t="e">
        <f>DGET($M$10:$U$203,$U$10,X320:AA321)</f>
        <v>#VALUE!</v>
      </c>
      <c r="AE321" s="16" t="e">
        <f>DGET($M$10:$U$203,$N$10,X320:AA321)</f>
        <v>#VALUE!</v>
      </c>
      <c r="AF321" s="16" t="e">
        <f>DGET($M$10:$U$203,$M$10,X320:AA321)</f>
        <v>#VALUE!</v>
      </c>
    </row>
    <row r="322" spans="24:32" ht="18" customHeight="1" x14ac:dyDescent="0.45">
      <c r="X322" s="5" t="s">
        <v>65</v>
      </c>
      <c r="Y322" s="5" t="s">
        <v>77</v>
      </c>
      <c r="Z322" s="5" t="s">
        <v>66</v>
      </c>
      <c r="AA322" s="5" t="s">
        <v>67</v>
      </c>
      <c r="AB322" s="5"/>
      <c r="AC322" s="5"/>
      <c r="AD322" s="5" t="s">
        <v>94</v>
      </c>
      <c r="AE322" s="5" t="s">
        <v>92</v>
      </c>
      <c r="AF322" s="5" t="s">
        <v>91</v>
      </c>
    </row>
    <row r="323" spans="24:32" ht="18" customHeight="1" x14ac:dyDescent="0.45">
      <c r="X323" s="15">
        <v>1</v>
      </c>
      <c r="Y323" s="15" t="s">
        <v>105</v>
      </c>
      <c r="Z323" s="15" t="s">
        <v>93</v>
      </c>
      <c r="AA323" s="15" t="s">
        <v>89</v>
      </c>
      <c r="AB323" s="15" t="s">
        <v>97</v>
      </c>
      <c r="AC323" s="2" t="str">
        <f>_xlfn.CONCAT(X323,Y323,Z323,AA323,AB323)</f>
        <v>1後期火9 10a</v>
      </c>
      <c r="AD323" s="16" t="e">
        <f>DGET($M$10:$U$203,$U$10,X322:AA323)</f>
        <v>#VALUE!</v>
      </c>
      <c r="AE323" s="16" t="e">
        <f>DGET($M$10:$U$203,$N$10,X322:AA323)</f>
        <v>#VALUE!</v>
      </c>
      <c r="AF323" s="16" t="e">
        <f>DGET($M$10:$U$203,$M$10,X322:AA323)</f>
        <v>#VALUE!</v>
      </c>
    </row>
    <row r="324" spans="24:32" ht="18" customHeight="1" x14ac:dyDescent="0.45">
      <c r="X324" s="5" t="s">
        <v>65</v>
      </c>
      <c r="Y324" s="5" t="s">
        <v>77</v>
      </c>
      <c r="Z324" s="5" t="s">
        <v>66</v>
      </c>
      <c r="AA324" s="5" t="s">
        <v>68</v>
      </c>
      <c r="AB324" s="5"/>
      <c r="AC324" s="5"/>
      <c r="AD324" s="5" t="s">
        <v>94</v>
      </c>
      <c r="AE324" s="5" t="s">
        <v>92</v>
      </c>
      <c r="AF324" s="5" t="s">
        <v>91</v>
      </c>
    </row>
    <row r="325" spans="24:32" ht="18" customHeight="1" x14ac:dyDescent="0.45">
      <c r="X325" s="15">
        <v>1</v>
      </c>
      <c r="Y325" s="15" t="s">
        <v>105</v>
      </c>
      <c r="Z325" s="15" t="s">
        <v>93</v>
      </c>
      <c r="AA325" s="15" t="s">
        <v>89</v>
      </c>
      <c r="AB325" s="15" t="s">
        <v>98</v>
      </c>
      <c r="AC325" s="2" t="str">
        <f>_xlfn.CONCAT(X325,Y325,Z325,AA325,AB325)</f>
        <v>1後期火9 10b</v>
      </c>
      <c r="AD325" s="16" t="e">
        <f>DGET($M$10:$U$203,$U$10,X324:AA325)</f>
        <v>#VALUE!</v>
      </c>
      <c r="AE325" s="16" t="e">
        <f>DGET($M$10:$U$203,$N$10,X324:AA325)</f>
        <v>#VALUE!</v>
      </c>
      <c r="AF325" s="16" t="e">
        <f>DGET($M$10:$U$203,$M$10,X324:AA325)</f>
        <v>#VALUE!</v>
      </c>
    </row>
    <row r="326" spans="24:32" ht="18" customHeight="1" x14ac:dyDescent="0.45">
      <c r="X326" s="5" t="s">
        <v>65</v>
      </c>
      <c r="Y326" s="5" t="s">
        <v>77</v>
      </c>
      <c r="Z326" s="5" t="s">
        <v>66</v>
      </c>
      <c r="AA326" s="5" t="s">
        <v>69</v>
      </c>
      <c r="AB326" s="5"/>
      <c r="AC326" s="5"/>
      <c r="AD326" s="5" t="s">
        <v>94</v>
      </c>
      <c r="AE326" s="5" t="s">
        <v>92</v>
      </c>
      <c r="AF326" s="5" t="s">
        <v>91</v>
      </c>
    </row>
    <row r="327" spans="24:32" ht="18" customHeight="1" x14ac:dyDescent="0.45">
      <c r="X327" s="15">
        <v>1</v>
      </c>
      <c r="Y327" s="15" t="s">
        <v>105</v>
      </c>
      <c r="Z327" s="15" t="s">
        <v>93</v>
      </c>
      <c r="AA327" s="15" t="s">
        <v>89</v>
      </c>
      <c r="AB327" s="15" t="s">
        <v>99</v>
      </c>
      <c r="AC327" s="2" t="str">
        <f>_xlfn.CONCAT(X327,Y327,Z327,AA327,AB327)</f>
        <v>1後期火9 10c</v>
      </c>
      <c r="AD327" s="16" t="e">
        <f>DGET($M$10:$U$203,$U$10,X326:AA327)</f>
        <v>#VALUE!</v>
      </c>
      <c r="AE327" s="16" t="e">
        <f>DGET($M$10:$U$203,$N$10,X326:AA327)</f>
        <v>#VALUE!</v>
      </c>
      <c r="AF327" s="16" t="e">
        <f>DGET($M$10:$U$203,$M$10,X326:AA327)</f>
        <v>#VALUE!</v>
      </c>
    </row>
    <row r="328" spans="24:32" ht="18" customHeight="1" x14ac:dyDescent="0.45">
      <c r="X328" s="5" t="s">
        <v>65</v>
      </c>
      <c r="Y328" s="5" t="s">
        <v>77</v>
      </c>
      <c r="Z328" s="5" t="s">
        <v>66</v>
      </c>
      <c r="AA328" s="5" t="s">
        <v>67</v>
      </c>
      <c r="AB328" s="5"/>
      <c r="AC328" s="5"/>
      <c r="AD328" s="5" t="s">
        <v>94</v>
      </c>
      <c r="AE328" s="5" t="s">
        <v>92</v>
      </c>
      <c r="AF328" s="5" t="s">
        <v>91</v>
      </c>
    </row>
    <row r="329" spans="24:32" ht="18" customHeight="1" x14ac:dyDescent="0.45">
      <c r="X329" s="15">
        <v>1</v>
      </c>
      <c r="Y329" s="15" t="s">
        <v>105</v>
      </c>
      <c r="Z329" s="15" t="s">
        <v>93</v>
      </c>
      <c r="AA329" s="15" t="s">
        <v>90</v>
      </c>
      <c r="AB329" s="15" t="s">
        <v>97</v>
      </c>
      <c r="AC329" s="2" t="str">
        <f>_xlfn.CONCAT(X329,Y329,Z329,AA329,AB329)</f>
        <v>1後期火他a</v>
      </c>
      <c r="AD329" s="16" t="e">
        <f>DGET($M$10:$U$203,$U$10,X328:AA329)</f>
        <v>#VALUE!</v>
      </c>
      <c r="AE329" s="16" t="e">
        <f>DGET($M$10:$U$203,$N$10,X328:AA329)</f>
        <v>#VALUE!</v>
      </c>
      <c r="AF329" s="16" t="e">
        <f>DGET($M$10:$U$203,$M$10,X328:AA329)</f>
        <v>#VALUE!</v>
      </c>
    </row>
    <row r="330" spans="24:32" ht="18" customHeight="1" x14ac:dyDescent="0.45">
      <c r="X330" s="5" t="s">
        <v>65</v>
      </c>
      <c r="Y330" s="5" t="s">
        <v>77</v>
      </c>
      <c r="Z330" s="5" t="s">
        <v>66</v>
      </c>
      <c r="AA330" s="5" t="s">
        <v>68</v>
      </c>
      <c r="AB330" s="5"/>
      <c r="AC330" s="5"/>
      <c r="AD330" s="5" t="s">
        <v>94</v>
      </c>
      <c r="AE330" s="5" t="s">
        <v>92</v>
      </c>
      <c r="AF330" s="5" t="s">
        <v>91</v>
      </c>
    </row>
    <row r="331" spans="24:32" ht="18" customHeight="1" x14ac:dyDescent="0.45">
      <c r="X331" s="15">
        <v>1</v>
      </c>
      <c r="Y331" s="15" t="s">
        <v>105</v>
      </c>
      <c r="Z331" s="15" t="s">
        <v>93</v>
      </c>
      <c r="AA331" s="15" t="s">
        <v>90</v>
      </c>
      <c r="AB331" s="15" t="s">
        <v>98</v>
      </c>
      <c r="AC331" s="2" t="str">
        <f>_xlfn.CONCAT(X331,Y331,Z331,AA331,AB331)</f>
        <v>1後期火他b</v>
      </c>
      <c r="AD331" s="16" t="e">
        <f>DGET($M$10:$U$203,$U$10,X330:AA331)</f>
        <v>#VALUE!</v>
      </c>
      <c r="AE331" s="16" t="e">
        <f>DGET($M$10:$U$203,$N$10,X330:AA331)</f>
        <v>#VALUE!</v>
      </c>
      <c r="AF331" s="16" t="e">
        <f>DGET($M$10:$U$203,$M$10,X330:AA331)</f>
        <v>#VALUE!</v>
      </c>
    </row>
    <row r="332" spans="24:32" ht="18" customHeight="1" x14ac:dyDescent="0.45">
      <c r="X332" s="5" t="s">
        <v>65</v>
      </c>
      <c r="Y332" s="5" t="s">
        <v>77</v>
      </c>
      <c r="Z332" s="5" t="s">
        <v>66</v>
      </c>
      <c r="AA332" s="5" t="s">
        <v>69</v>
      </c>
      <c r="AB332" s="5"/>
      <c r="AC332" s="5"/>
      <c r="AD332" s="5" t="s">
        <v>94</v>
      </c>
      <c r="AE332" s="5" t="s">
        <v>92</v>
      </c>
      <c r="AF332" s="5" t="s">
        <v>91</v>
      </c>
    </row>
    <row r="333" spans="24:32" ht="18" customHeight="1" x14ac:dyDescent="0.45">
      <c r="X333" s="15">
        <v>1</v>
      </c>
      <c r="Y333" s="15" t="s">
        <v>105</v>
      </c>
      <c r="Z333" s="15" t="s">
        <v>93</v>
      </c>
      <c r="AA333" s="15" t="s">
        <v>90</v>
      </c>
      <c r="AB333" s="15" t="s">
        <v>99</v>
      </c>
      <c r="AC333" s="2" t="str">
        <f>_xlfn.CONCAT(X333,Y333,Z333,AA333,AB333)</f>
        <v>1後期火他c</v>
      </c>
      <c r="AD333" s="16" t="e">
        <f>DGET($M$10:$U$203,$U$10,X332:AA333)</f>
        <v>#VALUE!</v>
      </c>
      <c r="AE333" s="16" t="e">
        <f>DGET($M$10:$U$203,$N$10,X332:AA333)</f>
        <v>#VALUE!</v>
      </c>
      <c r="AF333" s="16" t="e">
        <f>DGET($M$10:$U$203,$M$10,X332:AA333)</f>
        <v>#VALUE!</v>
      </c>
    </row>
    <row r="334" spans="24:32" ht="18" customHeight="1" x14ac:dyDescent="0.45">
      <c r="X334" s="5" t="s">
        <v>65</v>
      </c>
      <c r="Y334" s="5" t="s">
        <v>77</v>
      </c>
      <c r="Z334" s="5" t="s">
        <v>66</v>
      </c>
      <c r="AA334" s="5" t="s">
        <v>67</v>
      </c>
      <c r="AB334" s="5"/>
      <c r="AC334" s="5"/>
      <c r="AD334" s="5" t="s">
        <v>94</v>
      </c>
      <c r="AE334" s="5" t="s">
        <v>92</v>
      </c>
      <c r="AF334" s="5" t="s">
        <v>91</v>
      </c>
    </row>
    <row r="335" spans="24:32" ht="18" customHeight="1" x14ac:dyDescent="0.45">
      <c r="X335" s="15">
        <v>1</v>
      </c>
      <c r="Y335" s="15" t="s">
        <v>105</v>
      </c>
      <c r="Z335" s="15" t="s">
        <v>95</v>
      </c>
      <c r="AA335" s="15" t="s">
        <v>84</v>
      </c>
      <c r="AB335" s="15" t="s">
        <v>97</v>
      </c>
      <c r="AC335" s="2" t="str">
        <f>_xlfn.CONCAT(X335,Y335,Z335,AA335,AB335)</f>
        <v>1後期水1 2a</v>
      </c>
      <c r="AD335" s="16" t="e">
        <f>DGET($M$10:$U$203,$U$10,X334:AA335)</f>
        <v>#VALUE!</v>
      </c>
      <c r="AE335" s="16" t="e">
        <f>DGET($M$10:$U$203,$N$10,X334:AA335)</f>
        <v>#VALUE!</v>
      </c>
      <c r="AF335" s="16" t="e">
        <f>DGET($M$10:$U$203,$M$10,X334:AA335)</f>
        <v>#VALUE!</v>
      </c>
    </row>
    <row r="336" spans="24:32" ht="18" customHeight="1" x14ac:dyDescent="0.45">
      <c r="X336" s="5" t="s">
        <v>65</v>
      </c>
      <c r="Y336" s="5" t="s">
        <v>77</v>
      </c>
      <c r="Z336" s="5" t="s">
        <v>66</v>
      </c>
      <c r="AA336" s="5" t="s">
        <v>68</v>
      </c>
      <c r="AB336" s="5"/>
      <c r="AC336" s="5"/>
      <c r="AD336" s="5" t="s">
        <v>94</v>
      </c>
      <c r="AE336" s="5" t="s">
        <v>92</v>
      </c>
      <c r="AF336" s="5" t="s">
        <v>91</v>
      </c>
    </row>
    <row r="337" spans="24:32" ht="18" customHeight="1" x14ac:dyDescent="0.45">
      <c r="X337" s="15">
        <v>1</v>
      </c>
      <c r="Y337" s="15" t="s">
        <v>105</v>
      </c>
      <c r="Z337" s="15" t="s">
        <v>95</v>
      </c>
      <c r="AA337" s="15" t="s">
        <v>84</v>
      </c>
      <c r="AB337" s="15" t="s">
        <v>98</v>
      </c>
      <c r="AC337" s="2" t="str">
        <f>_xlfn.CONCAT(X337,Y337,Z337,AA337,AB337)</f>
        <v>1後期水1 2b</v>
      </c>
      <c r="AD337" s="16" t="e">
        <f>DGET($M$10:$U$203,$U$10,X336:AA337)</f>
        <v>#VALUE!</v>
      </c>
      <c r="AE337" s="16" t="e">
        <f>DGET($M$10:$U$203,$N$10,X336:AA337)</f>
        <v>#VALUE!</v>
      </c>
      <c r="AF337" s="16" t="e">
        <f>DGET($M$10:$U$203,$M$10,X336:AA337)</f>
        <v>#VALUE!</v>
      </c>
    </row>
    <row r="338" spans="24:32" ht="18" customHeight="1" x14ac:dyDescent="0.45">
      <c r="X338" s="5" t="s">
        <v>65</v>
      </c>
      <c r="Y338" s="5" t="s">
        <v>77</v>
      </c>
      <c r="Z338" s="5" t="s">
        <v>66</v>
      </c>
      <c r="AA338" s="5" t="s">
        <v>69</v>
      </c>
      <c r="AB338" s="5"/>
      <c r="AC338" s="5"/>
      <c r="AD338" s="5" t="s">
        <v>94</v>
      </c>
      <c r="AE338" s="5" t="s">
        <v>92</v>
      </c>
      <c r="AF338" s="5" t="s">
        <v>91</v>
      </c>
    </row>
    <row r="339" spans="24:32" ht="18" customHeight="1" x14ac:dyDescent="0.45">
      <c r="X339" s="15">
        <v>1</v>
      </c>
      <c r="Y339" s="15" t="s">
        <v>105</v>
      </c>
      <c r="Z339" s="15" t="s">
        <v>95</v>
      </c>
      <c r="AA339" s="15" t="s">
        <v>84</v>
      </c>
      <c r="AB339" s="15" t="s">
        <v>99</v>
      </c>
      <c r="AC339" s="2" t="str">
        <f>_xlfn.CONCAT(X339,Y339,Z339,AA339,AB339)</f>
        <v>1後期水1 2c</v>
      </c>
      <c r="AD339" s="16" t="e">
        <f>DGET($M$10:$U$203,$U$10,X338:AA339)</f>
        <v>#VALUE!</v>
      </c>
      <c r="AE339" s="16" t="e">
        <f>DGET($M$10:$U$203,$N$10,X338:AA339)</f>
        <v>#VALUE!</v>
      </c>
      <c r="AF339" s="16" t="e">
        <f>DGET($M$10:$U$203,$M$10,X338:AA339)</f>
        <v>#VALUE!</v>
      </c>
    </row>
    <row r="340" spans="24:32" ht="18" customHeight="1" x14ac:dyDescent="0.45">
      <c r="X340" s="5" t="s">
        <v>65</v>
      </c>
      <c r="Y340" s="5" t="s">
        <v>77</v>
      </c>
      <c r="Z340" s="5" t="s">
        <v>66</v>
      </c>
      <c r="AA340" s="5" t="s">
        <v>67</v>
      </c>
      <c r="AB340" s="5"/>
      <c r="AC340" s="5"/>
      <c r="AD340" s="5" t="s">
        <v>94</v>
      </c>
      <c r="AE340" s="5" t="s">
        <v>92</v>
      </c>
      <c r="AF340" s="5" t="s">
        <v>91</v>
      </c>
    </row>
    <row r="341" spans="24:32" ht="18" customHeight="1" x14ac:dyDescent="0.45">
      <c r="X341" s="15">
        <v>1</v>
      </c>
      <c r="Y341" s="15" t="s">
        <v>105</v>
      </c>
      <c r="Z341" s="15" t="s">
        <v>95</v>
      </c>
      <c r="AA341" s="15" t="s">
        <v>85</v>
      </c>
      <c r="AB341" s="15" t="s">
        <v>97</v>
      </c>
      <c r="AC341" s="2" t="str">
        <f>_xlfn.CONCAT(X341,Y341,Z341,AA341,AB341)</f>
        <v>1後期水3 4a</v>
      </c>
      <c r="AD341" s="16" t="e">
        <f>DGET($M$10:$U$203,$U$10,X340:AA341)</f>
        <v>#VALUE!</v>
      </c>
      <c r="AE341" s="16" t="e">
        <f>DGET($M$10:$U$203,$N$10,X340:AA341)</f>
        <v>#VALUE!</v>
      </c>
      <c r="AF341" s="16" t="e">
        <f>DGET($M$10:$U$203,$M$10,X340:AA341)</f>
        <v>#VALUE!</v>
      </c>
    </row>
    <row r="342" spans="24:32" ht="18" customHeight="1" x14ac:dyDescent="0.45">
      <c r="X342" s="5" t="s">
        <v>65</v>
      </c>
      <c r="Y342" s="5" t="s">
        <v>77</v>
      </c>
      <c r="Z342" s="5" t="s">
        <v>66</v>
      </c>
      <c r="AA342" s="5" t="s">
        <v>68</v>
      </c>
      <c r="AB342" s="5"/>
      <c r="AC342" s="5"/>
      <c r="AD342" s="5" t="s">
        <v>94</v>
      </c>
      <c r="AE342" s="5" t="s">
        <v>92</v>
      </c>
      <c r="AF342" s="5" t="s">
        <v>91</v>
      </c>
    </row>
    <row r="343" spans="24:32" ht="18" customHeight="1" x14ac:dyDescent="0.45">
      <c r="X343" s="15">
        <v>1</v>
      </c>
      <c r="Y343" s="15" t="s">
        <v>105</v>
      </c>
      <c r="Z343" s="15" t="s">
        <v>95</v>
      </c>
      <c r="AA343" s="15" t="s">
        <v>85</v>
      </c>
      <c r="AB343" s="15" t="s">
        <v>98</v>
      </c>
      <c r="AC343" s="2" t="str">
        <f>_xlfn.CONCAT(X343,Y343,Z343,AA343,AB343)</f>
        <v>1後期水3 4b</v>
      </c>
      <c r="AD343" s="16" t="e">
        <f>DGET($M$10:$U$203,$U$10,X342:AA343)</f>
        <v>#VALUE!</v>
      </c>
      <c r="AE343" s="16" t="e">
        <f>DGET($M$10:$U$203,$N$10,X342:AA343)</f>
        <v>#VALUE!</v>
      </c>
      <c r="AF343" s="16" t="e">
        <f>DGET($M$10:$U$203,$M$10,X342:AA343)</f>
        <v>#VALUE!</v>
      </c>
    </row>
    <row r="344" spans="24:32" ht="18" customHeight="1" x14ac:dyDescent="0.45">
      <c r="X344" s="5" t="s">
        <v>65</v>
      </c>
      <c r="Y344" s="5" t="s">
        <v>77</v>
      </c>
      <c r="Z344" s="5" t="s">
        <v>66</v>
      </c>
      <c r="AA344" s="5" t="s">
        <v>69</v>
      </c>
      <c r="AB344" s="5"/>
      <c r="AC344" s="5"/>
      <c r="AD344" s="5" t="s">
        <v>94</v>
      </c>
      <c r="AE344" s="5" t="s">
        <v>92</v>
      </c>
      <c r="AF344" s="5" t="s">
        <v>91</v>
      </c>
    </row>
    <row r="345" spans="24:32" ht="18" customHeight="1" x14ac:dyDescent="0.45">
      <c r="X345" s="15">
        <v>1</v>
      </c>
      <c r="Y345" s="15" t="s">
        <v>105</v>
      </c>
      <c r="Z345" s="15" t="s">
        <v>95</v>
      </c>
      <c r="AA345" s="15" t="s">
        <v>85</v>
      </c>
      <c r="AB345" s="15" t="s">
        <v>99</v>
      </c>
      <c r="AC345" s="2" t="str">
        <f>_xlfn.CONCAT(X345,Y345,Z345,AA345,AB345)</f>
        <v>1後期水3 4c</v>
      </c>
      <c r="AD345" s="16" t="e">
        <f>DGET($M$10:$U$203,$U$10,X344:AA345)</f>
        <v>#VALUE!</v>
      </c>
      <c r="AE345" s="16" t="e">
        <f>DGET($M$10:$U$203,$N$10,X344:AA345)</f>
        <v>#VALUE!</v>
      </c>
      <c r="AF345" s="16" t="e">
        <f>DGET($M$10:$U$203,$M$10,X344:AA345)</f>
        <v>#VALUE!</v>
      </c>
    </row>
    <row r="346" spans="24:32" ht="18" customHeight="1" x14ac:dyDescent="0.45">
      <c r="X346" s="5" t="s">
        <v>65</v>
      </c>
      <c r="Y346" s="5" t="s">
        <v>77</v>
      </c>
      <c r="Z346" s="5" t="s">
        <v>66</v>
      </c>
      <c r="AA346" s="5" t="s">
        <v>67</v>
      </c>
      <c r="AB346" s="5"/>
      <c r="AC346" s="5"/>
      <c r="AD346" s="5" t="s">
        <v>94</v>
      </c>
      <c r="AE346" s="5" t="s">
        <v>92</v>
      </c>
      <c r="AF346" s="5" t="s">
        <v>91</v>
      </c>
    </row>
    <row r="347" spans="24:32" ht="18" customHeight="1" x14ac:dyDescent="0.45">
      <c r="X347" s="15">
        <v>1</v>
      </c>
      <c r="Y347" s="15" t="s">
        <v>105</v>
      </c>
      <c r="Z347" s="15" t="s">
        <v>95</v>
      </c>
      <c r="AA347" s="15" t="s">
        <v>87</v>
      </c>
      <c r="AB347" s="15" t="s">
        <v>97</v>
      </c>
      <c r="AC347" s="2" t="str">
        <f>_xlfn.CONCAT(X347,Y347,Z347,AA347,AB347)</f>
        <v>1後期水5 6a</v>
      </c>
      <c r="AD347" s="16" t="e">
        <f>DGET($M$10:$U$203,$U$10,X346:AA347)</f>
        <v>#VALUE!</v>
      </c>
      <c r="AE347" s="16" t="e">
        <f>DGET($M$10:$U$203,$N$10,X346:AA347)</f>
        <v>#VALUE!</v>
      </c>
      <c r="AF347" s="16" t="e">
        <f>DGET($M$10:$U$203,$M$10,X346:AA347)</f>
        <v>#VALUE!</v>
      </c>
    </row>
    <row r="348" spans="24:32" ht="18" customHeight="1" x14ac:dyDescent="0.45">
      <c r="X348" s="5" t="s">
        <v>65</v>
      </c>
      <c r="Y348" s="5" t="s">
        <v>77</v>
      </c>
      <c r="Z348" s="5" t="s">
        <v>66</v>
      </c>
      <c r="AA348" s="5" t="s">
        <v>68</v>
      </c>
      <c r="AB348" s="5"/>
      <c r="AC348" s="5"/>
      <c r="AD348" s="5" t="s">
        <v>94</v>
      </c>
      <c r="AE348" s="5" t="s">
        <v>92</v>
      </c>
      <c r="AF348" s="5" t="s">
        <v>91</v>
      </c>
    </row>
    <row r="349" spans="24:32" ht="18" customHeight="1" x14ac:dyDescent="0.45">
      <c r="X349" s="15">
        <v>1</v>
      </c>
      <c r="Y349" s="15" t="s">
        <v>105</v>
      </c>
      <c r="Z349" s="15" t="s">
        <v>95</v>
      </c>
      <c r="AA349" s="15" t="s">
        <v>87</v>
      </c>
      <c r="AB349" s="15" t="s">
        <v>98</v>
      </c>
      <c r="AC349" s="2" t="str">
        <f>_xlfn.CONCAT(X349,Y349,Z349,AA349,AB349)</f>
        <v>1後期水5 6b</v>
      </c>
      <c r="AD349" s="16" t="e">
        <f>DGET($M$10:$U$203,$U$10,X348:AA349)</f>
        <v>#VALUE!</v>
      </c>
      <c r="AE349" s="16" t="e">
        <f>DGET($M$10:$U$203,$N$10,X348:AA349)</f>
        <v>#VALUE!</v>
      </c>
      <c r="AF349" s="16" t="e">
        <f>DGET($M$10:$U$203,$M$10,X348:AA349)</f>
        <v>#VALUE!</v>
      </c>
    </row>
    <row r="350" spans="24:32" ht="18" customHeight="1" x14ac:dyDescent="0.45">
      <c r="X350" s="5" t="s">
        <v>65</v>
      </c>
      <c r="Y350" s="5" t="s">
        <v>77</v>
      </c>
      <c r="Z350" s="5" t="s">
        <v>66</v>
      </c>
      <c r="AA350" s="5" t="s">
        <v>69</v>
      </c>
      <c r="AB350" s="5"/>
      <c r="AC350" s="5"/>
      <c r="AD350" s="5" t="s">
        <v>94</v>
      </c>
      <c r="AE350" s="5" t="s">
        <v>92</v>
      </c>
      <c r="AF350" s="5" t="s">
        <v>91</v>
      </c>
    </row>
    <row r="351" spans="24:32" ht="18" customHeight="1" x14ac:dyDescent="0.45">
      <c r="X351" s="15">
        <v>1</v>
      </c>
      <c r="Y351" s="15" t="s">
        <v>105</v>
      </c>
      <c r="Z351" s="15" t="s">
        <v>95</v>
      </c>
      <c r="AA351" s="15" t="s">
        <v>87</v>
      </c>
      <c r="AB351" s="15" t="s">
        <v>99</v>
      </c>
      <c r="AC351" s="2" t="str">
        <f>_xlfn.CONCAT(X351,Y351,Z351,AA351,AB351)</f>
        <v>1後期水5 6c</v>
      </c>
      <c r="AD351" s="16" t="e">
        <f>DGET($M$10:$U$203,$U$10,X350:AA351)</f>
        <v>#VALUE!</v>
      </c>
      <c r="AE351" s="16" t="e">
        <f>DGET($M$10:$U$203,$N$10,X350:AA351)</f>
        <v>#VALUE!</v>
      </c>
      <c r="AF351" s="16" t="e">
        <f>DGET($M$10:$U$203,$M$10,X350:AA351)</f>
        <v>#VALUE!</v>
      </c>
    </row>
    <row r="352" spans="24:32" ht="18" customHeight="1" x14ac:dyDescent="0.45">
      <c r="X352" s="5" t="s">
        <v>65</v>
      </c>
      <c r="Y352" s="5" t="s">
        <v>77</v>
      </c>
      <c r="Z352" s="5" t="s">
        <v>66</v>
      </c>
      <c r="AA352" s="5" t="s">
        <v>67</v>
      </c>
      <c r="AB352" s="5"/>
      <c r="AC352" s="5"/>
      <c r="AD352" s="5" t="s">
        <v>94</v>
      </c>
      <c r="AE352" s="5" t="s">
        <v>92</v>
      </c>
      <c r="AF352" s="5" t="s">
        <v>91</v>
      </c>
    </row>
    <row r="353" spans="24:32" ht="18" customHeight="1" x14ac:dyDescent="0.45">
      <c r="X353" s="15">
        <v>1</v>
      </c>
      <c r="Y353" s="15" t="s">
        <v>105</v>
      </c>
      <c r="Z353" s="15" t="s">
        <v>95</v>
      </c>
      <c r="AA353" s="15" t="s">
        <v>88</v>
      </c>
      <c r="AB353" s="15" t="s">
        <v>97</v>
      </c>
      <c r="AC353" s="2" t="str">
        <f>_xlfn.CONCAT(X353,Y353,Z353,AA353,AB353)</f>
        <v>1後期水7 8a</v>
      </c>
      <c r="AD353" s="16" t="e">
        <f>DGET($M$10:$U$203,$U$10,X352:AA353)</f>
        <v>#VALUE!</v>
      </c>
      <c r="AE353" s="16" t="e">
        <f>DGET($M$10:$U$203,$N$10,X352:AA353)</f>
        <v>#VALUE!</v>
      </c>
      <c r="AF353" s="16" t="e">
        <f>DGET($M$10:$U$203,$M$10,X352:AA353)</f>
        <v>#VALUE!</v>
      </c>
    </row>
    <row r="354" spans="24:32" ht="18" customHeight="1" x14ac:dyDescent="0.45">
      <c r="X354" s="5" t="s">
        <v>65</v>
      </c>
      <c r="Y354" s="5" t="s">
        <v>77</v>
      </c>
      <c r="Z354" s="5" t="s">
        <v>66</v>
      </c>
      <c r="AA354" s="5" t="s">
        <v>68</v>
      </c>
      <c r="AB354" s="5"/>
      <c r="AC354" s="5"/>
      <c r="AD354" s="5" t="s">
        <v>94</v>
      </c>
      <c r="AE354" s="5" t="s">
        <v>92</v>
      </c>
      <c r="AF354" s="5" t="s">
        <v>91</v>
      </c>
    </row>
    <row r="355" spans="24:32" ht="18" customHeight="1" x14ac:dyDescent="0.45">
      <c r="X355" s="15">
        <v>1</v>
      </c>
      <c r="Y355" s="15" t="s">
        <v>105</v>
      </c>
      <c r="Z355" s="15" t="s">
        <v>95</v>
      </c>
      <c r="AA355" s="15" t="s">
        <v>88</v>
      </c>
      <c r="AB355" s="15" t="s">
        <v>98</v>
      </c>
      <c r="AC355" s="2" t="str">
        <f>_xlfn.CONCAT(X355,Y355,Z355,AA355,AB355)</f>
        <v>1後期水7 8b</v>
      </c>
      <c r="AD355" s="16" t="e">
        <f>DGET($M$10:$U$203,$U$10,X354:AA355)</f>
        <v>#VALUE!</v>
      </c>
      <c r="AE355" s="16" t="e">
        <f>DGET($M$10:$U$203,$N$10,X354:AA355)</f>
        <v>#VALUE!</v>
      </c>
      <c r="AF355" s="16" t="e">
        <f>DGET($M$10:$U$203,$M$10,X354:AA355)</f>
        <v>#VALUE!</v>
      </c>
    </row>
    <row r="356" spans="24:32" ht="18" customHeight="1" x14ac:dyDescent="0.45">
      <c r="X356" s="5" t="s">
        <v>65</v>
      </c>
      <c r="Y356" s="5" t="s">
        <v>77</v>
      </c>
      <c r="Z356" s="5" t="s">
        <v>66</v>
      </c>
      <c r="AA356" s="5" t="s">
        <v>69</v>
      </c>
      <c r="AB356" s="5"/>
      <c r="AC356" s="5"/>
      <c r="AD356" s="5" t="s">
        <v>94</v>
      </c>
      <c r="AE356" s="5" t="s">
        <v>92</v>
      </c>
      <c r="AF356" s="5" t="s">
        <v>91</v>
      </c>
    </row>
    <row r="357" spans="24:32" ht="18" customHeight="1" x14ac:dyDescent="0.45">
      <c r="X357" s="15">
        <v>1</v>
      </c>
      <c r="Y357" s="15" t="s">
        <v>105</v>
      </c>
      <c r="Z357" s="15" t="s">
        <v>95</v>
      </c>
      <c r="AA357" s="15" t="s">
        <v>88</v>
      </c>
      <c r="AB357" s="15" t="s">
        <v>99</v>
      </c>
      <c r="AC357" s="2" t="str">
        <f>_xlfn.CONCAT(X357,Y357,Z357,AA357,AB357)</f>
        <v>1後期水7 8c</v>
      </c>
      <c r="AD357" s="16" t="e">
        <f>DGET($M$10:$U$203,$U$10,X356:AA357)</f>
        <v>#VALUE!</v>
      </c>
      <c r="AE357" s="16" t="e">
        <f>DGET($M$10:$U$203,$N$10,X356:AA357)</f>
        <v>#VALUE!</v>
      </c>
      <c r="AF357" s="16" t="e">
        <f>DGET($M$10:$U$203,$M$10,X356:AA357)</f>
        <v>#VALUE!</v>
      </c>
    </row>
    <row r="358" spans="24:32" ht="18" customHeight="1" x14ac:dyDescent="0.45">
      <c r="X358" s="5" t="s">
        <v>65</v>
      </c>
      <c r="Y358" s="5" t="s">
        <v>77</v>
      </c>
      <c r="Z358" s="5" t="s">
        <v>66</v>
      </c>
      <c r="AA358" s="5" t="s">
        <v>67</v>
      </c>
      <c r="AB358" s="5"/>
      <c r="AC358" s="5"/>
      <c r="AD358" s="5" t="s">
        <v>94</v>
      </c>
      <c r="AE358" s="5" t="s">
        <v>92</v>
      </c>
      <c r="AF358" s="5" t="s">
        <v>91</v>
      </c>
    </row>
    <row r="359" spans="24:32" ht="18" customHeight="1" x14ac:dyDescent="0.45">
      <c r="X359" s="15">
        <v>1</v>
      </c>
      <c r="Y359" s="15" t="s">
        <v>105</v>
      </c>
      <c r="Z359" s="15" t="s">
        <v>95</v>
      </c>
      <c r="AA359" s="15" t="s">
        <v>89</v>
      </c>
      <c r="AB359" s="15" t="s">
        <v>97</v>
      </c>
      <c r="AC359" s="2" t="str">
        <f>_xlfn.CONCAT(X359,Y359,Z359,AA359,AB359)</f>
        <v>1後期水9 10a</v>
      </c>
      <c r="AD359" s="16" t="e">
        <f>DGET($M$10:$U$203,$U$10,X358:AA359)</f>
        <v>#VALUE!</v>
      </c>
      <c r="AE359" s="16" t="e">
        <f>DGET($M$10:$U$203,$N$10,X358:AA359)</f>
        <v>#VALUE!</v>
      </c>
      <c r="AF359" s="16" t="e">
        <f>DGET($M$10:$U$203,$M$10,X358:AA359)</f>
        <v>#VALUE!</v>
      </c>
    </row>
    <row r="360" spans="24:32" ht="18" customHeight="1" x14ac:dyDescent="0.45">
      <c r="X360" s="5" t="s">
        <v>65</v>
      </c>
      <c r="Y360" s="5" t="s">
        <v>77</v>
      </c>
      <c r="Z360" s="5" t="s">
        <v>66</v>
      </c>
      <c r="AA360" s="5" t="s">
        <v>68</v>
      </c>
      <c r="AB360" s="5"/>
      <c r="AC360" s="5"/>
      <c r="AD360" s="5" t="s">
        <v>94</v>
      </c>
      <c r="AE360" s="5" t="s">
        <v>92</v>
      </c>
      <c r="AF360" s="5" t="s">
        <v>91</v>
      </c>
    </row>
    <row r="361" spans="24:32" ht="18" customHeight="1" x14ac:dyDescent="0.45">
      <c r="X361" s="15">
        <v>1</v>
      </c>
      <c r="Y361" s="15" t="s">
        <v>105</v>
      </c>
      <c r="Z361" s="15" t="s">
        <v>95</v>
      </c>
      <c r="AA361" s="15" t="s">
        <v>89</v>
      </c>
      <c r="AB361" s="15" t="s">
        <v>98</v>
      </c>
      <c r="AC361" s="2" t="str">
        <f>_xlfn.CONCAT(X361,Y361,Z361,AA361,AB361)</f>
        <v>1後期水9 10b</v>
      </c>
      <c r="AD361" s="16" t="e">
        <f>DGET($M$10:$U$203,$U$10,X360:AA361)</f>
        <v>#VALUE!</v>
      </c>
      <c r="AE361" s="16" t="e">
        <f>DGET($M$10:$U$203,$N$10,X360:AA361)</f>
        <v>#VALUE!</v>
      </c>
      <c r="AF361" s="16" t="e">
        <f>DGET($M$10:$U$203,$M$10,X360:AA361)</f>
        <v>#VALUE!</v>
      </c>
    </row>
    <row r="362" spans="24:32" ht="18" customHeight="1" x14ac:dyDescent="0.45">
      <c r="X362" s="5" t="s">
        <v>65</v>
      </c>
      <c r="Y362" s="5" t="s">
        <v>77</v>
      </c>
      <c r="Z362" s="5" t="s">
        <v>66</v>
      </c>
      <c r="AA362" s="5" t="s">
        <v>69</v>
      </c>
      <c r="AB362" s="5"/>
      <c r="AC362" s="5"/>
      <c r="AD362" s="5" t="s">
        <v>94</v>
      </c>
      <c r="AE362" s="5" t="s">
        <v>92</v>
      </c>
      <c r="AF362" s="5" t="s">
        <v>91</v>
      </c>
    </row>
    <row r="363" spans="24:32" ht="18" customHeight="1" x14ac:dyDescent="0.45">
      <c r="X363" s="15">
        <v>1</v>
      </c>
      <c r="Y363" s="15" t="s">
        <v>105</v>
      </c>
      <c r="Z363" s="15" t="s">
        <v>95</v>
      </c>
      <c r="AA363" s="15" t="s">
        <v>89</v>
      </c>
      <c r="AB363" s="15" t="s">
        <v>99</v>
      </c>
      <c r="AC363" s="2" t="str">
        <f>_xlfn.CONCAT(X363,Y363,Z363,AA363,AB363)</f>
        <v>1後期水9 10c</v>
      </c>
      <c r="AD363" s="16" t="e">
        <f>DGET($M$10:$U$203,$U$10,X362:AA363)</f>
        <v>#VALUE!</v>
      </c>
      <c r="AE363" s="16" t="e">
        <f>DGET($M$10:$U$203,$N$10,X362:AA363)</f>
        <v>#VALUE!</v>
      </c>
      <c r="AF363" s="16" t="e">
        <f>DGET($M$10:$U$203,$M$10,X362:AA363)</f>
        <v>#VALUE!</v>
      </c>
    </row>
    <row r="364" spans="24:32" ht="18" customHeight="1" x14ac:dyDescent="0.45">
      <c r="X364" s="5" t="s">
        <v>65</v>
      </c>
      <c r="Y364" s="5" t="s">
        <v>77</v>
      </c>
      <c r="Z364" s="5" t="s">
        <v>66</v>
      </c>
      <c r="AA364" s="5" t="s">
        <v>67</v>
      </c>
      <c r="AB364" s="5"/>
      <c r="AC364" s="5"/>
      <c r="AD364" s="5" t="s">
        <v>94</v>
      </c>
      <c r="AE364" s="5" t="s">
        <v>92</v>
      </c>
      <c r="AF364" s="5" t="s">
        <v>91</v>
      </c>
    </row>
    <row r="365" spans="24:32" ht="18" customHeight="1" x14ac:dyDescent="0.45">
      <c r="X365" s="15">
        <v>1</v>
      </c>
      <c r="Y365" s="15" t="s">
        <v>105</v>
      </c>
      <c r="Z365" s="15" t="s">
        <v>95</v>
      </c>
      <c r="AA365" s="15" t="s">
        <v>90</v>
      </c>
      <c r="AB365" s="15" t="s">
        <v>97</v>
      </c>
      <c r="AC365" s="2" t="str">
        <f>_xlfn.CONCAT(X365,Y365,Z365,AA365,AB365)</f>
        <v>1後期水他a</v>
      </c>
      <c r="AD365" s="16" t="e">
        <f>DGET($M$10:$U$203,$U$10,X364:AA365)</f>
        <v>#VALUE!</v>
      </c>
      <c r="AE365" s="16" t="e">
        <f>DGET($M$10:$U$203,$N$10,X364:AA365)</f>
        <v>#VALUE!</v>
      </c>
      <c r="AF365" s="16" t="e">
        <f>DGET($M$10:$U$203,$M$10,X364:AA365)</f>
        <v>#VALUE!</v>
      </c>
    </row>
    <row r="366" spans="24:32" ht="18" customHeight="1" x14ac:dyDescent="0.45">
      <c r="X366" s="5" t="s">
        <v>65</v>
      </c>
      <c r="Y366" s="5" t="s">
        <v>77</v>
      </c>
      <c r="Z366" s="5" t="s">
        <v>66</v>
      </c>
      <c r="AA366" s="5" t="s">
        <v>68</v>
      </c>
      <c r="AB366" s="5"/>
      <c r="AC366" s="5"/>
      <c r="AD366" s="5" t="s">
        <v>94</v>
      </c>
      <c r="AE366" s="5" t="s">
        <v>92</v>
      </c>
      <c r="AF366" s="5" t="s">
        <v>91</v>
      </c>
    </row>
    <row r="367" spans="24:32" ht="18" customHeight="1" x14ac:dyDescent="0.45">
      <c r="X367" s="15">
        <v>1</v>
      </c>
      <c r="Y367" s="15" t="s">
        <v>105</v>
      </c>
      <c r="Z367" s="15" t="s">
        <v>95</v>
      </c>
      <c r="AA367" s="15" t="s">
        <v>90</v>
      </c>
      <c r="AB367" s="15" t="s">
        <v>98</v>
      </c>
      <c r="AC367" s="2" t="str">
        <f>_xlfn.CONCAT(X367,Y367,Z367,AA367,AB367)</f>
        <v>1後期水他b</v>
      </c>
      <c r="AD367" s="16" t="e">
        <f>DGET($M$10:$U$203,$U$10,X366:AA367)</f>
        <v>#VALUE!</v>
      </c>
      <c r="AE367" s="16" t="e">
        <f>DGET($M$10:$U$203,$N$10,X366:AA367)</f>
        <v>#VALUE!</v>
      </c>
      <c r="AF367" s="16" t="e">
        <f>DGET($M$10:$U$203,$M$10,X366:AA367)</f>
        <v>#VALUE!</v>
      </c>
    </row>
    <row r="368" spans="24:32" ht="18" customHeight="1" x14ac:dyDescent="0.45">
      <c r="X368" s="5" t="s">
        <v>65</v>
      </c>
      <c r="Y368" s="5" t="s">
        <v>77</v>
      </c>
      <c r="Z368" s="5" t="s">
        <v>66</v>
      </c>
      <c r="AA368" s="5" t="s">
        <v>69</v>
      </c>
      <c r="AB368" s="5"/>
      <c r="AC368" s="5"/>
      <c r="AD368" s="5" t="s">
        <v>94</v>
      </c>
      <c r="AE368" s="5" t="s">
        <v>92</v>
      </c>
      <c r="AF368" s="5" t="s">
        <v>91</v>
      </c>
    </row>
    <row r="369" spans="24:32" ht="18" customHeight="1" x14ac:dyDescent="0.45">
      <c r="X369" s="15">
        <v>1</v>
      </c>
      <c r="Y369" s="15" t="s">
        <v>105</v>
      </c>
      <c r="Z369" s="15" t="s">
        <v>95</v>
      </c>
      <c r="AA369" s="15" t="s">
        <v>90</v>
      </c>
      <c r="AB369" s="15" t="s">
        <v>99</v>
      </c>
      <c r="AC369" s="2" t="str">
        <f>_xlfn.CONCAT(X369,Y369,Z369,AA369,AB369)</f>
        <v>1後期水他c</v>
      </c>
      <c r="AD369" s="16" t="e">
        <f>DGET($M$10:$U$203,$U$10,X368:AA369)</f>
        <v>#VALUE!</v>
      </c>
      <c r="AE369" s="16" t="e">
        <f>DGET($M$10:$U$203,$N$10,X368:AA369)</f>
        <v>#VALUE!</v>
      </c>
      <c r="AF369" s="16" t="e">
        <f>DGET($M$10:$U$203,$M$10,X368:AA369)</f>
        <v>#VALUE!</v>
      </c>
    </row>
    <row r="370" spans="24:32" ht="18" customHeight="1" x14ac:dyDescent="0.45">
      <c r="X370" s="5" t="s">
        <v>65</v>
      </c>
      <c r="Y370" s="5" t="s">
        <v>77</v>
      </c>
      <c r="Z370" s="5" t="s">
        <v>66</v>
      </c>
      <c r="AA370" s="5" t="s">
        <v>67</v>
      </c>
      <c r="AB370" s="5"/>
      <c r="AC370" s="5"/>
      <c r="AD370" s="5" t="s">
        <v>94</v>
      </c>
      <c r="AE370" s="5" t="s">
        <v>92</v>
      </c>
      <c r="AF370" s="5" t="s">
        <v>91</v>
      </c>
    </row>
    <row r="371" spans="24:32" ht="18" customHeight="1" x14ac:dyDescent="0.45">
      <c r="X371" s="15">
        <v>1</v>
      </c>
      <c r="Y371" s="15" t="s">
        <v>105</v>
      </c>
      <c r="Z371" s="15" t="s">
        <v>96</v>
      </c>
      <c r="AA371" s="15" t="s">
        <v>84</v>
      </c>
      <c r="AB371" s="15" t="s">
        <v>97</v>
      </c>
      <c r="AC371" s="2" t="str">
        <f>_xlfn.CONCAT(X371,Y371,Z371,AA371,AB371)</f>
        <v>1後期木1 2a</v>
      </c>
      <c r="AD371" s="16" t="e">
        <f>DGET($M$10:$U$203,$U$10,X370:AA371)</f>
        <v>#VALUE!</v>
      </c>
      <c r="AE371" s="16" t="e">
        <f>DGET($M$10:$U$203,$N$10,X370:AA371)</f>
        <v>#VALUE!</v>
      </c>
      <c r="AF371" s="16" t="e">
        <f>DGET($M$10:$U$203,$M$10,X370:AA371)</f>
        <v>#VALUE!</v>
      </c>
    </row>
    <row r="372" spans="24:32" ht="18" customHeight="1" x14ac:dyDescent="0.45">
      <c r="X372" s="5" t="s">
        <v>65</v>
      </c>
      <c r="Y372" s="5" t="s">
        <v>77</v>
      </c>
      <c r="Z372" s="5" t="s">
        <v>66</v>
      </c>
      <c r="AA372" s="5" t="s">
        <v>68</v>
      </c>
      <c r="AB372" s="5"/>
      <c r="AC372" s="5"/>
      <c r="AD372" s="5" t="s">
        <v>94</v>
      </c>
      <c r="AE372" s="5" t="s">
        <v>92</v>
      </c>
      <c r="AF372" s="5" t="s">
        <v>91</v>
      </c>
    </row>
    <row r="373" spans="24:32" ht="18" customHeight="1" x14ac:dyDescent="0.45">
      <c r="X373" s="15">
        <v>1</v>
      </c>
      <c r="Y373" s="15" t="s">
        <v>105</v>
      </c>
      <c r="Z373" s="15" t="s">
        <v>96</v>
      </c>
      <c r="AA373" s="15" t="s">
        <v>84</v>
      </c>
      <c r="AB373" s="15" t="s">
        <v>98</v>
      </c>
      <c r="AC373" s="2" t="str">
        <f>_xlfn.CONCAT(X373,Y373,Z373,AA373,AB373)</f>
        <v>1後期木1 2b</v>
      </c>
      <c r="AD373" s="16" t="e">
        <f>DGET($M$10:$U$203,$U$10,X372:AA373)</f>
        <v>#VALUE!</v>
      </c>
      <c r="AE373" s="16" t="e">
        <f>DGET($M$10:$U$203,$N$10,X372:AA373)</f>
        <v>#VALUE!</v>
      </c>
      <c r="AF373" s="16" t="e">
        <f>DGET($M$10:$U$203,$M$10,X372:AA373)</f>
        <v>#VALUE!</v>
      </c>
    </row>
    <row r="374" spans="24:32" ht="18" customHeight="1" x14ac:dyDescent="0.45">
      <c r="X374" s="5" t="s">
        <v>65</v>
      </c>
      <c r="Y374" s="5" t="s">
        <v>77</v>
      </c>
      <c r="Z374" s="5" t="s">
        <v>66</v>
      </c>
      <c r="AA374" s="5" t="s">
        <v>69</v>
      </c>
      <c r="AB374" s="5"/>
      <c r="AC374" s="5"/>
      <c r="AD374" s="5" t="s">
        <v>94</v>
      </c>
      <c r="AE374" s="5" t="s">
        <v>92</v>
      </c>
      <c r="AF374" s="5" t="s">
        <v>91</v>
      </c>
    </row>
    <row r="375" spans="24:32" ht="18" customHeight="1" x14ac:dyDescent="0.45">
      <c r="X375" s="15">
        <v>1</v>
      </c>
      <c r="Y375" s="15" t="s">
        <v>105</v>
      </c>
      <c r="Z375" s="15" t="s">
        <v>96</v>
      </c>
      <c r="AA375" s="15" t="s">
        <v>84</v>
      </c>
      <c r="AB375" s="15" t="s">
        <v>99</v>
      </c>
      <c r="AC375" s="2" t="str">
        <f>_xlfn.CONCAT(X375,Y375,Z375,AA375,AB375)</f>
        <v>1後期木1 2c</v>
      </c>
      <c r="AD375" s="16" t="e">
        <f>DGET($M$10:$U$203,$U$10,X374:AA375)</f>
        <v>#VALUE!</v>
      </c>
      <c r="AE375" s="16" t="e">
        <f>DGET($M$10:$U$203,$N$10,X374:AA375)</f>
        <v>#VALUE!</v>
      </c>
      <c r="AF375" s="16" t="e">
        <f>DGET($M$10:$U$203,$M$10,X374:AA375)</f>
        <v>#VALUE!</v>
      </c>
    </row>
    <row r="376" spans="24:32" ht="18" customHeight="1" x14ac:dyDescent="0.45">
      <c r="X376" s="5" t="s">
        <v>65</v>
      </c>
      <c r="Y376" s="5" t="s">
        <v>77</v>
      </c>
      <c r="Z376" s="5" t="s">
        <v>66</v>
      </c>
      <c r="AA376" s="5" t="s">
        <v>67</v>
      </c>
      <c r="AB376" s="5"/>
      <c r="AC376" s="5"/>
      <c r="AD376" s="5" t="s">
        <v>94</v>
      </c>
      <c r="AE376" s="5" t="s">
        <v>92</v>
      </c>
      <c r="AF376" s="5" t="s">
        <v>91</v>
      </c>
    </row>
    <row r="377" spans="24:32" ht="18" customHeight="1" x14ac:dyDescent="0.45">
      <c r="X377" s="15">
        <v>1</v>
      </c>
      <c r="Y377" s="15" t="s">
        <v>105</v>
      </c>
      <c r="Z377" s="15" t="s">
        <v>96</v>
      </c>
      <c r="AA377" s="15" t="s">
        <v>85</v>
      </c>
      <c r="AB377" s="15" t="s">
        <v>97</v>
      </c>
      <c r="AC377" s="2" t="str">
        <f>_xlfn.CONCAT(X377,Y377,Z377,AA377,AB377)</f>
        <v>1後期木3 4a</v>
      </c>
      <c r="AD377" s="16" t="e">
        <f>DGET($M$10:$U$203,$U$10,X376:AA377)</f>
        <v>#VALUE!</v>
      </c>
      <c r="AE377" s="16" t="e">
        <f>DGET($M$10:$U$203,$N$10,X376:AA377)</f>
        <v>#VALUE!</v>
      </c>
      <c r="AF377" s="16" t="e">
        <f>DGET($M$10:$U$203,$M$10,X376:AA377)</f>
        <v>#VALUE!</v>
      </c>
    </row>
    <row r="378" spans="24:32" ht="18" customHeight="1" x14ac:dyDescent="0.45">
      <c r="X378" s="5" t="s">
        <v>65</v>
      </c>
      <c r="Y378" s="5" t="s">
        <v>77</v>
      </c>
      <c r="Z378" s="5" t="s">
        <v>66</v>
      </c>
      <c r="AA378" s="5" t="s">
        <v>68</v>
      </c>
      <c r="AB378" s="5"/>
      <c r="AC378" s="5"/>
      <c r="AD378" s="5" t="s">
        <v>94</v>
      </c>
      <c r="AE378" s="5" t="s">
        <v>92</v>
      </c>
      <c r="AF378" s="5" t="s">
        <v>91</v>
      </c>
    </row>
    <row r="379" spans="24:32" ht="18" customHeight="1" x14ac:dyDescent="0.45">
      <c r="X379" s="15">
        <v>1</v>
      </c>
      <c r="Y379" s="15" t="s">
        <v>105</v>
      </c>
      <c r="Z379" s="15" t="s">
        <v>96</v>
      </c>
      <c r="AA379" s="15" t="s">
        <v>85</v>
      </c>
      <c r="AB379" s="15" t="s">
        <v>98</v>
      </c>
      <c r="AC379" s="2" t="str">
        <f>_xlfn.CONCAT(X379,Y379,Z379,AA379,AB379)</f>
        <v>1後期木3 4b</v>
      </c>
      <c r="AD379" s="16" t="e">
        <f>DGET($M$10:$U$203,$U$10,X378:AA379)</f>
        <v>#VALUE!</v>
      </c>
      <c r="AE379" s="16" t="e">
        <f>DGET($M$10:$U$203,$N$10,X378:AA379)</f>
        <v>#VALUE!</v>
      </c>
      <c r="AF379" s="16" t="e">
        <f>DGET($M$10:$U$203,$M$10,X378:AA379)</f>
        <v>#VALUE!</v>
      </c>
    </row>
    <row r="380" spans="24:32" ht="18" customHeight="1" x14ac:dyDescent="0.45">
      <c r="X380" s="5" t="s">
        <v>65</v>
      </c>
      <c r="Y380" s="5" t="s">
        <v>77</v>
      </c>
      <c r="Z380" s="5" t="s">
        <v>66</v>
      </c>
      <c r="AA380" s="5" t="s">
        <v>69</v>
      </c>
      <c r="AB380" s="5"/>
      <c r="AC380" s="5"/>
      <c r="AD380" s="5" t="s">
        <v>94</v>
      </c>
      <c r="AE380" s="5" t="s">
        <v>92</v>
      </c>
      <c r="AF380" s="5" t="s">
        <v>91</v>
      </c>
    </row>
    <row r="381" spans="24:32" ht="18" customHeight="1" x14ac:dyDescent="0.45">
      <c r="X381" s="15">
        <v>1</v>
      </c>
      <c r="Y381" s="15" t="s">
        <v>105</v>
      </c>
      <c r="Z381" s="15" t="s">
        <v>96</v>
      </c>
      <c r="AA381" s="15" t="s">
        <v>85</v>
      </c>
      <c r="AB381" s="15" t="s">
        <v>99</v>
      </c>
      <c r="AC381" s="2" t="str">
        <f>_xlfn.CONCAT(X381,Y381,Z381,AA381,AB381)</f>
        <v>1後期木3 4c</v>
      </c>
      <c r="AD381" s="16" t="e">
        <f>DGET($M$10:$U$203,$U$10,X380:AA381)</f>
        <v>#VALUE!</v>
      </c>
      <c r="AE381" s="16" t="e">
        <f>DGET($M$10:$U$203,$N$10,X380:AA381)</f>
        <v>#VALUE!</v>
      </c>
      <c r="AF381" s="16" t="e">
        <f>DGET($M$10:$U$203,$M$10,X380:AA381)</f>
        <v>#VALUE!</v>
      </c>
    </row>
    <row r="382" spans="24:32" ht="18" customHeight="1" x14ac:dyDescent="0.45">
      <c r="X382" s="5" t="s">
        <v>65</v>
      </c>
      <c r="Y382" s="5" t="s">
        <v>77</v>
      </c>
      <c r="Z382" s="5" t="s">
        <v>66</v>
      </c>
      <c r="AA382" s="5" t="s">
        <v>67</v>
      </c>
      <c r="AB382" s="5"/>
      <c r="AC382" s="5"/>
      <c r="AD382" s="5" t="s">
        <v>94</v>
      </c>
      <c r="AE382" s="5" t="s">
        <v>92</v>
      </c>
      <c r="AF382" s="5" t="s">
        <v>91</v>
      </c>
    </row>
    <row r="383" spans="24:32" ht="18" customHeight="1" x14ac:dyDescent="0.45">
      <c r="X383" s="15">
        <v>1</v>
      </c>
      <c r="Y383" s="15" t="s">
        <v>105</v>
      </c>
      <c r="Z383" s="15" t="s">
        <v>96</v>
      </c>
      <c r="AA383" s="15" t="s">
        <v>87</v>
      </c>
      <c r="AB383" s="15" t="s">
        <v>97</v>
      </c>
      <c r="AC383" s="2" t="str">
        <f>_xlfn.CONCAT(X383,Y383,Z383,AA383,AB383)</f>
        <v>1後期木5 6a</v>
      </c>
      <c r="AD383" s="16" t="e">
        <f>DGET($M$10:$U$203,$U$10,X382:AA383)</f>
        <v>#VALUE!</v>
      </c>
      <c r="AE383" s="16" t="e">
        <f>DGET($M$10:$U$203,$N$10,X382:AA383)</f>
        <v>#VALUE!</v>
      </c>
      <c r="AF383" s="16" t="e">
        <f>DGET($M$10:$U$203,$M$10,X382:AA383)</f>
        <v>#VALUE!</v>
      </c>
    </row>
    <row r="384" spans="24:32" ht="18" customHeight="1" x14ac:dyDescent="0.45">
      <c r="X384" s="5" t="s">
        <v>65</v>
      </c>
      <c r="Y384" s="5" t="s">
        <v>77</v>
      </c>
      <c r="Z384" s="5" t="s">
        <v>66</v>
      </c>
      <c r="AA384" s="5" t="s">
        <v>68</v>
      </c>
      <c r="AB384" s="5"/>
      <c r="AC384" s="5"/>
      <c r="AD384" s="5" t="s">
        <v>94</v>
      </c>
      <c r="AE384" s="5" t="s">
        <v>92</v>
      </c>
      <c r="AF384" s="5" t="s">
        <v>91</v>
      </c>
    </row>
    <row r="385" spans="24:32" ht="18" customHeight="1" x14ac:dyDescent="0.45">
      <c r="X385" s="15">
        <v>1</v>
      </c>
      <c r="Y385" s="15" t="s">
        <v>105</v>
      </c>
      <c r="Z385" s="15" t="s">
        <v>96</v>
      </c>
      <c r="AA385" s="15" t="s">
        <v>87</v>
      </c>
      <c r="AB385" s="15" t="s">
        <v>98</v>
      </c>
      <c r="AC385" s="2" t="str">
        <f>_xlfn.CONCAT(X385,Y385,Z385,AA385,AB385)</f>
        <v>1後期木5 6b</v>
      </c>
      <c r="AD385" s="16" t="e">
        <f>DGET($M$10:$U$203,$U$10,X384:AA385)</f>
        <v>#VALUE!</v>
      </c>
      <c r="AE385" s="16" t="e">
        <f>DGET($M$10:$U$203,$N$10,X384:AA385)</f>
        <v>#VALUE!</v>
      </c>
      <c r="AF385" s="16" t="e">
        <f>DGET($M$10:$U$203,$M$10,X384:AA385)</f>
        <v>#VALUE!</v>
      </c>
    </row>
    <row r="386" spans="24:32" ht="18" customHeight="1" x14ac:dyDescent="0.45">
      <c r="X386" s="5" t="s">
        <v>65</v>
      </c>
      <c r="Y386" s="5" t="s">
        <v>77</v>
      </c>
      <c r="Z386" s="5" t="s">
        <v>66</v>
      </c>
      <c r="AA386" s="5" t="s">
        <v>69</v>
      </c>
      <c r="AB386" s="5"/>
      <c r="AC386" s="5"/>
      <c r="AD386" s="5" t="s">
        <v>94</v>
      </c>
      <c r="AE386" s="5" t="s">
        <v>92</v>
      </c>
      <c r="AF386" s="5" t="s">
        <v>91</v>
      </c>
    </row>
    <row r="387" spans="24:32" ht="18" customHeight="1" x14ac:dyDescent="0.45">
      <c r="X387" s="15">
        <v>1</v>
      </c>
      <c r="Y387" s="15" t="s">
        <v>105</v>
      </c>
      <c r="Z387" s="15" t="s">
        <v>96</v>
      </c>
      <c r="AA387" s="15" t="s">
        <v>87</v>
      </c>
      <c r="AB387" s="15" t="s">
        <v>99</v>
      </c>
      <c r="AC387" s="2" t="str">
        <f>_xlfn.CONCAT(X387,Y387,Z387,AA387,AB387)</f>
        <v>1後期木5 6c</v>
      </c>
      <c r="AD387" s="16" t="e">
        <f>DGET($M$10:$U$203,$U$10,X386:AA387)</f>
        <v>#VALUE!</v>
      </c>
      <c r="AE387" s="16" t="e">
        <f>DGET($M$10:$U$203,$N$10,X386:AA387)</f>
        <v>#VALUE!</v>
      </c>
      <c r="AF387" s="16" t="e">
        <f>DGET($M$10:$U$203,$M$10,X386:AA387)</f>
        <v>#VALUE!</v>
      </c>
    </row>
    <row r="388" spans="24:32" ht="18" customHeight="1" x14ac:dyDescent="0.45">
      <c r="X388" s="5" t="s">
        <v>65</v>
      </c>
      <c r="Y388" s="5" t="s">
        <v>77</v>
      </c>
      <c r="Z388" s="5" t="s">
        <v>66</v>
      </c>
      <c r="AA388" s="5" t="s">
        <v>67</v>
      </c>
      <c r="AB388" s="5"/>
      <c r="AC388" s="5"/>
      <c r="AD388" s="5" t="s">
        <v>94</v>
      </c>
      <c r="AE388" s="5" t="s">
        <v>92</v>
      </c>
      <c r="AF388" s="5" t="s">
        <v>91</v>
      </c>
    </row>
    <row r="389" spans="24:32" ht="18" customHeight="1" x14ac:dyDescent="0.45">
      <c r="X389" s="15">
        <v>1</v>
      </c>
      <c r="Y389" s="15" t="s">
        <v>105</v>
      </c>
      <c r="Z389" s="15" t="s">
        <v>96</v>
      </c>
      <c r="AA389" s="15" t="s">
        <v>88</v>
      </c>
      <c r="AB389" s="15" t="s">
        <v>97</v>
      </c>
      <c r="AC389" s="2" t="str">
        <f>_xlfn.CONCAT(X389,Y389,Z389,AA389,AB389)</f>
        <v>1後期木7 8a</v>
      </c>
      <c r="AD389" s="16" t="e">
        <f>DGET($M$10:$U$203,$U$10,X388:AA389)</f>
        <v>#VALUE!</v>
      </c>
      <c r="AE389" s="16" t="e">
        <f>DGET($M$10:$U$203,$N$10,X388:AA389)</f>
        <v>#VALUE!</v>
      </c>
      <c r="AF389" s="16" t="e">
        <f>DGET($M$10:$U$203,$M$10,X388:AA389)</f>
        <v>#VALUE!</v>
      </c>
    </row>
    <row r="390" spans="24:32" ht="18" customHeight="1" x14ac:dyDescent="0.45">
      <c r="X390" s="5" t="s">
        <v>65</v>
      </c>
      <c r="Y390" s="5" t="s">
        <v>77</v>
      </c>
      <c r="Z390" s="5" t="s">
        <v>66</v>
      </c>
      <c r="AA390" s="5" t="s">
        <v>68</v>
      </c>
      <c r="AB390" s="5"/>
      <c r="AC390" s="5"/>
      <c r="AD390" s="5" t="s">
        <v>94</v>
      </c>
      <c r="AE390" s="5" t="s">
        <v>92</v>
      </c>
      <c r="AF390" s="5" t="s">
        <v>91</v>
      </c>
    </row>
    <row r="391" spans="24:32" ht="18" customHeight="1" x14ac:dyDescent="0.45">
      <c r="X391" s="15">
        <v>1</v>
      </c>
      <c r="Y391" s="15" t="s">
        <v>105</v>
      </c>
      <c r="Z391" s="15" t="s">
        <v>96</v>
      </c>
      <c r="AA391" s="15" t="s">
        <v>88</v>
      </c>
      <c r="AB391" s="15" t="s">
        <v>98</v>
      </c>
      <c r="AC391" s="2" t="str">
        <f>_xlfn.CONCAT(X391,Y391,Z391,AA391,AB391)</f>
        <v>1後期木7 8b</v>
      </c>
      <c r="AD391" s="16" t="e">
        <f>DGET($M$10:$U$203,$U$10,X390:AA391)</f>
        <v>#VALUE!</v>
      </c>
      <c r="AE391" s="16" t="e">
        <f>DGET($M$10:$U$203,$N$10,X390:AA391)</f>
        <v>#VALUE!</v>
      </c>
      <c r="AF391" s="16" t="e">
        <f>DGET($M$10:$U$203,$M$10,X390:AA391)</f>
        <v>#VALUE!</v>
      </c>
    </row>
    <row r="392" spans="24:32" ht="18" customHeight="1" x14ac:dyDescent="0.45">
      <c r="X392" s="5" t="s">
        <v>65</v>
      </c>
      <c r="Y392" s="5" t="s">
        <v>77</v>
      </c>
      <c r="Z392" s="5" t="s">
        <v>66</v>
      </c>
      <c r="AA392" s="5" t="s">
        <v>69</v>
      </c>
      <c r="AB392" s="5"/>
      <c r="AC392" s="5"/>
      <c r="AD392" s="5" t="s">
        <v>94</v>
      </c>
      <c r="AE392" s="5" t="s">
        <v>92</v>
      </c>
      <c r="AF392" s="5" t="s">
        <v>91</v>
      </c>
    </row>
    <row r="393" spans="24:32" ht="18" customHeight="1" x14ac:dyDescent="0.45">
      <c r="X393" s="15">
        <v>1</v>
      </c>
      <c r="Y393" s="15" t="s">
        <v>105</v>
      </c>
      <c r="Z393" s="15" t="s">
        <v>96</v>
      </c>
      <c r="AA393" s="15" t="s">
        <v>88</v>
      </c>
      <c r="AB393" s="15" t="s">
        <v>99</v>
      </c>
      <c r="AC393" s="2" t="str">
        <f>_xlfn.CONCAT(X393,Y393,Z393,AA393,AB393)</f>
        <v>1後期木7 8c</v>
      </c>
      <c r="AD393" s="16" t="e">
        <f>DGET($M$10:$U$203,$U$10,X392:AA393)</f>
        <v>#VALUE!</v>
      </c>
      <c r="AE393" s="16" t="e">
        <f>DGET($M$10:$U$203,$N$10,X392:AA393)</f>
        <v>#VALUE!</v>
      </c>
      <c r="AF393" s="16" t="e">
        <f>DGET($M$10:$U$203,$M$10,X392:AA393)</f>
        <v>#VALUE!</v>
      </c>
    </row>
    <row r="394" spans="24:32" ht="18" customHeight="1" x14ac:dyDescent="0.45">
      <c r="X394" s="5" t="s">
        <v>65</v>
      </c>
      <c r="Y394" s="5" t="s">
        <v>77</v>
      </c>
      <c r="Z394" s="5" t="s">
        <v>66</v>
      </c>
      <c r="AA394" s="5" t="s">
        <v>67</v>
      </c>
      <c r="AB394" s="5"/>
      <c r="AC394" s="5"/>
      <c r="AD394" s="5" t="s">
        <v>94</v>
      </c>
      <c r="AE394" s="5" t="s">
        <v>92</v>
      </c>
      <c r="AF394" s="5" t="s">
        <v>91</v>
      </c>
    </row>
    <row r="395" spans="24:32" ht="18" customHeight="1" x14ac:dyDescent="0.45">
      <c r="X395" s="15">
        <v>1</v>
      </c>
      <c r="Y395" s="15" t="s">
        <v>105</v>
      </c>
      <c r="Z395" s="15" t="s">
        <v>96</v>
      </c>
      <c r="AA395" s="15" t="s">
        <v>89</v>
      </c>
      <c r="AB395" s="15" t="s">
        <v>97</v>
      </c>
      <c r="AC395" s="2" t="str">
        <f>_xlfn.CONCAT(X395,Y395,Z395,AA395,AB395)</f>
        <v>1後期木9 10a</v>
      </c>
      <c r="AD395" s="16" t="e">
        <f>DGET($M$10:$U$203,$U$10,X394:AA395)</f>
        <v>#VALUE!</v>
      </c>
      <c r="AE395" s="16" t="e">
        <f>DGET($M$10:$U$203,$N$10,X394:AA395)</f>
        <v>#VALUE!</v>
      </c>
      <c r="AF395" s="16" t="e">
        <f>DGET($M$10:$U$203,$M$10,X394:AA395)</f>
        <v>#VALUE!</v>
      </c>
    </row>
    <row r="396" spans="24:32" ht="18" customHeight="1" x14ac:dyDescent="0.45">
      <c r="X396" s="5" t="s">
        <v>65</v>
      </c>
      <c r="Y396" s="5" t="s">
        <v>77</v>
      </c>
      <c r="Z396" s="5" t="s">
        <v>66</v>
      </c>
      <c r="AA396" s="5" t="s">
        <v>68</v>
      </c>
      <c r="AB396" s="5"/>
      <c r="AC396" s="5"/>
      <c r="AD396" s="5" t="s">
        <v>94</v>
      </c>
      <c r="AE396" s="5" t="s">
        <v>92</v>
      </c>
      <c r="AF396" s="5" t="s">
        <v>91</v>
      </c>
    </row>
    <row r="397" spans="24:32" ht="18" customHeight="1" x14ac:dyDescent="0.45">
      <c r="X397" s="15">
        <v>1</v>
      </c>
      <c r="Y397" s="15" t="s">
        <v>105</v>
      </c>
      <c r="Z397" s="15" t="s">
        <v>96</v>
      </c>
      <c r="AA397" s="15" t="s">
        <v>89</v>
      </c>
      <c r="AB397" s="15" t="s">
        <v>98</v>
      </c>
      <c r="AC397" s="2" t="str">
        <f>_xlfn.CONCAT(X397,Y397,Z397,AA397,AB397)</f>
        <v>1後期木9 10b</v>
      </c>
      <c r="AD397" s="16" t="e">
        <f>DGET($M$10:$U$203,$U$10,X396:AA397)</f>
        <v>#VALUE!</v>
      </c>
      <c r="AE397" s="16" t="e">
        <f>DGET($M$10:$U$203,$N$10,X396:AA397)</f>
        <v>#VALUE!</v>
      </c>
      <c r="AF397" s="16" t="e">
        <f>DGET($M$10:$U$203,$M$10,X396:AA397)</f>
        <v>#VALUE!</v>
      </c>
    </row>
    <row r="398" spans="24:32" ht="18" customHeight="1" x14ac:dyDescent="0.45">
      <c r="X398" s="5" t="s">
        <v>65</v>
      </c>
      <c r="Y398" s="5" t="s">
        <v>77</v>
      </c>
      <c r="Z398" s="5" t="s">
        <v>66</v>
      </c>
      <c r="AA398" s="5" t="s">
        <v>69</v>
      </c>
      <c r="AB398" s="5"/>
      <c r="AC398" s="5"/>
      <c r="AD398" s="5" t="s">
        <v>94</v>
      </c>
      <c r="AE398" s="5" t="s">
        <v>92</v>
      </c>
      <c r="AF398" s="5" t="s">
        <v>91</v>
      </c>
    </row>
    <row r="399" spans="24:32" ht="18" customHeight="1" x14ac:dyDescent="0.45">
      <c r="X399" s="15">
        <v>1</v>
      </c>
      <c r="Y399" s="15" t="s">
        <v>105</v>
      </c>
      <c r="Z399" s="15" t="s">
        <v>96</v>
      </c>
      <c r="AA399" s="15" t="s">
        <v>89</v>
      </c>
      <c r="AB399" s="15" t="s">
        <v>99</v>
      </c>
      <c r="AC399" s="2" t="str">
        <f>_xlfn.CONCAT(X399,Y399,Z399,AA399,AB399)</f>
        <v>1後期木9 10c</v>
      </c>
      <c r="AD399" s="16" t="e">
        <f>DGET($M$10:$U$203,$U$10,X398:AA399)</f>
        <v>#VALUE!</v>
      </c>
      <c r="AE399" s="16" t="e">
        <f>DGET($M$10:$U$203,$N$10,X398:AA399)</f>
        <v>#VALUE!</v>
      </c>
      <c r="AF399" s="16" t="e">
        <f>DGET($M$10:$U$203,$M$10,X398:AA399)</f>
        <v>#VALUE!</v>
      </c>
    </row>
    <row r="400" spans="24:32" ht="18" customHeight="1" x14ac:dyDescent="0.45">
      <c r="X400" s="5" t="s">
        <v>65</v>
      </c>
      <c r="Y400" s="5" t="s">
        <v>77</v>
      </c>
      <c r="Z400" s="5" t="s">
        <v>66</v>
      </c>
      <c r="AA400" s="5" t="s">
        <v>67</v>
      </c>
      <c r="AB400" s="5"/>
      <c r="AC400" s="5"/>
      <c r="AD400" s="5" t="s">
        <v>94</v>
      </c>
      <c r="AE400" s="5" t="s">
        <v>92</v>
      </c>
      <c r="AF400" s="5" t="s">
        <v>91</v>
      </c>
    </row>
    <row r="401" spans="24:32" ht="18" customHeight="1" x14ac:dyDescent="0.45">
      <c r="X401" s="15">
        <v>1</v>
      </c>
      <c r="Y401" s="15" t="s">
        <v>105</v>
      </c>
      <c r="Z401" s="15" t="s">
        <v>96</v>
      </c>
      <c r="AA401" s="15" t="s">
        <v>90</v>
      </c>
      <c r="AB401" s="15" t="s">
        <v>97</v>
      </c>
      <c r="AC401" s="2" t="str">
        <f>_xlfn.CONCAT(X401,Y401,Z401,AA401,AB401)</f>
        <v>1後期木他a</v>
      </c>
      <c r="AD401" s="16" t="e">
        <f>DGET($M$10:$U$203,$U$10,X400:AA401)</f>
        <v>#VALUE!</v>
      </c>
      <c r="AE401" s="16" t="e">
        <f>DGET($M$10:$U$203,$N$10,X400:AA401)</f>
        <v>#VALUE!</v>
      </c>
      <c r="AF401" s="16" t="e">
        <f>DGET($M$10:$U$203,$M$10,X400:AA401)</f>
        <v>#VALUE!</v>
      </c>
    </row>
    <row r="402" spans="24:32" ht="18" customHeight="1" x14ac:dyDescent="0.45">
      <c r="X402" s="5" t="s">
        <v>65</v>
      </c>
      <c r="Y402" s="5" t="s">
        <v>77</v>
      </c>
      <c r="Z402" s="5" t="s">
        <v>66</v>
      </c>
      <c r="AA402" s="5" t="s">
        <v>68</v>
      </c>
      <c r="AB402" s="5"/>
      <c r="AC402" s="5"/>
      <c r="AD402" s="5" t="s">
        <v>94</v>
      </c>
      <c r="AE402" s="5" t="s">
        <v>92</v>
      </c>
      <c r="AF402" s="5" t="s">
        <v>91</v>
      </c>
    </row>
    <row r="403" spans="24:32" ht="18" customHeight="1" x14ac:dyDescent="0.45">
      <c r="X403" s="15">
        <v>1</v>
      </c>
      <c r="Y403" s="15" t="s">
        <v>105</v>
      </c>
      <c r="Z403" s="15" t="s">
        <v>96</v>
      </c>
      <c r="AA403" s="15" t="s">
        <v>90</v>
      </c>
      <c r="AB403" s="15" t="s">
        <v>98</v>
      </c>
      <c r="AC403" s="2" t="str">
        <f>_xlfn.CONCAT(X403,Y403,Z403,AA403,AB403)</f>
        <v>1後期木他b</v>
      </c>
      <c r="AD403" s="16" t="e">
        <f>DGET($M$10:$U$203,$U$10,X402:AA403)</f>
        <v>#VALUE!</v>
      </c>
      <c r="AE403" s="16" t="e">
        <f>DGET($M$10:$U$203,$N$10,X402:AA403)</f>
        <v>#VALUE!</v>
      </c>
      <c r="AF403" s="16" t="e">
        <f>DGET($M$10:$U$203,$M$10,X402:AA403)</f>
        <v>#VALUE!</v>
      </c>
    </row>
    <row r="404" spans="24:32" ht="18" customHeight="1" x14ac:dyDescent="0.45">
      <c r="X404" s="5" t="s">
        <v>65</v>
      </c>
      <c r="Y404" s="5" t="s">
        <v>77</v>
      </c>
      <c r="Z404" s="5" t="s">
        <v>66</v>
      </c>
      <c r="AA404" s="5" t="s">
        <v>69</v>
      </c>
      <c r="AB404" s="5"/>
      <c r="AC404" s="5"/>
      <c r="AD404" s="5" t="s">
        <v>94</v>
      </c>
      <c r="AE404" s="5" t="s">
        <v>92</v>
      </c>
      <c r="AF404" s="5" t="s">
        <v>91</v>
      </c>
    </row>
    <row r="405" spans="24:32" ht="18" customHeight="1" x14ac:dyDescent="0.45">
      <c r="X405" s="15">
        <v>1</v>
      </c>
      <c r="Y405" s="15" t="s">
        <v>105</v>
      </c>
      <c r="Z405" s="15" t="s">
        <v>96</v>
      </c>
      <c r="AA405" s="15" t="s">
        <v>90</v>
      </c>
      <c r="AB405" s="15" t="s">
        <v>99</v>
      </c>
      <c r="AC405" s="2" t="str">
        <f>_xlfn.CONCAT(X405,Y405,Z405,AA405,AB405)</f>
        <v>1後期木他c</v>
      </c>
      <c r="AD405" s="16" t="e">
        <f>DGET($M$10:$U$203,$U$10,X404:AA405)</f>
        <v>#VALUE!</v>
      </c>
      <c r="AE405" s="16" t="e">
        <f>DGET($M$10:$U$203,$N$10,X404:AA405)</f>
        <v>#VALUE!</v>
      </c>
      <c r="AF405" s="16" t="e">
        <f>DGET($M$10:$U$203,$M$10,X404:AA405)</f>
        <v>#VALUE!</v>
      </c>
    </row>
    <row r="406" spans="24:32" ht="18" customHeight="1" x14ac:dyDescent="0.45">
      <c r="X406" s="5" t="s">
        <v>65</v>
      </c>
      <c r="Y406" s="5" t="s">
        <v>77</v>
      </c>
      <c r="Z406" s="5" t="s">
        <v>66</v>
      </c>
      <c r="AA406" s="5" t="s">
        <v>67</v>
      </c>
      <c r="AB406" s="5"/>
      <c r="AC406" s="5"/>
      <c r="AD406" s="5" t="s">
        <v>94</v>
      </c>
      <c r="AE406" s="5" t="s">
        <v>92</v>
      </c>
      <c r="AF406" s="5" t="s">
        <v>91</v>
      </c>
    </row>
    <row r="407" spans="24:32" ht="18" customHeight="1" x14ac:dyDescent="0.45">
      <c r="X407" s="15">
        <v>1</v>
      </c>
      <c r="Y407" s="15" t="s">
        <v>105</v>
      </c>
      <c r="Z407" s="15" t="s">
        <v>100</v>
      </c>
      <c r="AA407" s="15" t="s">
        <v>84</v>
      </c>
      <c r="AB407" s="15" t="s">
        <v>97</v>
      </c>
      <c r="AC407" s="2" t="str">
        <f>_xlfn.CONCAT(X407,Y407,Z407,AA407,AB407)</f>
        <v>1後期金1 2a</v>
      </c>
      <c r="AD407" s="16" t="e">
        <f>DGET($M$10:$U$203,$U$10,X406:AA407)</f>
        <v>#VALUE!</v>
      </c>
      <c r="AE407" s="16" t="e">
        <f>DGET($M$10:$U$203,$N$10,X406:AA407)</f>
        <v>#VALUE!</v>
      </c>
      <c r="AF407" s="16" t="e">
        <f>DGET($M$10:$U$203,$M$10,X406:AA407)</f>
        <v>#VALUE!</v>
      </c>
    </row>
    <row r="408" spans="24:32" ht="18" customHeight="1" x14ac:dyDescent="0.45">
      <c r="X408" s="5" t="s">
        <v>65</v>
      </c>
      <c r="Y408" s="5" t="s">
        <v>77</v>
      </c>
      <c r="Z408" s="5" t="s">
        <v>66</v>
      </c>
      <c r="AA408" s="5" t="s">
        <v>68</v>
      </c>
      <c r="AB408" s="5"/>
      <c r="AC408" s="5"/>
      <c r="AD408" s="5" t="s">
        <v>94</v>
      </c>
      <c r="AE408" s="5" t="s">
        <v>92</v>
      </c>
      <c r="AF408" s="5" t="s">
        <v>91</v>
      </c>
    </row>
    <row r="409" spans="24:32" ht="18" customHeight="1" x14ac:dyDescent="0.45">
      <c r="X409" s="15">
        <v>1</v>
      </c>
      <c r="Y409" s="15" t="s">
        <v>105</v>
      </c>
      <c r="Z409" s="15" t="s">
        <v>100</v>
      </c>
      <c r="AA409" s="15" t="s">
        <v>84</v>
      </c>
      <c r="AB409" s="15" t="s">
        <v>98</v>
      </c>
      <c r="AC409" s="2" t="str">
        <f>_xlfn.CONCAT(X409,Y409,Z409,AA409,AB409)</f>
        <v>1後期金1 2b</v>
      </c>
      <c r="AD409" s="16" t="e">
        <f>DGET($M$10:$U$203,$U$10,X408:AA409)</f>
        <v>#VALUE!</v>
      </c>
      <c r="AE409" s="16" t="e">
        <f>DGET($M$10:$U$203,$N$10,X408:AA409)</f>
        <v>#VALUE!</v>
      </c>
      <c r="AF409" s="16" t="e">
        <f>DGET($M$10:$U$203,$M$10,X408:AA409)</f>
        <v>#VALUE!</v>
      </c>
    </row>
    <row r="410" spans="24:32" ht="18" customHeight="1" x14ac:dyDescent="0.45">
      <c r="X410" s="5" t="s">
        <v>65</v>
      </c>
      <c r="Y410" s="5" t="s">
        <v>77</v>
      </c>
      <c r="Z410" s="5" t="s">
        <v>66</v>
      </c>
      <c r="AA410" s="5" t="s">
        <v>69</v>
      </c>
      <c r="AB410" s="5"/>
      <c r="AC410" s="5"/>
      <c r="AD410" s="5" t="s">
        <v>94</v>
      </c>
      <c r="AE410" s="5" t="s">
        <v>92</v>
      </c>
      <c r="AF410" s="5" t="s">
        <v>91</v>
      </c>
    </row>
    <row r="411" spans="24:32" ht="18" customHeight="1" x14ac:dyDescent="0.45">
      <c r="X411" s="15">
        <v>1</v>
      </c>
      <c r="Y411" s="15" t="s">
        <v>105</v>
      </c>
      <c r="Z411" s="15" t="s">
        <v>100</v>
      </c>
      <c r="AA411" s="15" t="s">
        <v>84</v>
      </c>
      <c r="AB411" s="15" t="s">
        <v>99</v>
      </c>
      <c r="AC411" s="2" t="str">
        <f>_xlfn.CONCAT(X411,Y411,Z411,AA411,AB411)</f>
        <v>1後期金1 2c</v>
      </c>
      <c r="AD411" s="16" t="e">
        <f>DGET($M$10:$U$203,$U$10,X410:AA411)</f>
        <v>#VALUE!</v>
      </c>
      <c r="AE411" s="16" t="e">
        <f>DGET($M$10:$U$203,$N$10,X410:AA411)</f>
        <v>#VALUE!</v>
      </c>
      <c r="AF411" s="16" t="e">
        <f>DGET($M$10:$U$203,$M$10,X410:AA411)</f>
        <v>#VALUE!</v>
      </c>
    </row>
    <row r="412" spans="24:32" ht="18" customHeight="1" x14ac:dyDescent="0.45">
      <c r="X412" s="5" t="s">
        <v>65</v>
      </c>
      <c r="Y412" s="5" t="s">
        <v>77</v>
      </c>
      <c r="Z412" s="5" t="s">
        <v>66</v>
      </c>
      <c r="AA412" s="5" t="s">
        <v>67</v>
      </c>
      <c r="AB412" s="5"/>
      <c r="AC412" s="5"/>
      <c r="AD412" s="5" t="s">
        <v>94</v>
      </c>
      <c r="AE412" s="5" t="s">
        <v>92</v>
      </c>
      <c r="AF412" s="5" t="s">
        <v>91</v>
      </c>
    </row>
    <row r="413" spans="24:32" ht="18" customHeight="1" x14ac:dyDescent="0.45">
      <c r="X413" s="15">
        <v>1</v>
      </c>
      <c r="Y413" s="15" t="s">
        <v>105</v>
      </c>
      <c r="Z413" s="15" t="s">
        <v>100</v>
      </c>
      <c r="AA413" s="15" t="s">
        <v>85</v>
      </c>
      <c r="AB413" s="15" t="s">
        <v>97</v>
      </c>
      <c r="AC413" s="2" t="str">
        <f>_xlfn.CONCAT(X413,Y413,Z413,AA413,AB413)</f>
        <v>1後期金3 4a</v>
      </c>
      <c r="AD413" s="16" t="e">
        <f>DGET($M$10:$U$203,$U$10,X412:AA413)</f>
        <v>#VALUE!</v>
      </c>
      <c r="AE413" s="16" t="e">
        <f>DGET($M$10:$U$203,$N$10,X412:AA413)</f>
        <v>#VALUE!</v>
      </c>
      <c r="AF413" s="16" t="e">
        <f>DGET($M$10:$U$203,$M$10,X412:AA413)</f>
        <v>#VALUE!</v>
      </c>
    </row>
    <row r="414" spans="24:32" ht="18" customHeight="1" x14ac:dyDescent="0.45">
      <c r="X414" s="5" t="s">
        <v>65</v>
      </c>
      <c r="Y414" s="5" t="s">
        <v>77</v>
      </c>
      <c r="Z414" s="5" t="s">
        <v>66</v>
      </c>
      <c r="AA414" s="5" t="s">
        <v>68</v>
      </c>
      <c r="AB414" s="5"/>
      <c r="AC414" s="5"/>
      <c r="AD414" s="5" t="s">
        <v>94</v>
      </c>
      <c r="AE414" s="5" t="s">
        <v>92</v>
      </c>
      <c r="AF414" s="5" t="s">
        <v>91</v>
      </c>
    </row>
    <row r="415" spans="24:32" ht="18" customHeight="1" x14ac:dyDescent="0.45">
      <c r="X415" s="15">
        <v>1</v>
      </c>
      <c r="Y415" s="15" t="s">
        <v>105</v>
      </c>
      <c r="Z415" s="15" t="s">
        <v>100</v>
      </c>
      <c r="AA415" s="15" t="s">
        <v>85</v>
      </c>
      <c r="AB415" s="15" t="s">
        <v>98</v>
      </c>
      <c r="AC415" s="2" t="str">
        <f>_xlfn.CONCAT(X415,Y415,Z415,AA415,AB415)</f>
        <v>1後期金3 4b</v>
      </c>
      <c r="AD415" s="16" t="e">
        <f>DGET($M$10:$U$203,$U$10,X414:AA415)</f>
        <v>#VALUE!</v>
      </c>
      <c r="AE415" s="16" t="e">
        <f>DGET($M$10:$U$203,$N$10,X414:AA415)</f>
        <v>#VALUE!</v>
      </c>
      <c r="AF415" s="16" t="e">
        <f>DGET($M$10:$U$203,$M$10,X414:AA415)</f>
        <v>#VALUE!</v>
      </c>
    </row>
    <row r="416" spans="24:32" ht="18" customHeight="1" x14ac:dyDescent="0.45">
      <c r="X416" s="5" t="s">
        <v>65</v>
      </c>
      <c r="Y416" s="5" t="s">
        <v>77</v>
      </c>
      <c r="Z416" s="5" t="s">
        <v>66</v>
      </c>
      <c r="AA416" s="5" t="s">
        <v>69</v>
      </c>
      <c r="AB416" s="5"/>
      <c r="AC416" s="5"/>
      <c r="AD416" s="5" t="s">
        <v>94</v>
      </c>
      <c r="AE416" s="5" t="s">
        <v>92</v>
      </c>
      <c r="AF416" s="5" t="s">
        <v>91</v>
      </c>
    </row>
    <row r="417" spans="24:32" ht="18" customHeight="1" x14ac:dyDescent="0.45">
      <c r="X417" s="15">
        <v>1</v>
      </c>
      <c r="Y417" s="15" t="s">
        <v>105</v>
      </c>
      <c r="Z417" s="15" t="s">
        <v>100</v>
      </c>
      <c r="AA417" s="15" t="s">
        <v>85</v>
      </c>
      <c r="AB417" s="15" t="s">
        <v>99</v>
      </c>
      <c r="AC417" s="2" t="str">
        <f>_xlfn.CONCAT(X417,Y417,Z417,AA417,AB417)</f>
        <v>1後期金3 4c</v>
      </c>
      <c r="AD417" s="16" t="e">
        <f>DGET($M$10:$U$203,$U$10,X416:AA417)</f>
        <v>#VALUE!</v>
      </c>
      <c r="AE417" s="16" t="e">
        <f>DGET($M$10:$U$203,$N$10,X416:AA417)</f>
        <v>#VALUE!</v>
      </c>
      <c r="AF417" s="16" t="e">
        <f>DGET($M$10:$U$203,$M$10,X416:AA417)</f>
        <v>#VALUE!</v>
      </c>
    </row>
    <row r="418" spans="24:32" ht="18" customHeight="1" x14ac:dyDescent="0.45">
      <c r="X418" s="5" t="s">
        <v>65</v>
      </c>
      <c r="Y418" s="5" t="s">
        <v>77</v>
      </c>
      <c r="Z418" s="5" t="s">
        <v>66</v>
      </c>
      <c r="AA418" s="5" t="s">
        <v>67</v>
      </c>
      <c r="AB418" s="5"/>
      <c r="AC418" s="5"/>
      <c r="AD418" s="5" t="s">
        <v>94</v>
      </c>
      <c r="AE418" s="5" t="s">
        <v>92</v>
      </c>
      <c r="AF418" s="5" t="s">
        <v>91</v>
      </c>
    </row>
    <row r="419" spans="24:32" ht="18" customHeight="1" x14ac:dyDescent="0.45">
      <c r="X419" s="15">
        <v>1</v>
      </c>
      <c r="Y419" s="15" t="s">
        <v>105</v>
      </c>
      <c r="Z419" s="15" t="s">
        <v>100</v>
      </c>
      <c r="AA419" s="15" t="s">
        <v>87</v>
      </c>
      <c r="AB419" s="15" t="s">
        <v>97</v>
      </c>
      <c r="AC419" s="2" t="str">
        <f>_xlfn.CONCAT(X419,Y419,Z419,AA419,AB419)</f>
        <v>1後期金5 6a</v>
      </c>
      <c r="AD419" s="16" t="e">
        <f>DGET($M$10:$U$203,$U$10,X418:AA419)</f>
        <v>#VALUE!</v>
      </c>
      <c r="AE419" s="16" t="e">
        <f>DGET($M$10:$U$203,$N$10,X418:AA419)</f>
        <v>#VALUE!</v>
      </c>
      <c r="AF419" s="16" t="e">
        <f>DGET($M$10:$U$203,$M$10,X418:AA419)</f>
        <v>#VALUE!</v>
      </c>
    </row>
    <row r="420" spans="24:32" ht="18" customHeight="1" x14ac:dyDescent="0.45">
      <c r="X420" s="5" t="s">
        <v>65</v>
      </c>
      <c r="Y420" s="5" t="s">
        <v>77</v>
      </c>
      <c r="Z420" s="5" t="s">
        <v>66</v>
      </c>
      <c r="AA420" s="5" t="s">
        <v>68</v>
      </c>
      <c r="AB420" s="5"/>
      <c r="AC420" s="5"/>
      <c r="AD420" s="5" t="s">
        <v>94</v>
      </c>
      <c r="AE420" s="5" t="s">
        <v>92</v>
      </c>
      <c r="AF420" s="5" t="s">
        <v>91</v>
      </c>
    </row>
    <row r="421" spans="24:32" ht="18" customHeight="1" x14ac:dyDescent="0.45">
      <c r="X421" s="15">
        <v>1</v>
      </c>
      <c r="Y421" s="15" t="s">
        <v>105</v>
      </c>
      <c r="Z421" s="15" t="s">
        <v>100</v>
      </c>
      <c r="AA421" s="15" t="s">
        <v>87</v>
      </c>
      <c r="AB421" s="15" t="s">
        <v>98</v>
      </c>
      <c r="AC421" s="2" t="str">
        <f>_xlfn.CONCAT(X421,Y421,Z421,AA421,AB421)</f>
        <v>1後期金5 6b</v>
      </c>
      <c r="AD421" s="16" t="e">
        <f>DGET($M$10:$U$203,$U$10,X420:AA421)</f>
        <v>#VALUE!</v>
      </c>
      <c r="AE421" s="16" t="e">
        <f>DGET($M$10:$U$203,$N$10,X420:AA421)</f>
        <v>#VALUE!</v>
      </c>
      <c r="AF421" s="16" t="e">
        <f>DGET($M$10:$U$203,$M$10,X420:AA421)</f>
        <v>#VALUE!</v>
      </c>
    </row>
    <row r="422" spans="24:32" ht="18" customHeight="1" x14ac:dyDescent="0.45">
      <c r="X422" s="5" t="s">
        <v>65</v>
      </c>
      <c r="Y422" s="5" t="s">
        <v>77</v>
      </c>
      <c r="Z422" s="5" t="s">
        <v>66</v>
      </c>
      <c r="AA422" s="5" t="s">
        <v>69</v>
      </c>
      <c r="AB422" s="5"/>
      <c r="AC422" s="5"/>
      <c r="AD422" s="5" t="s">
        <v>94</v>
      </c>
      <c r="AE422" s="5" t="s">
        <v>92</v>
      </c>
      <c r="AF422" s="5" t="s">
        <v>91</v>
      </c>
    </row>
    <row r="423" spans="24:32" ht="18" customHeight="1" x14ac:dyDescent="0.45">
      <c r="X423" s="15">
        <v>1</v>
      </c>
      <c r="Y423" s="15" t="s">
        <v>105</v>
      </c>
      <c r="Z423" s="15" t="s">
        <v>100</v>
      </c>
      <c r="AA423" s="15" t="s">
        <v>87</v>
      </c>
      <c r="AB423" s="15" t="s">
        <v>99</v>
      </c>
      <c r="AC423" s="2" t="str">
        <f>_xlfn.CONCAT(X423,Y423,Z423,AA423,AB423)</f>
        <v>1後期金5 6c</v>
      </c>
      <c r="AD423" s="16" t="e">
        <f>DGET($M$10:$U$203,$U$10,X422:AA423)</f>
        <v>#VALUE!</v>
      </c>
      <c r="AE423" s="16" t="e">
        <f>DGET($M$10:$U$203,$N$10,X422:AA423)</f>
        <v>#VALUE!</v>
      </c>
      <c r="AF423" s="16" t="e">
        <f>DGET($M$10:$U$203,$M$10,X422:AA423)</f>
        <v>#VALUE!</v>
      </c>
    </row>
    <row r="424" spans="24:32" ht="18" customHeight="1" x14ac:dyDescent="0.45">
      <c r="X424" s="5" t="s">
        <v>65</v>
      </c>
      <c r="Y424" s="5" t="s">
        <v>77</v>
      </c>
      <c r="Z424" s="5" t="s">
        <v>66</v>
      </c>
      <c r="AA424" s="5" t="s">
        <v>67</v>
      </c>
      <c r="AB424" s="5"/>
      <c r="AC424" s="5"/>
      <c r="AD424" s="5" t="s">
        <v>94</v>
      </c>
      <c r="AE424" s="5" t="s">
        <v>92</v>
      </c>
      <c r="AF424" s="5" t="s">
        <v>91</v>
      </c>
    </row>
    <row r="425" spans="24:32" ht="18" customHeight="1" x14ac:dyDescent="0.45">
      <c r="X425" s="15">
        <v>1</v>
      </c>
      <c r="Y425" s="15" t="s">
        <v>105</v>
      </c>
      <c r="Z425" s="15" t="s">
        <v>100</v>
      </c>
      <c r="AA425" s="15" t="s">
        <v>88</v>
      </c>
      <c r="AB425" s="15" t="s">
        <v>97</v>
      </c>
      <c r="AC425" s="2" t="str">
        <f>_xlfn.CONCAT(X425,Y425,Z425,AA425,AB425)</f>
        <v>1後期金7 8a</v>
      </c>
      <c r="AD425" s="16" t="e">
        <f>DGET($M$10:$U$203,$U$10,X424:AA425)</f>
        <v>#VALUE!</v>
      </c>
      <c r="AE425" s="16" t="e">
        <f>DGET($M$10:$U$203,$N$10,X424:AA425)</f>
        <v>#VALUE!</v>
      </c>
      <c r="AF425" s="16" t="e">
        <f>DGET($M$10:$U$203,$M$10,X424:AA425)</f>
        <v>#VALUE!</v>
      </c>
    </row>
    <row r="426" spans="24:32" ht="18" customHeight="1" x14ac:dyDescent="0.45">
      <c r="X426" s="5" t="s">
        <v>65</v>
      </c>
      <c r="Y426" s="5" t="s">
        <v>77</v>
      </c>
      <c r="Z426" s="5" t="s">
        <v>66</v>
      </c>
      <c r="AA426" s="5" t="s">
        <v>68</v>
      </c>
      <c r="AB426" s="5"/>
      <c r="AC426" s="5"/>
      <c r="AD426" s="5" t="s">
        <v>94</v>
      </c>
      <c r="AE426" s="5" t="s">
        <v>92</v>
      </c>
      <c r="AF426" s="5" t="s">
        <v>91</v>
      </c>
    </row>
    <row r="427" spans="24:32" ht="18" customHeight="1" x14ac:dyDescent="0.45">
      <c r="X427" s="15">
        <v>1</v>
      </c>
      <c r="Y427" s="15" t="s">
        <v>105</v>
      </c>
      <c r="Z427" s="15" t="s">
        <v>100</v>
      </c>
      <c r="AA427" s="15" t="s">
        <v>88</v>
      </c>
      <c r="AB427" s="15" t="s">
        <v>98</v>
      </c>
      <c r="AC427" s="2" t="str">
        <f>_xlfn.CONCAT(X427,Y427,Z427,AA427,AB427)</f>
        <v>1後期金7 8b</v>
      </c>
      <c r="AD427" s="16" t="e">
        <f>DGET($M$10:$U$203,$U$10,X426:AA427)</f>
        <v>#VALUE!</v>
      </c>
      <c r="AE427" s="16" t="e">
        <f>DGET($M$10:$U$203,$N$10,X426:AA427)</f>
        <v>#VALUE!</v>
      </c>
      <c r="AF427" s="16" t="e">
        <f>DGET($M$10:$U$203,$M$10,X426:AA427)</f>
        <v>#VALUE!</v>
      </c>
    </row>
    <row r="428" spans="24:32" ht="18" customHeight="1" x14ac:dyDescent="0.45">
      <c r="X428" s="5" t="s">
        <v>65</v>
      </c>
      <c r="Y428" s="5" t="s">
        <v>77</v>
      </c>
      <c r="Z428" s="5" t="s">
        <v>66</v>
      </c>
      <c r="AA428" s="5" t="s">
        <v>69</v>
      </c>
      <c r="AB428" s="5"/>
      <c r="AC428" s="5"/>
      <c r="AD428" s="5" t="s">
        <v>94</v>
      </c>
      <c r="AE428" s="5" t="s">
        <v>92</v>
      </c>
      <c r="AF428" s="5" t="s">
        <v>91</v>
      </c>
    </row>
    <row r="429" spans="24:32" ht="18" customHeight="1" x14ac:dyDescent="0.45">
      <c r="X429" s="15">
        <v>1</v>
      </c>
      <c r="Y429" s="15" t="s">
        <v>105</v>
      </c>
      <c r="Z429" s="15" t="s">
        <v>100</v>
      </c>
      <c r="AA429" s="15" t="s">
        <v>88</v>
      </c>
      <c r="AB429" s="15" t="s">
        <v>99</v>
      </c>
      <c r="AC429" s="2" t="str">
        <f>_xlfn.CONCAT(X429,Y429,Z429,AA429,AB429)</f>
        <v>1後期金7 8c</v>
      </c>
      <c r="AD429" s="16" t="e">
        <f>DGET($M$10:$U$203,$U$10,X428:AA429)</f>
        <v>#VALUE!</v>
      </c>
      <c r="AE429" s="16" t="e">
        <f>DGET($M$10:$U$203,$N$10,X428:AA429)</f>
        <v>#VALUE!</v>
      </c>
      <c r="AF429" s="16" t="e">
        <f>DGET($M$10:$U$203,$M$10,X428:AA429)</f>
        <v>#VALUE!</v>
      </c>
    </row>
    <row r="430" spans="24:32" ht="18" customHeight="1" x14ac:dyDescent="0.45">
      <c r="X430" s="5" t="s">
        <v>65</v>
      </c>
      <c r="Y430" s="5" t="s">
        <v>77</v>
      </c>
      <c r="Z430" s="5" t="s">
        <v>66</v>
      </c>
      <c r="AA430" s="5" t="s">
        <v>67</v>
      </c>
      <c r="AB430" s="5"/>
      <c r="AC430" s="5"/>
      <c r="AD430" s="5" t="s">
        <v>94</v>
      </c>
      <c r="AE430" s="5" t="s">
        <v>92</v>
      </c>
      <c r="AF430" s="5" t="s">
        <v>91</v>
      </c>
    </row>
    <row r="431" spans="24:32" ht="18" customHeight="1" x14ac:dyDescent="0.45">
      <c r="X431" s="15">
        <v>1</v>
      </c>
      <c r="Y431" s="15" t="s">
        <v>105</v>
      </c>
      <c r="Z431" s="15" t="s">
        <v>100</v>
      </c>
      <c r="AA431" s="15" t="s">
        <v>89</v>
      </c>
      <c r="AB431" s="15" t="s">
        <v>97</v>
      </c>
      <c r="AC431" s="2" t="str">
        <f>_xlfn.CONCAT(X431,Y431,Z431,AA431,AB431)</f>
        <v>1後期金9 10a</v>
      </c>
      <c r="AD431" s="16" t="e">
        <f>DGET($M$10:$U$203,$U$10,X430:AA431)</f>
        <v>#VALUE!</v>
      </c>
      <c r="AE431" s="16" t="e">
        <f>DGET($M$10:$U$203,$N$10,X430:AA431)</f>
        <v>#VALUE!</v>
      </c>
      <c r="AF431" s="16" t="e">
        <f>DGET($M$10:$U$203,$M$10,X430:AA431)</f>
        <v>#VALUE!</v>
      </c>
    </row>
    <row r="432" spans="24:32" ht="18" customHeight="1" x14ac:dyDescent="0.45">
      <c r="X432" s="5" t="s">
        <v>65</v>
      </c>
      <c r="Y432" s="5" t="s">
        <v>77</v>
      </c>
      <c r="Z432" s="5" t="s">
        <v>66</v>
      </c>
      <c r="AA432" s="5" t="s">
        <v>68</v>
      </c>
      <c r="AB432" s="5"/>
      <c r="AC432" s="5"/>
      <c r="AD432" s="5" t="s">
        <v>94</v>
      </c>
      <c r="AE432" s="5" t="s">
        <v>92</v>
      </c>
      <c r="AF432" s="5" t="s">
        <v>91</v>
      </c>
    </row>
    <row r="433" spans="24:32" ht="18" customHeight="1" x14ac:dyDescent="0.45">
      <c r="X433" s="15">
        <v>1</v>
      </c>
      <c r="Y433" s="15" t="s">
        <v>105</v>
      </c>
      <c r="Z433" s="15" t="s">
        <v>100</v>
      </c>
      <c r="AA433" s="15" t="s">
        <v>89</v>
      </c>
      <c r="AB433" s="15" t="s">
        <v>98</v>
      </c>
      <c r="AC433" s="2" t="str">
        <f>_xlfn.CONCAT(X433,Y433,Z433,AA433,AB433)</f>
        <v>1後期金9 10b</v>
      </c>
      <c r="AD433" s="16" t="e">
        <f>DGET($M$10:$U$203,$U$10,X432:AA433)</f>
        <v>#VALUE!</v>
      </c>
      <c r="AE433" s="16" t="e">
        <f>DGET($M$10:$U$203,$N$10,X432:AA433)</f>
        <v>#VALUE!</v>
      </c>
      <c r="AF433" s="16" t="e">
        <f>DGET($M$10:$U$203,$M$10,X432:AA433)</f>
        <v>#VALUE!</v>
      </c>
    </row>
    <row r="434" spans="24:32" ht="18" customHeight="1" x14ac:dyDescent="0.45">
      <c r="X434" s="5" t="s">
        <v>65</v>
      </c>
      <c r="Y434" s="5" t="s">
        <v>77</v>
      </c>
      <c r="Z434" s="5" t="s">
        <v>66</v>
      </c>
      <c r="AA434" s="5" t="s">
        <v>69</v>
      </c>
      <c r="AB434" s="5"/>
      <c r="AC434" s="5"/>
      <c r="AD434" s="5" t="s">
        <v>94</v>
      </c>
      <c r="AE434" s="5" t="s">
        <v>92</v>
      </c>
      <c r="AF434" s="5" t="s">
        <v>91</v>
      </c>
    </row>
    <row r="435" spans="24:32" ht="18" customHeight="1" x14ac:dyDescent="0.45">
      <c r="X435" s="15">
        <v>1</v>
      </c>
      <c r="Y435" s="15" t="s">
        <v>105</v>
      </c>
      <c r="Z435" s="15" t="s">
        <v>100</v>
      </c>
      <c r="AA435" s="15" t="s">
        <v>89</v>
      </c>
      <c r="AB435" s="15" t="s">
        <v>99</v>
      </c>
      <c r="AC435" s="2" t="str">
        <f>_xlfn.CONCAT(X435,Y435,Z435,AA435,AB435)</f>
        <v>1後期金9 10c</v>
      </c>
      <c r="AD435" s="16" t="e">
        <f>DGET($M$10:$U$203,$U$10,X434:AA435)</f>
        <v>#VALUE!</v>
      </c>
      <c r="AE435" s="16" t="e">
        <f>DGET($M$10:$U$203,$N$10,X434:AA435)</f>
        <v>#VALUE!</v>
      </c>
      <c r="AF435" s="16" t="e">
        <f>DGET($M$10:$U$203,$M$10,X434:AA435)</f>
        <v>#VALUE!</v>
      </c>
    </row>
    <row r="436" spans="24:32" ht="18" customHeight="1" x14ac:dyDescent="0.45">
      <c r="X436" s="5" t="s">
        <v>65</v>
      </c>
      <c r="Y436" s="5" t="s">
        <v>77</v>
      </c>
      <c r="Z436" s="5" t="s">
        <v>66</v>
      </c>
      <c r="AA436" s="5" t="s">
        <v>67</v>
      </c>
      <c r="AB436" s="5"/>
      <c r="AC436" s="5"/>
      <c r="AD436" s="5" t="s">
        <v>94</v>
      </c>
      <c r="AE436" s="5" t="s">
        <v>92</v>
      </c>
      <c r="AF436" s="5" t="s">
        <v>91</v>
      </c>
    </row>
    <row r="437" spans="24:32" ht="18" customHeight="1" x14ac:dyDescent="0.45">
      <c r="X437" s="15">
        <v>1</v>
      </c>
      <c r="Y437" s="15" t="s">
        <v>105</v>
      </c>
      <c r="Z437" s="15" t="s">
        <v>100</v>
      </c>
      <c r="AA437" s="15" t="s">
        <v>90</v>
      </c>
      <c r="AB437" s="15" t="s">
        <v>97</v>
      </c>
      <c r="AC437" s="2" t="str">
        <f>_xlfn.CONCAT(X437,Y437,Z437,AA437,AB437)</f>
        <v>1後期金他a</v>
      </c>
      <c r="AD437" s="16" t="e">
        <f>DGET($M$10:$U$203,$U$10,X436:AA437)</f>
        <v>#VALUE!</v>
      </c>
      <c r="AE437" s="16" t="e">
        <f>DGET($M$10:$U$203,$N$10,X436:AA437)</f>
        <v>#VALUE!</v>
      </c>
      <c r="AF437" s="16" t="e">
        <f>DGET($M$10:$U$203,$M$10,X436:AA437)</f>
        <v>#VALUE!</v>
      </c>
    </row>
    <row r="438" spans="24:32" ht="18" customHeight="1" x14ac:dyDescent="0.45">
      <c r="X438" s="5" t="s">
        <v>65</v>
      </c>
      <c r="Y438" s="5" t="s">
        <v>77</v>
      </c>
      <c r="Z438" s="5" t="s">
        <v>66</v>
      </c>
      <c r="AA438" s="5" t="s">
        <v>68</v>
      </c>
      <c r="AB438" s="5"/>
      <c r="AC438" s="5"/>
      <c r="AD438" s="5" t="s">
        <v>94</v>
      </c>
      <c r="AE438" s="5" t="s">
        <v>92</v>
      </c>
      <c r="AF438" s="5" t="s">
        <v>91</v>
      </c>
    </row>
    <row r="439" spans="24:32" ht="18" customHeight="1" x14ac:dyDescent="0.45">
      <c r="X439" s="15">
        <v>1</v>
      </c>
      <c r="Y439" s="15" t="s">
        <v>105</v>
      </c>
      <c r="Z439" s="15" t="s">
        <v>100</v>
      </c>
      <c r="AA439" s="15" t="s">
        <v>90</v>
      </c>
      <c r="AB439" s="15" t="s">
        <v>98</v>
      </c>
      <c r="AC439" s="2" t="str">
        <f>_xlfn.CONCAT(X439,Y439,Z439,AA439,AB439)</f>
        <v>1後期金他b</v>
      </c>
      <c r="AD439" s="16" t="e">
        <f>DGET($M$10:$U$203,$U$10,X438:AA439)</f>
        <v>#VALUE!</v>
      </c>
      <c r="AE439" s="16" t="e">
        <f>DGET($M$10:$U$203,$N$10,X438:AA439)</f>
        <v>#VALUE!</v>
      </c>
      <c r="AF439" s="16" t="e">
        <f>DGET($M$10:$U$203,$M$10,X438:AA439)</f>
        <v>#VALUE!</v>
      </c>
    </row>
    <row r="440" spans="24:32" ht="18" customHeight="1" x14ac:dyDescent="0.45">
      <c r="X440" s="5" t="s">
        <v>65</v>
      </c>
      <c r="Y440" s="5" t="s">
        <v>77</v>
      </c>
      <c r="Z440" s="5" t="s">
        <v>66</v>
      </c>
      <c r="AA440" s="5" t="s">
        <v>69</v>
      </c>
      <c r="AB440" s="5"/>
      <c r="AC440" s="5"/>
      <c r="AD440" s="5" t="s">
        <v>94</v>
      </c>
      <c r="AE440" s="5" t="s">
        <v>92</v>
      </c>
      <c r="AF440" s="5" t="s">
        <v>91</v>
      </c>
    </row>
    <row r="441" spans="24:32" ht="18" customHeight="1" x14ac:dyDescent="0.45">
      <c r="X441" s="15">
        <v>1</v>
      </c>
      <c r="Y441" s="15" t="s">
        <v>105</v>
      </c>
      <c r="Z441" s="15" t="s">
        <v>100</v>
      </c>
      <c r="AA441" s="15" t="s">
        <v>90</v>
      </c>
      <c r="AB441" s="15" t="s">
        <v>99</v>
      </c>
      <c r="AC441" s="2" t="str">
        <f>_xlfn.CONCAT(X441,Y441,Z441,AA441,AB441)</f>
        <v>1後期金他c</v>
      </c>
      <c r="AD441" s="16" t="e">
        <f>DGET($M$10:$U$203,$U$10,X440:AA441)</f>
        <v>#VALUE!</v>
      </c>
      <c r="AE441" s="16" t="e">
        <f>DGET($M$10:$U$203,$N$10,X440:AA441)</f>
        <v>#VALUE!</v>
      </c>
      <c r="AF441" s="16" t="e">
        <f>DGET($M$10:$U$203,$M$10,X440:AA441)</f>
        <v>#VALUE!</v>
      </c>
    </row>
    <row r="442" spans="24:32" ht="18" customHeight="1" x14ac:dyDescent="0.45">
      <c r="X442" s="5" t="s">
        <v>65</v>
      </c>
      <c r="Y442" s="5" t="s">
        <v>77</v>
      </c>
      <c r="Z442" s="5" t="s">
        <v>66</v>
      </c>
      <c r="AA442" s="5" t="s">
        <v>67</v>
      </c>
      <c r="AB442" s="5"/>
      <c r="AC442" s="5"/>
      <c r="AD442" s="5" t="s">
        <v>94</v>
      </c>
      <c r="AE442" s="5" t="s">
        <v>92</v>
      </c>
      <c r="AF442" s="5" t="s">
        <v>91</v>
      </c>
    </row>
    <row r="443" spans="24:32" ht="18" customHeight="1" x14ac:dyDescent="0.45">
      <c r="X443" s="15">
        <v>1</v>
      </c>
      <c r="Y443" s="15" t="s">
        <v>105</v>
      </c>
      <c r="Z443" s="15" t="s">
        <v>101</v>
      </c>
      <c r="AA443" s="15" t="s">
        <v>84</v>
      </c>
      <c r="AB443" s="15" t="s">
        <v>97</v>
      </c>
      <c r="AC443" s="2" t="str">
        <f>_xlfn.CONCAT(X443,Y443,Z443,AA443,AB443)</f>
        <v>1後期土1 2a</v>
      </c>
      <c r="AD443" s="16" t="e">
        <f>DGET($M$10:$U$203,$U$10,X442:AA443)</f>
        <v>#VALUE!</v>
      </c>
      <c r="AE443" s="16" t="e">
        <f>DGET($M$10:$U$203,$N$10,X442:AA443)</f>
        <v>#VALUE!</v>
      </c>
      <c r="AF443" s="16" t="e">
        <f>DGET($M$10:$U$203,$M$10,X442:AA443)</f>
        <v>#VALUE!</v>
      </c>
    </row>
    <row r="444" spans="24:32" ht="18" customHeight="1" x14ac:dyDescent="0.45">
      <c r="X444" s="5" t="s">
        <v>65</v>
      </c>
      <c r="Y444" s="5" t="s">
        <v>77</v>
      </c>
      <c r="Z444" s="5" t="s">
        <v>66</v>
      </c>
      <c r="AA444" s="5" t="s">
        <v>68</v>
      </c>
      <c r="AB444" s="5"/>
      <c r="AC444" s="5"/>
      <c r="AD444" s="5" t="s">
        <v>94</v>
      </c>
      <c r="AE444" s="5" t="s">
        <v>92</v>
      </c>
      <c r="AF444" s="5" t="s">
        <v>91</v>
      </c>
    </row>
    <row r="445" spans="24:32" ht="18" customHeight="1" x14ac:dyDescent="0.45">
      <c r="X445" s="15">
        <v>1</v>
      </c>
      <c r="Y445" s="15" t="s">
        <v>105</v>
      </c>
      <c r="Z445" s="15" t="s">
        <v>101</v>
      </c>
      <c r="AA445" s="15" t="s">
        <v>84</v>
      </c>
      <c r="AB445" s="15" t="s">
        <v>98</v>
      </c>
      <c r="AC445" s="2" t="str">
        <f>_xlfn.CONCAT(X445,Y445,Z445,AA445,AB445)</f>
        <v>1後期土1 2b</v>
      </c>
      <c r="AD445" s="16" t="e">
        <f>DGET($M$10:$U$203,$U$10,X444:AA445)</f>
        <v>#VALUE!</v>
      </c>
      <c r="AE445" s="16" t="e">
        <f>DGET($M$10:$U$203,$N$10,X444:AA445)</f>
        <v>#VALUE!</v>
      </c>
      <c r="AF445" s="16" t="e">
        <f>DGET($M$10:$U$203,$M$10,X444:AA445)</f>
        <v>#VALUE!</v>
      </c>
    </row>
    <row r="446" spans="24:32" ht="18" customHeight="1" x14ac:dyDescent="0.45">
      <c r="X446" s="5" t="s">
        <v>65</v>
      </c>
      <c r="Y446" s="5" t="s">
        <v>77</v>
      </c>
      <c r="Z446" s="5" t="s">
        <v>66</v>
      </c>
      <c r="AA446" s="5" t="s">
        <v>69</v>
      </c>
      <c r="AB446" s="5"/>
      <c r="AC446" s="5"/>
      <c r="AD446" s="5" t="s">
        <v>94</v>
      </c>
      <c r="AE446" s="5" t="s">
        <v>92</v>
      </c>
      <c r="AF446" s="5" t="s">
        <v>91</v>
      </c>
    </row>
    <row r="447" spans="24:32" ht="18" customHeight="1" x14ac:dyDescent="0.45">
      <c r="X447" s="15">
        <v>1</v>
      </c>
      <c r="Y447" s="15" t="s">
        <v>105</v>
      </c>
      <c r="Z447" s="15" t="s">
        <v>101</v>
      </c>
      <c r="AA447" s="15" t="s">
        <v>84</v>
      </c>
      <c r="AB447" s="15" t="s">
        <v>99</v>
      </c>
      <c r="AC447" s="2" t="str">
        <f>_xlfn.CONCAT(X447,Y447,Z447,AA447,AB447)</f>
        <v>1後期土1 2c</v>
      </c>
      <c r="AD447" s="16" t="e">
        <f>DGET($M$10:$U$203,$U$10,X446:AA447)</f>
        <v>#VALUE!</v>
      </c>
      <c r="AE447" s="16" t="e">
        <f>DGET($M$10:$U$203,$N$10,X446:AA447)</f>
        <v>#VALUE!</v>
      </c>
      <c r="AF447" s="16" t="e">
        <f>DGET($M$10:$U$203,$M$10,X446:AA447)</f>
        <v>#VALUE!</v>
      </c>
    </row>
    <row r="448" spans="24:32" ht="18" customHeight="1" x14ac:dyDescent="0.45">
      <c r="X448" s="5" t="s">
        <v>65</v>
      </c>
      <c r="Y448" s="5" t="s">
        <v>77</v>
      </c>
      <c r="Z448" s="5" t="s">
        <v>102</v>
      </c>
      <c r="AA448" s="5" t="s">
        <v>67</v>
      </c>
      <c r="AB448" s="5"/>
      <c r="AC448" s="5"/>
      <c r="AD448" s="5" t="s">
        <v>94</v>
      </c>
      <c r="AE448" s="5" t="s">
        <v>92</v>
      </c>
      <c r="AF448" s="5" t="s">
        <v>91</v>
      </c>
    </row>
    <row r="449" spans="24:32" ht="18" customHeight="1" x14ac:dyDescent="0.45">
      <c r="X449" s="15">
        <v>1</v>
      </c>
      <c r="Y449" s="15" t="s">
        <v>105</v>
      </c>
      <c r="Z449" s="15" t="s">
        <v>101</v>
      </c>
      <c r="AA449" s="15" t="s">
        <v>85</v>
      </c>
      <c r="AB449" s="15" t="s">
        <v>97</v>
      </c>
      <c r="AC449" s="2" t="str">
        <f>_xlfn.CONCAT(X449,Y449,Z449,AA449,AB449)</f>
        <v>1後期土3 4a</v>
      </c>
      <c r="AD449" s="16" t="e">
        <f>DGET($M$10:$U$203,$U$10,X448:AA449)</f>
        <v>#VALUE!</v>
      </c>
      <c r="AE449" s="16" t="e">
        <f>DGET($M$10:$U$203,$N$10,X448:AA449)</f>
        <v>#VALUE!</v>
      </c>
      <c r="AF449" s="16" t="e">
        <f>DGET($M$10:$U$203,$M$10,X448:AA449)</f>
        <v>#VALUE!</v>
      </c>
    </row>
    <row r="450" spans="24:32" ht="18" customHeight="1" x14ac:dyDescent="0.45">
      <c r="X450" s="5" t="s">
        <v>65</v>
      </c>
      <c r="Y450" s="5" t="s">
        <v>77</v>
      </c>
      <c r="Z450" s="5" t="s">
        <v>66</v>
      </c>
      <c r="AA450" s="5" t="s">
        <v>68</v>
      </c>
      <c r="AB450" s="5"/>
      <c r="AC450" s="5"/>
      <c r="AD450" s="5" t="s">
        <v>94</v>
      </c>
      <c r="AE450" s="5" t="s">
        <v>92</v>
      </c>
      <c r="AF450" s="5" t="s">
        <v>91</v>
      </c>
    </row>
    <row r="451" spans="24:32" ht="18" customHeight="1" x14ac:dyDescent="0.45">
      <c r="X451" s="15">
        <v>1</v>
      </c>
      <c r="Y451" s="15" t="s">
        <v>105</v>
      </c>
      <c r="Z451" s="15" t="s">
        <v>101</v>
      </c>
      <c r="AA451" s="15" t="s">
        <v>85</v>
      </c>
      <c r="AB451" s="15" t="s">
        <v>98</v>
      </c>
      <c r="AC451" s="2" t="str">
        <f>_xlfn.CONCAT(X451,Y451,Z451,AA451,AB451)</f>
        <v>1後期土3 4b</v>
      </c>
      <c r="AD451" s="16" t="e">
        <f>DGET($M$10:$U$203,$U$10,X450:AA451)</f>
        <v>#VALUE!</v>
      </c>
      <c r="AE451" s="16" t="e">
        <f>DGET($M$10:$U$203,$N$10,X450:AA451)</f>
        <v>#VALUE!</v>
      </c>
      <c r="AF451" s="16" t="e">
        <f>DGET($M$10:$U$203,$M$10,X450:AA451)</f>
        <v>#VALUE!</v>
      </c>
    </row>
    <row r="452" spans="24:32" ht="18" customHeight="1" x14ac:dyDescent="0.45">
      <c r="X452" s="5" t="s">
        <v>65</v>
      </c>
      <c r="Y452" s="5" t="s">
        <v>77</v>
      </c>
      <c r="Z452" s="5" t="s">
        <v>66</v>
      </c>
      <c r="AA452" s="5" t="s">
        <v>69</v>
      </c>
      <c r="AB452" s="5"/>
      <c r="AC452" s="5"/>
      <c r="AD452" s="5" t="s">
        <v>94</v>
      </c>
      <c r="AE452" s="5" t="s">
        <v>92</v>
      </c>
      <c r="AF452" s="5" t="s">
        <v>91</v>
      </c>
    </row>
    <row r="453" spans="24:32" ht="18" customHeight="1" x14ac:dyDescent="0.45">
      <c r="X453" s="15">
        <v>1</v>
      </c>
      <c r="Y453" s="15" t="s">
        <v>105</v>
      </c>
      <c r="Z453" s="15" t="s">
        <v>101</v>
      </c>
      <c r="AA453" s="15" t="s">
        <v>85</v>
      </c>
      <c r="AB453" s="15" t="s">
        <v>99</v>
      </c>
      <c r="AC453" s="2" t="str">
        <f>_xlfn.CONCAT(X453,Y453,Z453,AA453,AB453)</f>
        <v>1後期土3 4c</v>
      </c>
      <c r="AD453" s="16" t="e">
        <f>DGET($M$10:$U$203,$U$10,X452:AA453)</f>
        <v>#VALUE!</v>
      </c>
      <c r="AE453" s="16" t="e">
        <f>DGET($M$10:$U$203,$N$10,X452:AA453)</f>
        <v>#VALUE!</v>
      </c>
      <c r="AF453" s="16" t="e">
        <f>DGET($M$10:$U$203,$M$10,X452:AA453)</f>
        <v>#VALUE!</v>
      </c>
    </row>
    <row r="454" spans="24:32" ht="18" customHeight="1" x14ac:dyDescent="0.45">
      <c r="X454" s="5" t="s">
        <v>65</v>
      </c>
      <c r="Y454" s="5" t="s">
        <v>77</v>
      </c>
      <c r="Z454" s="5" t="s">
        <v>66</v>
      </c>
      <c r="AA454" s="5" t="s">
        <v>67</v>
      </c>
      <c r="AB454" s="5"/>
      <c r="AC454" s="5"/>
      <c r="AD454" s="5" t="s">
        <v>94</v>
      </c>
      <c r="AE454" s="5" t="s">
        <v>92</v>
      </c>
      <c r="AF454" s="5" t="s">
        <v>91</v>
      </c>
    </row>
    <row r="455" spans="24:32" ht="18" customHeight="1" x14ac:dyDescent="0.45">
      <c r="X455" s="15">
        <v>1</v>
      </c>
      <c r="Y455" s="15" t="s">
        <v>105</v>
      </c>
      <c r="Z455" s="15" t="s">
        <v>101</v>
      </c>
      <c r="AA455" s="15" t="s">
        <v>87</v>
      </c>
      <c r="AB455" s="15" t="s">
        <v>97</v>
      </c>
      <c r="AC455" s="2" t="str">
        <f>_xlfn.CONCAT(X455,Y455,Z455,AA455,AB455)</f>
        <v>1後期土5 6a</v>
      </c>
      <c r="AD455" s="16" t="e">
        <f>DGET($M$10:$U$203,$U$10,X454:AA455)</f>
        <v>#VALUE!</v>
      </c>
      <c r="AE455" s="16" t="e">
        <f>DGET($M$10:$U$203,$N$10,X454:AA455)</f>
        <v>#VALUE!</v>
      </c>
      <c r="AF455" s="16" t="e">
        <f>DGET($M$10:$U$203,$M$10,X454:AA455)</f>
        <v>#VALUE!</v>
      </c>
    </row>
    <row r="456" spans="24:32" ht="18" customHeight="1" x14ac:dyDescent="0.45">
      <c r="X456" s="5" t="s">
        <v>65</v>
      </c>
      <c r="Y456" s="5" t="s">
        <v>77</v>
      </c>
      <c r="Z456" s="5" t="s">
        <v>102</v>
      </c>
      <c r="AA456" s="5" t="s">
        <v>68</v>
      </c>
      <c r="AB456" s="5"/>
      <c r="AC456" s="5"/>
      <c r="AD456" s="5" t="s">
        <v>94</v>
      </c>
      <c r="AE456" s="5" t="s">
        <v>92</v>
      </c>
      <c r="AF456" s="5" t="s">
        <v>91</v>
      </c>
    </row>
    <row r="457" spans="24:32" ht="18" customHeight="1" x14ac:dyDescent="0.45">
      <c r="X457" s="15">
        <v>1</v>
      </c>
      <c r="Y457" s="15" t="s">
        <v>105</v>
      </c>
      <c r="Z457" s="15" t="s">
        <v>101</v>
      </c>
      <c r="AA457" s="15" t="s">
        <v>87</v>
      </c>
      <c r="AB457" s="15" t="s">
        <v>98</v>
      </c>
      <c r="AC457" s="2" t="str">
        <f>_xlfn.CONCAT(X457,Y457,Z457,AA457,AB457)</f>
        <v>1後期土5 6b</v>
      </c>
      <c r="AD457" s="16" t="e">
        <f>DGET($M$10:$U$203,$U$10,X456:AA457)</f>
        <v>#VALUE!</v>
      </c>
      <c r="AE457" s="16" t="e">
        <f>DGET($M$10:$U$203,$N$10,X456:AA457)</f>
        <v>#VALUE!</v>
      </c>
      <c r="AF457" s="16" t="e">
        <f>DGET($M$10:$U$203,$M$10,X456:AA457)</f>
        <v>#VALUE!</v>
      </c>
    </row>
    <row r="458" spans="24:32" ht="18" customHeight="1" x14ac:dyDescent="0.45">
      <c r="X458" s="5" t="s">
        <v>65</v>
      </c>
      <c r="Y458" s="5" t="s">
        <v>77</v>
      </c>
      <c r="Z458" s="5" t="s">
        <v>66</v>
      </c>
      <c r="AA458" s="5" t="s">
        <v>69</v>
      </c>
      <c r="AB458" s="5"/>
      <c r="AC458" s="5"/>
      <c r="AD458" s="5" t="s">
        <v>94</v>
      </c>
      <c r="AE458" s="5" t="s">
        <v>92</v>
      </c>
      <c r="AF458" s="5" t="s">
        <v>91</v>
      </c>
    </row>
    <row r="459" spans="24:32" ht="18" customHeight="1" x14ac:dyDescent="0.45">
      <c r="X459" s="15">
        <v>1</v>
      </c>
      <c r="Y459" s="15" t="s">
        <v>105</v>
      </c>
      <c r="Z459" s="15" t="s">
        <v>101</v>
      </c>
      <c r="AA459" s="15" t="s">
        <v>87</v>
      </c>
      <c r="AB459" s="15" t="s">
        <v>99</v>
      </c>
      <c r="AC459" s="2" t="str">
        <f>_xlfn.CONCAT(X459,Y459,Z459,AA459,AB459)</f>
        <v>1後期土5 6c</v>
      </c>
      <c r="AD459" s="16" t="e">
        <f>DGET($M$10:$U$203,$U$10,X458:AA459)</f>
        <v>#VALUE!</v>
      </c>
      <c r="AE459" s="16" t="e">
        <f>DGET($M$10:$U$203,$N$10,X458:AA459)</f>
        <v>#VALUE!</v>
      </c>
      <c r="AF459" s="16" t="e">
        <f>DGET($M$10:$U$203,$M$10,X458:AA459)</f>
        <v>#VALUE!</v>
      </c>
    </row>
    <row r="460" spans="24:32" ht="18" customHeight="1" x14ac:dyDescent="0.45">
      <c r="X460" s="5" t="s">
        <v>65</v>
      </c>
      <c r="Y460" s="5" t="s">
        <v>77</v>
      </c>
      <c r="Z460" s="5" t="s">
        <v>66</v>
      </c>
      <c r="AA460" s="5" t="s">
        <v>67</v>
      </c>
      <c r="AB460" s="5"/>
      <c r="AC460" s="5"/>
      <c r="AD460" s="5" t="s">
        <v>94</v>
      </c>
      <c r="AE460" s="5" t="s">
        <v>92</v>
      </c>
      <c r="AF460" s="5" t="s">
        <v>91</v>
      </c>
    </row>
    <row r="461" spans="24:32" ht="18" customHeight="1" x14ac:dyDescent="0.45">
      <c r="X461" s="15">
        <v>1</v>
      </c>
      <c r="Y461" s="15" t="s">
        <v>105</v>
      </c>
      <c r="Z461" s="15" t="s">
        <v>101</v>
      </c>
      <c r="AA461" s="15" t="s">
        <v>88</v>
      </c>
      <c r="AB461" s="15" t="s">
        <v>97</v>
      </c>
      <c r="AC461" s="2" t="str">
        <f>_xlfn.CONCAT(X461,Y461,Z461,AA461,AB461)</f>
        <v>1後期土7 8a</v>
      </c>
      <c r="AD461" s="16" t="e">
        <f>DGET($M$10:$U$203,$U$10,X460:AA461)</f>
        <v>#VALUE!</v>
      </c>
      <c r="AE461" s="16" t="e">
        <f>DGET($M$10:$U$203,$N$10,X460:AA461)</f>
        <v>#VALUE!</v>
      </c>
      <c r="AF461" s="16" t="e">
        <f>DGET($M$10:$U$203,$M$10,X460:AA461)</f>
        <v>#VALUE!</v>
      </c>
    </row>
    <row r="462" spans="24:32" ht="18" customHeight="1" x14ac:dyDescent="0.45">
      <c r="X462" s="5" t="s">
        <v>65</v>
      </c>
      <c r="Y462" s="5" t="s">
        <v>77</v>
      </c>
      <c r="Z462" s="5" t="s">
        <v>66</v>
      </c>
      <c r="AA462" s="5" t="s">
        <v>68</v>
      </c>
      <c r="AB462" s="5"/>
      <c r="AC462" s="5"/>
      <c r="AD462" s="5" t="s">
        <v>94</v>
      </c>
      <c r="AE462" s="5" t="s">
        <v>92</v>
      </c>
      <c r="AF462" s="5" t="s">
        <v>91</v>
      </c>
    </row>
    <row r="463" spans="24:32" ht="18" customHeight="1" x14ac:dyDescent="0.45">
      <c r="X463" s="15">
        <v>1</v>
      </c>
      <c r="Y463" s="15" t="s">
        <v>105</v>
      </c>
      <c r="Z463" s="15" t="s">
        <v>101</v>
      </c>
      <c r="AA463" s="15" t="s">
        <v>88</v>
      </c>
      <c r="AB463" s="15" t="s">
        <v>98</v>
      </c>
      <c r="AC463" s="2" t="str">
        <f>_xlfn.CONCAT(X463,Y463,Z463,AA463,AB463)</f>
        <v>1後期土7 8b</v>
      </c>
      <c r="AD463" s="16" t="e">
        <f>DGET($M$10:$U$203,$U$10,X462:AA463)</f>
        <v>#VALUE!</v>
      </c>
      <c r="AE463" s="16" t="e">
        <f>DGET($M$10:$U$203,$N$10,X462:AA463)</f>
        <v>#VALUE!</v>
      </c>
      <c r="AF463" s="16" t="e">
        <f>DGET($M$10:$U$203,$M$10,X462:AA463)</f>
        <v>#VALUE!</v>
      </c>
    </row>
    <row r="464" spans="24:32" ht="18" customHeight="1" x14ac:dyDescent="0.45">
      <c r="X464" s="5" t="s">
        <v>65</v>
      </c>
      <c r="Y464" s="5" t="s">
        <v>77</v>
      </c>
      <c r="Z464" s="5" t="s">
        <v>102</v>
      </c>
      <c r="AA464" s="5" t="s">
        <v>69</v>
      </c>
      <c r="AB464" s="5"/>
      <c r="AC464" s="5"/>
      <c r="AD464" s="5" t="s">
        <v>94</v>
      </c>
      <c r="AE464" s="5" t="s">
        <v>92</v>
      </c>
      <c r="AF464" s="5" t="s">
        <v>91</v>
      </c>
    </row>
    <row r="465" spans="24:32" ht="18" customHeight="1" x14ac:dyDescent="0.45">
      <c r="X465" s="15">
        <v>1</v>
      </c>
      <c r="Y465" s="15" t="s">
        <v>105</v>
      </c>
      <c r="Z465" s="15" t="s">
        <v>101</v>
      </c>
      <c r="AA465" s="15" t="s">
        <v>88</v>
      </c>
      <c r="AB465" s="15" t="s">
        <v>99</v>
      </c>
      <c r="AC465" s="2" t="str">
        <f>_xlfn.CONCAT(X465,Y465,Z465,AA465,AB465)</f>
        <v>1後期土7 8c</v>
      </c>
      <c r="AD465" s="16" t="e">
        <f>DGET($M$10:$U$203,$U$10,X464:AA465)</f>
        <v>#VALUE!</v>
      </c>
      <c r="AE465" s="16" t="e">
        <f>DGET($M$10:$U$203,$N$10,X464:AA465)</f>
        <v>#VALUE!</v>
      </c>
      <c r="AF465" s="16" t="e">
        <f>DGET($M$10:$U$203,$M$10,X464:AA465)</f>
        <v>#VALUE!</v>
      </c>
    </row>
    <row r="466" spans="24:32" ht="18" customHeight="1" x14ac:dyDescent="0.45">
      <c r="X466" s="5" t="s">
        <v>65</v>
      </c>
      <c r="Y466" s="5" t="s">
        <v>77</v>
      </c>
      <c r="Z466" s="5" t="s">
        <v>66</v>
      </c>
      <c r="AA466" s="5" t="s">
        <v>67</v>
      </c>
      <c r="AB466" s="5"/>
      <c r="AC466" s="5"/>
      <c r="AD466" s="5" t="s">
        <v>94</v>
      </c>
      <c r="AE466" s="5" t="s">
        <v>92</v>
      </c>
      <c r="AF466" s="5" t="s">
        <v>91</v>
      </c>
    </row>
    <row r="467" spans="24:32" ht="18" customHeight="1" x14ac:dyDescent="0.45">
      <c r="X467" s="15">
        <v>1</v>
      </c>
      <c r="Y467" s="15" t="s">
        <v>105</v>
      </c>
      <c r="Z467" s="15" t="s">
        <v>101</v>
      </c>
      <c r="AA467" s="15" t="s">
        <v>89</v>
      </c>
      <c r="AB467" s="15" t="s">
        <v>97</v>
      </c>
      <c r="AC467" s="2" t="str">
        <f>_xlfn.CONCAT(X467,Y467,Z467,AA467,AB467)</f>
        <v>1後期土9 10a</v>
      </c>
      <c r="AD467" s="16" t="e">
        <f>DGET($M$10:$U$203,$U$10,X466:AA467)</f>
        <v>#VALUE!</v>
      </c>
      <c r="AE467" s="16" t="e">
        <f>DGET($M$10:$U$203,$N$10,X466:AA467)</f>
        <v>#VALUE!</v>
      </c>
      <c r="AF467" s="16" t="e">
        <f>DGET($M$10:$U$203,$M$10,X466:AA467)</f>
        <v>#VALUE!</v>
      </c>
    </row>
    <row r="468" spans="24:32" ht="18" customHeight="1" x14ac:dyDescent="0.45">
      <c r="X468" s="5" t="s">
        <v>65</v>
      </c>
      <c r="Y468" s="5" t="s">
        <v>77</v>
      </c>
      <c r="Z468" s="5" t="s">
        <v>66</v>
      </c>
      <c r="AA468" s="5" t="s">
        <v>68</v>
      </c>
      <c r="AB468" s="5"/>
      <c r="AC468" s="5"/>
      <c r="AD468" s="5" t="s">
        <v>94</v>
      </c>
      <c r="AE468" s="5" t="s">
        <v>92</v>
      </c>
      <c r="AF468" s="5" t="s">
        <v>91</v>
      </c>
    </row>
    <row r="469" spans="24:32" ht="18" customHeight="1" x14ac:dyDescent="0.45">
      <c r="X469" s="15">
        <v>1</v>
      </c>
      <c r="Y469" s="15" t="s">
        <v>105</v>
      </c>
      <c r="Z469" s="15" t="s">
        <v>101</v>
      </c>
      <c r="AA469" s="15" t="s">
        <v>89</v>
      </c>
      <c r="AB469" s="15" t="s">
        <v>98</v>
      </c>
      <c r="AC469" s="2" t="str">
        <f>_xlfn.CONCAT(X469,Y469,Z469,AA469,AB469)</f>
        <v>1後期土9 10b</v>
      </c>
      <c r="AD469" s="16" t="e">
        <f>DGET($M$10:$U$203,$U$10,X468:AA469)</f>
        <v>#VALUE!</v>
      </c>
      <c r="AE469" s="16" t="e">
        <f>DGET($M$10:$U$203,$N$10,X468:AA469)</f>
        <v>#VALUE!</v>
      </c>
      <c r="AF469" s="16" t="e">
        <f>DGET($M$10:$U$203,$M$10,X468:AA469)</f>
        <v>#VALUE!</v>
      </c>
    </row>
    <row r="470" spans="24:32" ht="18" customHeight="1" x14ac:dyDescent="0.45">
      <c r="X470" s="5" t="s">
        <v>65</v>
      </c>
      <c r="Y470" s="5" t="s">
        <v>77</v>
      </c>
      <c r="Z470" s="5" t="s">
        <v>66</v>
      </c>
      <c r="AA470" s="5" t="s">
        <v>69</v>
      </c>
      <c r="AB470" s="5"/>
      <c r="AC470" s="5"/>
      <c r="AD470" s="5" t="s">
        <v>94</v>
      </c>
      <c r="AE470" s="5" t="s">
        <v>92</v>
      </c>
      <c r="AF470" s="5" t="s">
        <v>91</v>
      </c>
    </row>
    <row r="471" spans="24:32" ht="18" customHeight="1" x14ac:dyDescent="0.45">
      <c r="X471" s="15">
        <v>1</v>
      </c>
      <c r="Y471" s="15" t="s">
        <v>105</v>
      </c>
      <c r="Z471" s="15" t="s">
        <v>101</v>
      </c>
      <c r="AA471" s="15" t="s">
        <v>89</v>
      </c>
      <c r="AB471" s="15" t="s">
        <v>99</v>
      </c>
      <c r="AC471" s="2" t="str">
        <f>_xlfn.CONCAT(X471,Y471,Z471,AA471,AB471)</f>
        <v>1後期土9 10c</v>
      </c>
      <c r="AD471" s="16" t="e">
        <f>DGET($M$10:$U$203,$U$10,X470:AA471)</f>
        <v>#VALUE!</v>
      </c>
      <c r="AE471" s="16" t="e">
        <f>DGET($M$10:$U$203,$N$10,X470:AA471)</f>
        <v>#VALUE!</v>
      </c>
      <c r="AF471" s="16" t="e">
        <f>DGET($M$10:$U$203,$M$10,X470:AA471)</f>
        <v>#VALUE!</v>
      </c>
    </row>
    <row r="472" spans="24:32" ht="18" customHeight="1" x14ac:dyDescent="0.45">
      <c r="X472" s="5" t="s">
        <v>65</v>
      </c>
      <c r="Y472" s="5" t="s">
        <v>77</v>
      </c>
      <c r="Z472" s="5" t="s">
        <v>66</v>
      </c>
      <c r="AA472" s="5" t="s">
        <v>67</v>
      </c>
      <c r="AB472" s="5"/>
      <c r="AC472" s="5"/>
      <c r="AD472" s="5" t="s">
        <v>94</v>
      </c>
      <c r="AE472" s="5" t="s">
        <v>92</v>
      </c>
      <c r="AF472" s="5" t="s">
        <v>91</v>
      </c>
    </row>
    <row r="473" spans="24:32" ht="18" customHeight="1" x14ac:dyDescent="0.45">
      <c r="X473" s="15">
        <v>1</v>
      </c>
      <c r="Y473" s="15" t="s">
        <v>105</v>
      </c>
      <c r="Z473" s="15" t="s">
        <v>101</v>
      </c>
      <c r="AA473" s="15" t="s">
        <v>90</v>
      </c>
      <c r="AB473" s="15" t="s">
        <v>97</v>
      </c>
      <c r="AC473" s="2" t="str">
        <f>_xlfn.CONCAT(X473,Y473,Z473,AA473,AB473)</f>
        <v>1後期土他a</v>
      </c>
      <c r="AD473" s="16" t="e">
        <f>DGET($M$10:$U$203,$U$10,X472:AA473)</f>
        <v>#VALUE!</v>
      </c>
      <c r="AE473" s="16" t="e">
        <f>DGET($M$10:$U$203,$N$10,X472:AA473)</f>
        <v>#VALUE!</v>
      </c>
      <c r="AF473" s="16" t="e">
        <f>DGET($M$10:$U$203,$M$10,X472:AA473)</f>
        <v>#VALUE!</v>
      </c>
    </row>
    <row r="474" spans="24:32" ht="18" customHeight="1" x14ac:dyDescent="0.45">
      <c r="X474" s="5" t="s">
        <v>65</v>
      </c>
      <c r="Y474" s="5" t="s">
        <v>77</v>
      </c>
      <c r="Z474" s="5" t="s">
        <v>66</v>
      </c>
      <c r="AA474" s="5" t="s">
        <v>68</v>
      </c>
      <c r="AB474" s="5"/>
      <c r="AC474" s="5"/>
      <c r="AD474" s="5" t="s">
        <v>94</v>
      </c>
      <c r="AE474" s="5" t="s">
        <v>92</v>
      </c>
      <c r="AF474" s="5" t="s">
        <v>91</v>
      </c>
    </row>
    <row r="475" spans="24:32" ht="18" customHeight="1" x14ac:dyDescent="0.45">
      <c r="X475" s="15">
        <v>1</v>
      </c>
      <c r="Y475" s="15" t="s">
        <v>105</v>
      </c>
      <c r="Z475" s="15" t="s">
        <v>101</v>
      </c>
      <c r="AA475" s="15" t="s">
        <v>90</v>
      </c>
      <c r="AB475" s="15" t="s">
        <v>98</v>
      </c>
      <c r="AC475" s="2" t="str">
        <f>_xlfn.CONCAT(X475,Y475,Z475,AA475,AB475)</f>
        <v>1後期土他b</v>
      </c>
      <c r="AD475" s="16" t="e">
        <f>DGET($M$10:$U$203,$U$10,X474:AA475)</f>
        <v>#VALUE!</v>
      </c>
      <c r="AE475" s="16" t="e">
        <f>DGET($M$10:$U$203,$N$10,X474:AA475)</f>
        <v>#VALUE!</v>
      </c>
      <c r="AF475" s="16" t="e">
        <f>DGET($M$10:$U$203,$M$10,X474:AA475)</f>
        <v>#VALUE!</v>
      </c>
    </row>
    <row r="476" spans="24:32" ht="18" customHeight="1" x14ac:dyDescent="0.45">
      <c r="X476" s="5" t="s">
        <v>65</v>
      </c>
      <c r="Y476" s="5" t="s">
        <v>77</v>
      </c>
      <c r="Z476" s="5" t="s">
        <v>102</v>
      </c>
      <c r="AA476" s="5" t="s">
        <v>69</v>
      </c>
      <c r="AB476" s="5"/>
      <c r="AC476" s="5"/>
      <c r="AD476" s="5" t="s">
        <v>94</v>
      </c>
      <c r="AE476" s="5" t="s">
        <v>92</v>
      </c>
      <c r="AF476" s="5" t="s">
        <v>91</v>
      </c>
    </row>
    <row r="477" spans="24:32" ht="18" customHeight="1" x14ac:dyDescent="0.45">
      <c r="X477" s="15">
        <v>1</v>
      </c>
      <c r="Y477" s="15" t="s">
        <v>105</v>
      </c>
      <c r="Z477" s="15" t="s">
        <v>101</v>
      </c>
      <c r="AA477" s="15" t="s">
        <v>90</v>
      </c>
      <c r="AB477" s="15" t="s">
        <v>99</v>
      </c>
      <c r="AC477" s="2" t="str">
        <f>_xlfn.CONCAT(X477,Y477,Z477,AA477,AB477)</f>
        <v>1後期土他c</v>
      </c>
      <c r="AD477" s="16" t="e">
        <f>DGET($M$10:$U$203,$U$10,X476:AA477)</f>
        <v>#VALUE!</v>
      </c>
      <c r="AE477" s="16" t="e">
        <f>DGET($M$10:$U$203,$N$10,X476:AA477)</f>
        <v>#VALUE!</v>
      </c>
      <c r="AF477" s="16" t="e">
        <f>DGET($M$10:$U$203,$M$10,X476:AA477)</f>
        <v>#VALUE!</v>
      </c>
    </row>
    <row r="478" spans="24:32" ht="18" customHeight="1" x14ac:dyDescent="0.45">
      <c r="X478" s="5" t="s">
        <v>65</v>
      </c>
      <c r="Y478" s="5" t="s">
        <v>77</v>
      </c>
      <c r="Z478" s="5" t="s">
        <v>66</v>
      </c>
      <c r="AA478" s="5" t="s">
        <v>67</v>
      </c>
      <c r="AB478" s="5"/>
      <c r="AC478" s="5"/>
      <c r="AD478" s="5" t="s">
        <v>94</v>
      </c>
      <c r="AE478" s="5" t="s">
        <v>92</v>
      </c>
      <c r="AF478" s="5" t="s">
        <v>91</v>
      </c>
    </row>
    <row r="479" spans="24:32" ht="18" customHeight="1" x14ac:dyDescent="0.45">
      <c r="X479" s="15">
        <v>1</v>
      </c>
      <c r="Y479" s="15" t="s">
        <v>105</v>
      </c>
      <c r="Z479" s="15" t="s">
        <v>103</v>
      </c>
      <c r="AA479" s="15" t="s">
        <v>84</v>
      </c>
      <c r="AB479" s="15" t="s">
        <v>97</v>
      </c>
      <c r="AC479" s="2" t="str">
        <f>_xlfn.CONCAT(X479,Y479,Z479,AA479,AB479)</f>
        <v>1後期日1 2a</v>
      </c>
      <c r="AD479" s="16" t="e">
        <f>DGET($M$10:$U$203,$U$10,X478:AA479)</f>
        <v>#VALUE!</v>
      </c>
      <c r="AE479" s="16" t="e">
        <f>DGET($M$10:$U$203,$N$10,X478:AA479)</f>
        <v>#VALUE!</v>
      </c>
      <c r="AF479" s="16" t="e">
        <f>DGET($M$10:$U$203,$M$10,X478:AA479)</f>
        <v>#VALUE!</v>
      </c>
    </row>
    <row r="480" spans="24:32" ht="18" customHeight="1" x14ac:dyDescent="0.45">
      <c r="X480" s="5" t="s">
        <v>65</v>
      </c>
      <c r="Y480" s="5" t="s">
        <v>77</v>
      </c>
      <c r="Z480" s="5" t="s">
        <v>66</v>
      </c>
      <c r="AA480" s="5" t="s">
        <v>68</v>
      </c>
      <c r="AB480" s="5"/>
      <c r="AC480" s="5"/>
      <c r="AD480" s="5" t="s">
        <v>94</v>
      </c>
      <c r="AE480" s="5" t="s">
        <v>92</v>
      </c>
      <c r="AF480" s="5" t="s">
        <v>91</v>
      </c>
    </row>
    <row r="481" spans="24:32" ht="18" customHeight="1" x14ac:dyDescent="0.45">
      <c r="X481" s="15">
        <v>1</v>
      </c>
      <c r="Y481" s="15" t="s">
        <v>105</v>
      </c>
      <c r="Z481" s="15" t="s">
        <v>103</v>
      </c>
      <c r="AA481" s="15" t="s">
        <v>84</v>
      </c>
      <c r="AB481" s="15" t="s">
        <v>98</v>
      </c>
      <c r="AC481" s="2" t="str">
        <f>_xlfn.CONCAT(X481,Y481,Z481,AA481,AB481)</f>
        <v>1後期日1 2b</v>
      </c>
      <c r="AD481" s="16" t="e">
        <f>DGET($M$10:$U$203,$U$10,X480:AA481)</f>
        <v>#VALUE!</v>
      </c>
      <c r="AE481" s="16" t="e">
        <f>DGET($M$10:$U$203,$N$10,X480:AA481)</f>
        <v>#VALUE!</v>
      </c>
      <c r="AF481" s="16" t="e">
        <f>DGET($M$10:$U$203,$M$10,X480:AA481)</f>
        <v>#VALUE!</v>
      </c>
    </row>
    <row r="482" spans="24:32" ht="18" customHeight="1" x14ac:dyDescent="0.45">
      <c r="X482" s="5" t="s">
        <v>65</v>
      </c>
      <c r="Y482" s="5" t="s">
        <v>77</v>
      </c>
      <c r="Z482" s="5" t="s">
        <v>66</v>
      </c>
      <c r="AA482" s="5" t="s">
        <v>69</v>
      </c>
      <c r="AB482" s="5"/>
      <c r="AC482" s="5"/>
      <c r="AD482" s="5" t="s">
        <v>94</v>
      </c>
      <c r="AE482" s="5" t="s">
        <v>92</v>
      </c>
      <c r="AF482" s="5" t="s">
        <v>91</v>
      </c>
    </row>
    <row r="483" spans="24:32" ht="18" customHeight="1" x14ac:dyDescent="0.45">
      <c r="X483" s="15">
        <v>1</v>
      </c>
      <c r="Y483" s="15" t="s">
        <v>105</v>
      </c>
      <c r="Z483" s="15" t="s">
        <v>103</v>
      </c>
      <c r="AA483" s="15" t="s">
        <v>84</v>
      </c>
      <c r="AB483" s="15" t="s">
        <v>99</v>
      </c>
      <c r="AC483" s="2" t="str">
        <f>_xlfn.CONCAT(X483,Y483,Z483,AA483,AB483)</f>
        <v>1後期日1 2c</v>
      </c>
      <c r="AD483" s="16" t="e">
        <f>DGET($M$10:$U$203,$U$10,X482:AA483)</f>
        <v>#VALUE!</v>
      </c>
      <c r="AE483" s="16" t="e">
        <f>DGET($M$10:$U$203,$N$10,X482:AA483)</f>
        <v>#VALUE!</v>
      </c>
      <c r="AF483" s="16" t="e">
        <f>DGET($M$10:$U$203,$M$10,X482:AA483)</f>
        <v>#VALUE!</v>
      </c>
    </row>
    <row r="484" spans="24:32" ht="18" customHeight="1" x14ac:dyDescent="0.45">
      <c r="X484" s="5" t="s">
        <v>65</v>
      </c>
      <c r="Y484" s="5" t="s">
        <v>77</v>
      </c>
      <c r="Z484" s="5" t="s">
        <v>66</v>
      </c>
      <c r="AA484" s="5" t="s">
        <v>67</v>
      </c>
      <c r="AB484" s="5"/>
      <c r="AC484" s="5"/>
      <c r="AD484" s="5" t="s">
        <v>94</v>
      </c>
      <c r="AE484" s="5" t="s">
        <v>92</v>
      </c>
      <c r="AF484" s="5" t="s">
        <v>91</v>
      </c>
    </row>
    <row r="485" spans="24:32" ht="18" customHeight="1" x14ac:dyDescent="0.45">
      <c r="X485" s="15">
        <v>1</v>
      </c>
      <c r="Y485" s="15" t="s">
        <v>105</v>
      </c>
      <c r="Z485" s="15" t="s">
        <v>103</v>
      </c>
      <c r="AA485" s="15" t="s">
        <v>85</v>
      </c>
      <c r="AB485" s="15" t="s">
        <v>97</v>
      </c>
      <c r="AC485" s="2" t="str">
        <f>_xlfn.CONCAT(X485,Y485,Z485,AA485,AB485)</f>
        <v>1後期日3 4a</v>
      </c>
      <c r="AD485" s="16" t="e">
        <f>DGET($M$10:$U$203,$U$10,X484:AA485)</f>
        <v>#VALUE!</v>
      </c>
      <c r="AE485" s="16" t="e">
        <f>DGET($M$10:$U$203,$N$10,X484:AA485)</f>
        <v>#VALUE!</v>
      </c>
      <c r="AF485" s="16" t="e">
        <f>DGET($M$10:$U$203,$M$10,X484:AA485)</f>
        <v>#VALUE!</v>
      </c>
    </row>
    <row r="486" spans="24:32" ht="18" customHeight="1" x14ac:dyDescent="0.45">
      <c r="X486" s="5" t="s">
        <v>65</v>
      </c>
      <c r="Y486" s="5" t="s">
        <v>77</v>
      </c>
      <c r="Z486" s="5" t="s">
        <v>66</v>
      </c>
      <c r="AA486" s="5" t="s">
        <v>68</v>
      </c>
      <c r="AB486" s="5"/>
      <c r="AC486" s="5"/>
      <c r="AD486" s="5" t="s">
        <v>94</v>
      </c>
      <c r="AE486" s="5" t="s">
        <v>92</v>
      </c>
      <c r="AF486" s="5" t="s">
        <v>91</v>
      </c>
    </row>
    <row r="487" spans="24:32" ht="18" customHeight="1" x14ac:dyDescent="0.45">
      <c r="X487" s="15">
        <v>1</v>
      </c>
      <c r="Y487" s="15" t="s">
        <v>105</v>
      </c>
      <c r="Z487" s="15" t="s">
        <v>103</v>
      </c>
      <c r="AA487" s="15" t="s">
        <v>85</v>
      </c>
      <c r="AB487" s="15" t="s">
        <v>98</v>
      </c>
      <c r="AC487" s="2" t="str">
        <f>_xlfn.CONCAT(X487,Y487,Z487,AA487,AB487)</f>
        <v>1後期日3 4b</v>
      </c>
      <c r="AD487" s="16" t="e">
        <f>DGET($M$10:$U$203,$U$10,X486:AA487)</f>
        <v>#VALUE!</v>
      </c>
      <c r="AE487" s="16" t="e">
        <f>DGET($M$10:$U$203,$N$10,X486:AA487)</f>
        <v>#VALUE!</v>
      </c>
      <c r="AF487" s="16" t="e">
        <f>DGET($M$10:$U$203,$M$10,X486:AA487)</f>
        <v>#VALUE!</v>
      </c>
    </row>
    <row r="488" spans="24:32" ht="18" customHeight="1" x14ac:dyDescent="0.45">
      <c r="X488" s="5" t="s">
        <v>65</v>
      </c>
      <c r="Y488" s="5" t="s">
        <v>77</v>
      </c>
      <c r="Z488" s="5" t="s">
        <v>66</v>
      </c>
      <c r="AA488" s="5" t="s">
        <v>69</v>
      </c>
      <c r="AB488" s="5"/>
      <c r="AC488" s="5"/>
      <c r="AD488" s="5" t="s">
        <v>94</v>
      </c>
      <c r="AE488" s="5" t="s">
        <v>92</v>
      </c>
      <c r="AF488" s="5" t="s">
        <v>91</v>
      </c>
    </row>
    <row r="489" spans="24:32" ht="18" customHeight="1" x14ac:dyDescent="0.45">
      <c r="X489" s="15">
        <v>1</v>
      </c>
      <c r="Y489" s="15" t="s">
        <v>105</v>
      </c>
      <c r="Z489" s="15" t="s">
        <v>103</v>
      </c>
      <c r="AA489" s="15" t="s">
        <v>85</v>
      </c>
      <c r="AB489" s="15" t="s">
        <v>99</v>
      </c>
      <c r="AC489" s="2" t="str">
        <f>_xlfn.CONCAT(X489,Y489,Z489,AA489,AB489)</f>
        <v>1後期日3 4c</v>
      </c>
      <c r="AD489" s="16" t="e">
        <f>DGET($M$10:$U$203,$U$10,X488:AA489)</f>
        <v>#VALUE!</v>
      </c>
      <c r="AE489" s="16" t="e">
        <f>DGET($M$10:$U$203,$N$10,X488:AA489)</f>
        <v>#VALUE!</v>
      </c>
      <c r="AF489" s="16" t="e">
        <f>DGET($M$10:$U$203,$M$10,X488:AA489)</f>
        <v>#VALUE!</v>
      </c>
    </row>
    <row r="490" spans="24:32" ht="18" customHeight="1" x14ac:dyDescent="0.45">
      <c r="X490" s="5" t="s">
        <v>65</v>
      </c>
      <c r="Y490" s="5" t="s">
        <v>77</v>
      </c>
      <c r="Z490" s="5" t="s">
        <v>66</v>
      </c>
      <c r="AA490" s="5" t="s">
        <v>67</v>
      </c>
      <c r="AB490" s="5"/>
      <c r="AC490" s="5"/>
      <c r="AD490" s="5" t="s">
        <v>94</v>
      </c>
      <c r="AE490" s="5" t="s">
        <v>92</v>
      </c>
      <c r="AF490" s="5" t="s">
        <v>91</v>
      </c>
    </row>
    <row r="491" spans="24:32" ht="18" customHeight="1" x14ac:dyDescent="0.45">
      <c r="X491" s="15">
        <v>1</v>
      </c>
      <c r="Y491" s="15" t="s">
        <v>105</v>
      </c>
      <c r="Z491" s="15" t="s">
        <v>103</v>
      </c>
      <c r="AA491" s="15" t="s">
        <v>87</v>
      </c>
      <c r="AB491" s="15" t="s">
        <v>97</v>
      </c>
      <c r="AC491" s="2" t="str">
        <f>_xlfn.CONCAT(X491,Y491,Z491,AA491,AB491)</f>
        <v>1後期日5 6a</v>
      </c>
      <c r="AD491" s="16" t="e">
        <f>DGET($M$10:$U$203,$U$10,X490:AA491)</f>
        <v>#VALUE!</v>
      </c>
      <c r="AE491" s="16" t="e">
        <f>DGET($M$10:$U$203,$N$10,X490:AA491)</f>
        <v>#VALUE!</v>
      </c>
      <c r="AF491" s="16" t="e">
        <f>DGET($M$10:$U$203,$M$10,X490:AA491)</f>
        <v>#VALUE!</v>
      </c>
    </row>
    <row r="492" spans="24:32" ht="18" customHeight="1" x14ac:dyDescent="0.45">
      <c r="X492" s="5" t="s">
        <v>65</v>
      </c>
      <c r="Y492" s="5" t="s">
        <v>77</v>
      </c>
      <c r="Z492" s="5" t="s">
        <v>66</v>
      </c>
      <c r="AA492" s="5" t="s">
        <v>68</v>
      </c>
      <c r="AB492" s="5"/>
      <c r="AC492" s="5"/>
      <c r="AD492" s="5" t="s">
        <v>94</v>
      </c>
      <c r="AE492" s="5" t="s">
        <v>92</v>
      </c>
      <c r="AF492" s="5" t="s">
        <v>91</v>
      </c>
    </row>
    <row r="493" spans="24:32" ht="18" customHeight="1" x14ac:dyDescent="0.45">
      <c r="X493" s="15">
        <v>1</v>
      </c>
      <c r="Y493" s="15" t="s">
        <v>105</v>
      </c>
      <c r="Z493" s="15" t="s">
        <v>103</v>
      </c>
      <c r="AA493" s="15" t="s">
        <v>87</v>
      </c>
      <c r="AB493" s="15" t="s">
        <v>98</v>
      </c>
      <c r="AC493" s="2" t="str">
        <f>_xlfn.CONCAT(X493,Y493,Z493,AA493,AB493)</f>
        <v>1後期日5 6b</v>
      </c>
      <c r="AD493" s="16" t="e">
        <f>DGET($M$10:$U$203,$U$10,X492:AA493)</f>
        <v>#VALUE!</v>
      </c>
      <c r="AE493" s="16" t="e">
        <f>DGET($M$10:$U$203,$N$10,X492:AA493)</f>
        <v>#VALUE!</v>
      </c>
      <c r="AF493" s="16" t="e">
        <f>DGET($M$10:$U$203,$M$10,X492:AA493)</f>
        <v>#VALUE!</v>
      </c>
    </row>
    <row r="494" spans="24:32" ht="18" customHeight="1" x14ac:dyDescent="0.45">
      <c r="X494" s="5" t="s">
        <v>65</v>
      </c>
      <c r="Y494" s="5" t="s">
        <v>77</v>
      </c>
      <c r="Z494" s="5" t="s">
        <v>66</v>
      </c>
      <c r="AA494" s="5" t="s">
        <v>69</v>
      </c>
      <c r="AB494" s="5"/>
      <c r="AC494" s="5"/>
      <c r="AD494" s="5" t="s">
        <v>94</v>
      </c>
      <c r="AE494" s="5" t="s">
        <v>92</v>
      </c>
      <c r="AF494" s="5" t="s">
        <v>91</v>
      </c>
    </row>
    <row r="495" spans="24:32" ht="18" customHeight="1" x14ac:dyDescent="0.45">
      <c r="X495" s="15">
        <v>1</v>
      </c>
      <c r="Y495" s="15" t="s">
        <v>105</v>
      </c>
      <c r="Z495" s="15" t="s">
        <v>103</v>
      </c>
      <c r="AA495" s="15" t="s">
        <v>87</v>
      </c>
      <c r="AB495" s="15" t="s">
        <v>99</v>
      </c>
      <c r="AC495" s="2" t="str">
        <f>_xlfn.CONCAT(X495,Y495,Z495,AA495,AB495)</f>
        <v>1後期日5 6c</v>
      </c>
      <c r="AD495" s="16" t="e">
        <f>DGET($M$10:$U$203,$U$10,X494:AA495)</f>
        <v>#VALUE!</v>
      </c>
      <c r="AE495" s="16" t="e">
        <f>DGET($M$10:$U$203,$N$10,X494:AA495)</f>
        <v>#VALUE!</v>
      </c>
      <c r="AF495" s="16" t="e">
        <f>DGET($M$10:$U$203,$M$10,X494:AA495)</f>
        <v>#VALUE!</v>
      </c>
    </row>
    <row r="496" spans="24:32" ht="18" customHeight="1" x14ac:dyDescent="0.45">
      <c r="X496" s="5" t="s">
        <v>65</v>
      </c>
      <c r="Y496" s="5" t="s">
        <v>77</v>
      </c>
      <c r="Z496" s="5" t="s">
        <v>66</v>
      </c>
      <c r="AA496" s="5" t="s">
        <v>67</v>
      </c>
      <c r="AB496" s="5"/>
      <c r="AC496" s="5"/>
      <c r="AD496" s="5" t="s">
        <v>94</v>
      </c>
      <c r="AE496" s="5" t="s">
        <v>92</v>
      </c>
      <c r="AF496" s="5" t="s">
        <v>91</v>
      </c>
    </row>
    <row r="497" spans="24:32" ht="18" customHeight="1" x14ac:dyDescent="0.45">
      <c r="X497" s="15">
        <v>1</v>
      </c>
      <c r="Y497" s="15" t="s">
        <v>105</v>
      </c>
      <c r="Z497" s="15" t="s">
        <v>103</v>
      </c>
      <c r="AA497" s="15" t="s">
        <v>88</v>
      </c>
      <c r="AB497" s="15" t="s">
        <v>97</v>
      </c>
      <c r="AC497" s="2" t="str">
        <f>_xlfn.CONCAT(X497,Y497,Z497,AA497,AB497)</f>
        <v>1後期日7 8a</v>
      </c>
      <c r="AD497" s="16" t="e">
        <f>DGET($M$10:$U$203,$U$10,X496:AA497)</f>
        <v>#VALUE!</v>
      </c>
      <c r="AE497" s="16" t="e">
        <f>DGET($M$10:$U$203,$N$10,X496:AA497)</f>
        <v>#VALUE!</v>
      </c>
      <c r="AF497" s="16" t="e">
        <f>DGET($M$10:$U$203,$M$10,X496:AA497)</f>
        <v>#VALUE!</v>
      </c>
    </row>
    <row r="498" spans="24:32" ht="18" customHeight="1" x14ac:dyDescent="0.45">
      <c r="X498" s="5" t="s">
        <v>65</v>
      </c>
      <c r="Y498" s="5" t="s">
        <v>77</v>
      </c>
      <c r="Z498" s="5" t="s">
        <v>66</v>
      </c>
      <c r="AA498" s="5" t="s">
        <v>68</v>
      </c>
      <c r="AB498" s="5"/>
      <c r="AC498" s="5"/>
      <c r="AD498" s="5" t="s">
        <v>94</v>
      </c>
      <c r="AE498" s="5" t="s">
        <v>92</v>
      </c>
      <c r="AF498" s="5" t="s">
        <v>91</v>
      </c>
    </row>
    <row r="499" spans="24:32" ht="18" customHeight="1" x14ac:dyDescent="0.45">
      <c r="X499" s="15">
        <v>1</v>
      </c>
      <c r="Y499" s="15" t="s">
        <v>105</v>
      </c>
      <c r="Z499" s="15" t="s">
        <v>103</v>
      </c>
      <c r="AA499" s="15" t="s">
        <v>88</v>
      </c>
      <c r="AB499" s="15" t="s">
        <v>98</v>
      </c>
      <c r="AC499" s="2" t="str">
        <f>_xlfn.CONCAT(X499,Y499,Z499,AA499,AB499)</f>
        <v>1後期日7 8b</v>
      </c>
      <c r="AD499" s="16" t="e">
        <f>DGET($M$10:$U$203,$U$10,X498:AA499)</f>
        <v>#VALUE!</v>
      </c>
      <c r="AE499" s="16" t="e">
        <f>DGET($M$10:$U$203,$N$10,X498:AA499)</f>
        <v>#VALUE!</v>
      </c>
      <c r="AF499" s="16" t="e">
        <f>DGET($M$10:$U$203,$M$10,X498:AA499)</f>
        <v>#VALUE!</v>
      </c>
    </row>
    <row r="500" spans="24:32" ht="18" customHeight="1" x14ac:dyDescent="0.45">
      <c r="X500" s="5" t="s">
        <v>65</v>
      </c>
      <c r="Y500" s="5" t="s">
        <v>77</v>
      </c>
      <c r="Z500" s="5" t="s">
        <v>66</v>
      </c>
      <c r="AA500" s="5" t="s">
        <v>69</v>
      </c>
      <c r="AB500" s="5"/>
      <c r="AC500" s="5"/>
      <c r="AD500" s="5" t="s">
        <v>94</v>
      </c>
      <c r="AE500" s="5" t="s">
        <v>92</v>
      </c>
      <c r="AF500" s="5" t="s">
        <v>91</v>
      </c>
    </row>
    <row r="501" spans="24:32" ht="18" customHeight="1" x14ac:dyDescent="0.45">
      <c r="X501" s="15">
        <v>1</v>
      </c>
      <c r="Y501" s="15" t="s">
        <v>105</v>
      </c>
      <c r="Z501" s="15" t="s">
        <v>103</v>
      </c>
      <c r="AA501" s="15" t="s">
        <v>88</v>
      </c>
      <c r="AB501" s="15" t="s">
        <v>99</v>
      </c>
      <c r="AC501" s="2" t="str">
        <f>_xlfn.CONCAT(X501,Y501,Z501,AA501,AB501)</f>
        <v>1後期日7 8c</v>
      </c>
      <c r="AD501" s="16" t="e">
        <f>DGET($M$10:$U$203,$U$10,X500:AA501)</f>
        <v>#VALUE!</v>
      </c>
      <c r="AE501" s="16" t="e">
        <f>DGET($M$10:$U$203,$N$10,X500:AA501)</f>
        <v>#VALUE!</v>
      </c>
      <c r="AF501" s="16" t="e">
        <f>DGET($M$10:$U$203,$M$10,X500:AA501)</f>
        <v>#VALUE!</v>
      </c>
    </row>
    <row r="502" spans="24:32" ht="18" customHeight="1" x14ac:dyDescent="0.45">
      <c r="X502" s="5" t="s">
        <v>65</v>
      </c>
      <c r="Y502" s="5" t="s">
        <v>77</v>
      </c>
      <c r="Z502" s="5" t="s">
        <v>66</v>
      </c>
      <c r="AA502" s="5" t="s">
        <v>67</v>
      </c>
      <c r="AB502" s="5"/>
      <c r="AC502" s="5"/>
      <c r="AD502" s="5" t="s">
        <v>94</v>
      </c>
      <c r="AE502" s="5" t="s">
        <v>92</v>
      </c>
      <c r="AF502" s="5" t="s">
        <v>91</v>
      </c>
    </row>
    <row r="503" spans="24:32" ht="18" customHeight="1" x14ac:dyDescent="0.45">
      <c r="X503" s="15">
        <v>1</v>
      </c>
      <c r="Y503" s="15" t="s">
        <v>105</v>
      </c>
      <c r="Z503" s="15" t="s">
        <v>103</v>
      </c>
      <c r="AA503" s="15" t="s">
        <v>89</v>
      </c>
      <c r="AB503" s="15" t="s">
        <v>97</v>
      </c>
      <c r="AC503" s="2" t="str">
        <f>_xlfn.CONCAT(X503,Y503,Z503,AA503,AB503)</f>
        <v>1後期日9 10a</v>
      </c>
      <c r="AD503" s="16" t="e">
        <f>DGET($M$10:$U$203,$U$10,X502:AA503)</f>
        <v>#VALUE!</v>
      </c>
      <c r="AE503" s="16" t="e">
        <f>DGET($M$10:$U$203,$N$10,X502:AA503)</f>
        <v>#VALUE!</v>
      </c>
      <c r="AF503" s="16" t="e">
        <f>DGET($M$10:$U$203,$M$10,X502:AA503)</f>
        <v>#VALUE!</v>
      </c>
    </row>
    <row r="504" spans="24:32" ht="18" customHeight="1" x14ac:dyDescent="0.45">
      <c r="X504" s="5" t="s">
        <v>65</v>
      </c>
      <c r="Y504" s="5" t="s">
        <v>77</v>
      </c>
      <c r="Z504" s="5" t="s">
        <v>66</v>
      </c>
      <c r="AA504" s="5" t="s">
        <v>68</v>
      </c>
      <c r="AB504" s="5"/>
      <c r="AC504" s="5"/>
      <c r="AD504" s="5" t="s">
        <v>94</v>
      </c>
      <c r="AE504" s="5" t="s">
        <v>92</v>
      </c>
      <c r="AF504" s="5" t="s">
        <v>91</v>
      </c>
    </row>
    <row r="505" spans="24:32" ht="18" customHeight="1" x14ac:dyDescent="0.45">
      <c r="X505" s="15">
        <v>1</v>
      </c>
      <c r="Y505" s="15" t="s">
        <v>105</v>
      </c>
      <c r="Z505" s="15" t="s">
        <v>103</v>
      </c>
      <c r="AA505" s="15" t="s">
        <v>89</v>
      </c>
      <c r="AB505" s="15" t="s">
        <v>98</v>
      </c>
      <c r="AC505" s="2" t="str">
        <f>_xlfn.CONCAT(X505,Y505,Z505,AA505,AB505)</f>
        <v>1後期日9 10b</v>
      </c>
      <c r="AD505" s="16" t="e">
        <f>DGET($M$10:$U$203,$U$10,X504:AA505)</f>
        <v>#VALUE!</v>
      </c>
      <c r="AE505" s="16" t="e">
        <f>DGET($M$10:$U$203,$N$10,X504:AA505)</f>
        <v>#VALUE!</v>
      </c>
      <c r="AF505" s="16" t="e">
        <f>DGET($M$10:$U$203,$M$10,X504:AA505)</f>
        <v>#VALUE!</v>
      </c>
    </row>
    <row r="506" spans="24:32" ht="18" customHeight="1" x14ac:dyDescent="0.45">
      <c r="X506" s="5" t="s">
        <v>65</v>
      </c>
      <c r="Y506" s="5" t="s">
        <v>77</v>
      </c>
      <c r="Z506" s="5" t="s">
        <v>66</v>
      </c>
      <c r="AA506" s="5" t="s">
        <v>69</v>
      </c>
      <c r="AB506" s="5"/>
      <c r="AC506" s="5"/>
      <c r="AD506" s="5" t="s">
        <v>94</v>
      </c>
      <c r="AE506" s="5" t="s">
        <v>92</v>
      </c>
      <c r="AF506" s="5" t="s">
        <v>91</v>
      </c>
    </row>
    <row r="507" spans="24:32" ht="18" customHeight="1" x14ac:dyDescent="0.45">
      <c r="X507" s="15">
        <v>1</v>
      </c>
      <c r="Y507" s="15" t="s">
        <v>105</v>
      </c>
      <c r="Z507" s="15" t="s">
        <v>103</v>
      </c>
      <c r="AA507" s="15" t="s">
        <v>89</v>
      </c>
      <c r="AB507" s="15" t="s">
        <v>99</v>
      </c>
      <c r="AC507" s="2" t="str">
        <f>_xlfn.CONCAT(X507,Y507,Z507,AA507,AB507)</f>
        <v>1後期日9 10c</v>
      </c>
      <c r="AD507" s="16" t="e">
        <f>DGET($M$10:$U$203,$U$10,X506:AA507)</f>
        <v>#VALUE!</v>
      </c>
      <c r="AE507" s="16" t="e">
        <f>DGET($M$10:$U$203,$N$10,X506:AA507)</f>
        <v>#VALUE!</v>
      </c>
      <c r="AF507" s="16" t="e">
        <f>DGET($M$10:$U$203,$M$10,X506:AA507)</f>
        <v>#VALUE!</v>
      </c>
    </row>
    <row r="508" spans="24:32" ht="18" customHeight="1" x14ac:dyDescent="0.45">
      <c r="X508" s="5" t="s">
        <v>65</v>
      </c>
      <c r="Y508" s="5" t="s">
        <v>77</v>
      </c>
      <c r="Z508" s="5" t="s">
        <v>66</v>
      </c>
      <c r="AA508" s="5" t="s">
        <v>67</v>
      </c>
      <c r="AB508" s="5"/>
      <c r="AC508" s="5"/>
      <c r="AD508" s="5" t="s">
        <v>94</v>
      </c>
      <c r="AE508" s="5" t="s">
        <v>92</v>
      </c>
      <c r="AF508" s="5" t="s">
        <v>91</v>
      </c>
    </row>
    <row r="509" spans="24:32" ht="18" customHeight="1" x14ac:dyDescent="0.45">
      <c r="X509" s="15">
        <v>1</v>
      </c>
      <c r="Y509" s="15" t="s">
        <v>105</v>
      </c>
      <c r="Z509" s="15" t="s">
        <v>103</v>
      </c>
      <c r="AA509" s="15" t="s">
        <v>90</v>
      </c>
      <c r="AB509" s="15" t="s">
        <v>97</v>
      </c>
      <c r="AC509" s="2" t="str">
        <f>_xlfn.CONCAT(X509,Y509,Z509,AA509,AB509)</f>
        <v>1後期日他a</v>
      </c>
      <c r="AD509" s="16" t="e">
        <f>DGET($M$10:$U$203,$U$10,X508:AA509)</f>
        <v>#VALUE!</v>
      </c>
      <c r="AE509" s="16" t="e">
        <f>DGET($M$10:$U$203,$N$10,X508:AA509)</f>
        <v>#VALUE!</v>
      </c>
      <c r="AF509" s="16" t="e">
        <f>DGET($M$10:$U$203,$M$10,X508:AA509)</f>
        <v>#VALUE!</v>
      </c>
    </row>
    <row r="510" spans="24:32" ht="18" customHeight="1" x14ac:dyDescent="0.45">
      <c r="X510" s="5" t="s">
        <v>65</v>
      </c>
      <c r="Y510" s="5" t="s">
        <v>77</v>
      </c>
      <c r="Z510" s="5" t="s">
        <v>66</v>
      </c>
      <c r="AA510" s="5" t="s">
        <v>68</v>
      </c>
      <c r="AB510" s="5"/>
      <c r="AC510" s="5"/>
      <c r="AD510" s="5" t="s">
        <v>94</v>
      </c>
      <c r="AE510" s="5" t="s">
        <v>92</v>
      </c>
      <c r="AF510" s="5" t="s">
        <v>91</v>
      </c>
    </row>
    <row r="511" spans="24:32" ht="18" customHeight="1" x14ac:dyDescent="0.45">
      <c r="X511" s="15">
        <v>1</v>
      </c>
      <c r="Y511" s="15" t="s">
        <v>105</v>
      </c>
      <c r="Z511" s="15" t="s">
        <v>103</v>
      </c>
      <c r="AA511" s="15" t="s">
        <v>90</v>
      </c>
      <c r="AB511" s="15" t="s">
        <v>98</v>
      </c>
      <c r="AC511" s="2" t="str">
        <f>_xlfn.CONCAT(X511,Y511,Z511,AA511,AB511)</f>
        <v>1後期日他b</v>
      </c>
      <c r="AD511" s="16" t="e">
        <f>DGET($M$10:$U$203,$U$10,X510:AA511)</f>
        <v>#VALUE!</v>
      </c>
      <c r="AE511" s="16" t="e">
        <f>DGET($M$10:$U$203,$N$10,X510:AA511)</f>
        <v>#VALUE!</v>
      </c>
      <c r="AF511" s="16" t="e">
        <f>DGET($M$10:$U$203,$M$10,X510:AA511)</f>
        <v>#VALUE!</v>
      </c>
    </row>
    <row r="512" spans="24:32" ht="18" customHeight="1" x14ac:dyDescent="0.45">
      <c r="X512" s="5" t="s">
        <v>65</v>
      </c>
      <c r="Y512" s="5" t="s">
        <v>77</v>
      </c>
      <c r="Z512" s="5" t="s">
        <v>66</v>
      </c>
      <c r="AA512" s="5" t="s">
        <v>69</v>
      </c>
      <c r="AB512" s="5"/>
      <c r="AC512" s="5"/>
      <c r="AD512" s="5" t="s">
        <v>94</v>
      </c>
      <c r="AE512" s="5" t="s">
        <v>92</v>
      </c>
      <c r="AF512" s="5" t="s">
        <v>91</v>
      </c>
    </row>
    <row r="513" spans="24:32" ht="18" customHeight="1" x14ac:dyDescent="0.45">
      <c r="X513" s="15">
        <v>1</v>
      </c>
      <c r="Y513" s="15" t="s">
        <v>105</v>
      </c>
      <c r="Z513" s="15" t="s">
        <v>103</v>
      </c>
      <c r="AA513" s="15" t="s">
        <v>90</v>
      </c>
      <c r="AB513" s="15" t="s">
        <v>99</v>
      </c>
      <c r="AC513" s="2" t="str">
        <f>_xlfn.CONCAT(X513,Y513,Z513,AA513,AB513)</f>
        <v>1後期日他c</v>
      </c>
      <c r="AD513" s="16" t="e">
        <f>DGET($M$10:$U$203,$U$10,X512:AA513)</f>
        <v>#VALUE!</v>
      </c>
      <c r="AE513" s="16" t="e">
        <f>DGET($M$10:$U$203,$N$10,X512:AA513)</f>
        <v>#VALUE!</v>
      </c>
      <c r="AF513" s="16" t="e">
        <f>DGET($M$10:$U$203,$M$10,X512:AA513)</f>
        <v>#VALUE!</v>
      </c>
    </row>
    <row r="514" spans="24:32" ht="18" customHeight="1" x14ac:dyDescent="0.45">
      <c r="X514" s="5" t="s">
        <v>65</v>
      </c>
      <c r="Y514" s="5" t="s">
        <v>77</v>
      </c>
      <c r="Z514" s="5" t="s">
        <v>66</v>
      </c>
      <c r="AA514" s="5" t="s">
        <v>67</v>
      </c>
      <c r="AB514" s="5"/>
      <c r="AC514" s="5"/>
      <c r="AD514" s="5" t="s">
        <v>94</v>
      </c>
      <c r="AE514" s="5" t="s">
        <v>92</v>
      </c>
      <c r="AF514" s="5" t="s">
        <v>91</v>
      </c>
    </row>
    <row r="515" spans="24:32" ht="18" customHeight="1" x14ac:dyDescent="0.45">
      <c r="X515" s="15" t="s">
        <v>104</v>
      </c>
      <c r="Y515" s="15" t="s">
        <v>82</v>
      </c>
      <c r="Z515" s="15" t="s">
        <v>83</v>
      </c>
      <c r="AA515" s="15" t="s">
        <v>84</v>
      </c>
      <c r="AB515" s="15" t="s">
        <v>97</v>
      </c>
      <c r="AC515" s="2" t="str">
        <f>_xlfn.CONCAT(X515,Y515,Z515,AA515,AB515)</f>
        <v>2前期月1 2a</v>
      </c>
      <c r="AD515" s="16" t="e">
        <f>DGET($M$10:$U$203,$U$10,X514:AA515)</f>
        <v>#VALUE!</v>
      </c>
      <c r="AE515" s="16" t="e">
        <f>DGET($M$10:$U$203,$N$10,X514:AA515)</f>
        <v>#VALUE!</v>
      </c>
      <c r="AF515" s="16" t="e">
        <f>DGET($M$10:$U$203,$M$10,X514:AA515)</f>
        <v>#VALUE!</v>
      </c>
    </row>
    <row r="516" spans="24:32" ht="18" customHeight="1" x14ac:dyDescent="0.45">
      <c r="X516" s="5" t="s">
        <v>65</v>
      </c>
      <c r="Y516" s="5" t="s">
        <v>77</v>
      </c>
      <c r="Z516" s="5" t="s">
        <v>66</v>
      </c>
      <c r="AA516" s="5" t="s">
        <v>68</v>
      </c>
      <c r="AB516" s="5"/>
      <c r="AC516" s="5"/>
      <c r="AD516" s="5" t="s">
        <v>94</v>
      </c>
      <c r="AE516" s="5" t="s">
        <v>92</v>
      </c>
      <c r="AF516" s="5" t="s">
        <v>91</v>
      </c>
    </row>
    <row r="517" spans="24:32" ht="18" customHeight="1" x14ac:dyDescent="0.45">
      <c r="X517" s="15" t="s">
        <v>104</v>
      </c>
      <c r="Y517" s="15" t="s">
        <v>82</v>
      </c>
      <c r="Z517" s="15" t="s">
        <v>83</v>
      </c>
      <c r="AA517" s="15" t="s">
        <v>84</v>
      </c>
      <c r="AB517" s="15" t="s">
        <v>98</v>
      </c>
      <c r="AC517" s="2" t="str">
        <f>_xlfn.CONCAT(X517,Y517,Z517,AA517,AB517)</f>
        <v>2前期月1 2b</v>
      </c>
      <c r="AD517" s="16" t="e">
        <f>DGET($M$10:$U$203,$U$10,X516:AA517)</f>
        <v>#VALUE!</v>
      </c>
      <c r="AE517" s="16" t="e">
        <f>DGET($M$10:$U$203,$N$10,X516:AA517)</f>
        <v>#VALUE!</v>
      </c>
      <c r="AF517" s="16" t="e">
        <f>DGET($M$10:$U$203,$M$10,X516:AA517)</f>
        <v>#VALUE!</v>
      </c>
    </row>
    <row r="518" spans="24:32" ht="18" customHeight="1" x14ac:dyDescent="0.45">
      <c r="X518" s="5" t="s">
        <v>65</v>
      </c>
      <c r="Y518" s="5" t="s">
        <v>77</v>
      </c>
      <c r="Z518" s="5" t="s">
        <v>66</v>
      </c>
      <c r="AA518" s="5" t="s">
        <v>69</v>
      </c>
      <c r="AB518" s="5"/>
      <c r="AC518" s="5"/>
      <c r="AD518" s="5" t="s">
        <v>94</v>
      </c>
      <c r="AE518" s="5" t="s">
        <v>92</v>
      </c>
      <c r="AF518" s="5" t="s">
        <v>91</v>
      </c>
    </row>
    <row r="519" spans="24:32" ht="18" customHeight="1" x14ac:dyDescent="0.45">
      <c r="X519" s="15" t="s">
        <v>104</v>
      </c>
      <c r="Y519" s="15" t="s">
        <v>82</v>
      </c>
      <c r="Z519" s="15" t="s">
        <v>83</v>
      </c>
      <c r="AA519" s="15" t="s">
        <v>84</v>
      </c>
      <c r="AB519" s="15" t="s">
        <v>99</v>
      </c>
      <c r="AC519" s="2" t="str">
        <f>_xlfn.CONCAT(X519,Y519,Z519,AA519,AB519)</f>
        <v>2前期月1 2c</v>
      </c>
      <c r="AD519" s="16" t="e">
        <f>DGET($M$10:$U$203,$U$10,X518:AA519)</f>
        <v>#VALUE!</v>
      </c>
      <c r="AE519" s="16" t="e">
        <f>DGET($M$10:$U$203,$N$10,X518:AA519)</f>
        <v>#VALUE!</v>
      </c>
      <c r="AF519" s="16" t="e">
        <f>DGET($M$10:$U$203,$M$10,X518:AA519)</f>
        <v>#VALUE!</v>
      </c>
    </row>
    <row r="520" spans="24:32" ht="18" customHeight="1" x14ac:dyDescent="0.45">
      <c r="X520" s="5" t="s">
        <v>65</v>
      </c>
      <c r="Y520" s="5" t="s">
        <v>77</v>
      </c>
      <c r="Z520" s="5" t="s">
        <v>66</v>
      </c>
      <c r="AA520" s="5" t="s">
        <v>67</v>
      </c>
      <c r="AB520" s="5"/>
      <c r="AC520" s="5"/>
      <c r="AD520" s="5" t="s">
        <v>94</v>
      </c>
      <c r="AE520" s="5" t="s">
        <v>92</v>
      </c>
      <c r="AF520" s="5" t="s">
        <v>91</v>
      </c>
    </row>
    <row r="521" spans="24:32" ht="18" customHeight="1" x14ac:dyDescent="0.45">
      <c r="X521" s="15" t="s">
        <v>104</v>
      </c>
      <c r="Y521" s="15" t="s">
        <v>82</v>
      </c>
      <c r="Z521" s="15" t="s">
        <v>83</v>
      </c>
      <c r="AA521" s="15" t="s">
        <v>85</v>
      </c>
      <c r="AB521" s="15" t="s">
        <v>97</v>
      </c>
      <c r="AC521" s="2" t="str">
        <f>_xlfn.CONCAT(X521,Y521,Z521,AA521,AB521)</f>
        <v>2前期月3 4a</v>
      </c>
      <c r="AD521" s="16" t="e">
        <f>DGET($M$10:$U$203,$U$10,X520:AA521)</f>
        <v>#VALUE!</v>
      </c>
      <c r="AE521" s="16" t="e">
        <f>DGET($M$10:$U$203,$N$10,X520:AA521)</f>
        <v>#VALUE!</v>
      </c>
      <c r="AF521" s="16" t="e">
        <f>DGET($M$10:$U$203,$M$10,X520:AA521)</f>
        <v>#VALUE!</v>
      </c>
    </row>
    <row r="522" spans="24:32" ht="18" customHeight="1" x14ac:dyDescent="0.45">
      <c r="X522" s="5" t="s">
        <v>65</v>
      </c>
      <c r="Y522" s="5" t="s">
        <v>77</v>
      </c>
      <c r="Z522" s="5" t="s">
        <v>66</v>
      </c>
      <c r="AA522" s="5" t="s">
        <v>68</v>
      </c>
      <c r="AB522" s="5"/>
      <c r="AC522" s="5"/>
      <c r="AD522" s="5" t="s">
        <v>94</v>
      </c>
      <c r="AE522" s="5" t="s">
        <v>92</v>
      </c>
      <c r="AF522" s="5" t="s">
        <v>91</v>
      </c>
    </row>
    <row r="523" spans="24:32" ht="18" customHeight="1" x14ac:dyDescent="0.45">
      <c r="X523" s="15" t="s">
        <v>104</v>
      </c>
      <c r="Y523" s="15" t="s">
        <v>82</v>
      </c>
      <c r="Z523" s="15" t="s">
        <v>83</v>
      </c>
      <c r="AA523" s="15" t="s">
        <v>85</v>
      </c>
      <c r="AB523" s="15" t="s">
        <v>98</v>
      </c>
      <c r="AC523" s="2" t="str">
        <f>_xlfn.CONCAT(X523,Y523,Z523,AA523,AB523)</f>
        <v>2前期月3 4b</v>
      </c>
      <c r="AD523" s="16" t="e">
        <f>DGET($M$10:$U$203,$U$10,X522:AA523)</f>
        <v>#VALUE!</v>
      </c>
      <c r="AE523" s="16" t="e">
        <f>DGET($M$10:$U$203,$N$10,X522:AA523)</f>
        <v>#VALUE!</v>
      </c>
      <c r="AF523" s="16" t="e">
        <f>DGET($M$10:$U$203,$M$10,X522:AA523)</f>
        <v>#VALUE!</v>
      </c>
    </row>
    <row r="524" spans="24:32" ht="18" customHeight="1" x14ac:dyDescent="0.45">
      <c r="X524" s="5" t="s">
        <v>65</v>
      </c>
      <c r="Y524" s="5" t="s">
        <v>77</v>
      </c>
      <c r="Z524" s="5" t="s">
        <v>66</v>
      </c>
      <c r="AA524" s="5" t="s">
        <v>69</v>
      </c>
      <c r="AB524" s="5"/>
      <c r="AC524" s="5"/>
      <c r="AD524" s="5" t="s">
        <v>94</v>
      </c>
      <c r="AE524" s="5" t="s">
        <v>92</v>
      </c>
      <c r="AF524" s="5" t="s">
        <v>91</v>
      </c>
    </row>
    <row r="525" spans="24:32" ht="18" customHeight="1" x14ac:dyDescent="0.45">
      <c r="X525" s="15" t="s">
        <v>104</v>
      </c>
      <c r="Y525" s="15" t="s">
        <v>82</v>
      </c>
      <c r="Z525" s="15" t="s">
        <v>83</v>
      </c>
      <c r="AA525" s="15" t="s">
        <v>85</v>
      </c>
      <c r="AB525" s="15" t="s">
        <v>99</v>
      </c>
      <c r="AC525" s="2" t="str">
        <f>_xlfn.CONCAT(X525,Y525,Z525,AA525,AB525)</f>
        <v>2前期月3 4c</v>
      </c>
      <c r="AD525" s="16" t="e">
        <f>DGET($M$10:$U$203,$U$10,X524:AA525)</f>
        <v>#VALUE!</v>
      </c>
      <c r="AE525" s="16" t="e">
        <f>DGET($M$10:$U$203,$N$10,X524:AA525)</f>
        <v>#VALUE!</v>
      </c>
      <c r="AF525" s="16" t="e">
        <f>DGET($M$10:$U$203,$M$10,X524:AA525)</f>
        <v>#VALUE!</v>
      </c>
    </row>
    <row r="526" spans="24:32" ht="18" customHeight="1" x14ac:dyDescent="0.45">
      <c r="X526" s="5" t="s">
        <v>65</v>
      </c>
      <c r="Y526" s="5" t="s">
        <v>77</v>
      </c>
      <c r="Z526" s="5" t="s">
        <v>66</v>
      </c>
      <c r="AA526" s="5" t="s">
        <v>67</v>
      </c>
      <c r="AB526" s="5"/>
      <c r="AC526" s="5"/>
      <c r="AD526" s="5" t="s">
        <v>94</v>
      </c>
      <c r="AE526" s="5" t="s">
        <v>92</v>
      </c>
      <c r="AF526" s="5" t="s">
        <v>91</v>
      </c>
    </row>
    <row r="527" spans="24:32" ht="18" customHeight="1" x14ac:dyDescent="0.45">
      <c r="X527" s="15" t="s">
        <v>104</v>
      </c>
      <c r="Y527" s="15" t="s">
        <v>82</v>
      </c>
      <c r="Z527" s="15" t="s">
        <v>83</v>
      </c>
      <c r="AA527" s="15" t="s">
        <v>87</v>
      </c>
      <c r="AB527" s="15" t="s">
        <v>97</v>
      </c>
      <c r="AC527" s="2" t="str">
        <f>_xlfn.CONCAT(X527,Y527,Z527,AA527,AB527)</f>
        <v>2前期月5 6a</v>
      </c>
      <c r="AD527" s="16" t="e">
        <f>DGET($M$10:$U$203,$U$10,X526:AA527)</f>
        <v>#VALUE!</v>
      </c>
      <c r="AE527" s="16" t="e">
        <f>DGET($M$10:$U$203,$N$10,X526:AA527)</f>
        <v>#VALUE!</v>
      </c>
      <c r="AF527" s="16" t="e">
        <f>DGET($M$10:$U$203,$M$10,X526:AA527)</f>
        <v>#VALUE!</v>
      </c>
    </row>
    <row r="528" spans="24:32" ht="18" customHeight="1" x14ac:dyDescent="0.45">
      <c r="X528" s="5" t="s">
        <v>65</v>
      </c>
      <c r="Y528" s="5" t="s">
        <v>77</v>
      </c>
      <c r="Z528" s="5" t="s">
        <v>66</v>
      </c>
      <c r="AA528" s="5" t="s">
        <v>68</v>
      </c>
      <c r="AB528" s="5"/>
      <c r="AC528" s="5"/>
      <c r="AD528" s="5" t="s">
        <v>94</v>
      </c>
      <c r="AE528" s="5" t="s">
        <v>92</v>
      </c>
      <c r="AF528" s="5" t="s">
        <v>91</v>
      </c>
    </row>
    <row r="529" spans="24:32" ht="18" customHeight="1" x14ac:dyDescent="0.45">
      <c r="X529" s="15" t="s">
        <v>104</v>
      </c>
      <c r="Y529" s="15" t="s">
        <v>82</v>
      </c>
      <c r="Z529" s="15" t="s">
        <v>83</v>
      </c>
      <c r="AA529" s="15" t="s">
        <v>87</v>
      </c>
      <c r="AB529" s="15" t="s">
        <v>98</v>
      </c>
      <c r="AC529" s="2" t="str">
        <f>_xlfn.CONCAT(X529,Y529,Z529,AA529,AB529)</f>
        <v>2前期月5 6b</v>
      </c>
      <c r="AD529" s="16" t="e">
        <f>DGET($M$10:$U$203,$U$10,X528:AA529)</f>
        <v>#VALUE!</v>
      </c>
      <c r="AE529" s="16" t="e">
        <f>DGET($M$10:$U$203,$N$10,X528:AA529)</f>
        <v>#VALUE!</v>
      </c>
      <c r="AF529" s="16" t="e">
        <f>DGET($M$10:$U$203,$M$10,X528:AA529)</f>
        <v>#VALUE!</v>
      </c>
    </row>
    <row r="530" spans="24:32" ht="18" customHeight="1" x14ac:dyDescent="0.45">
      <c r="X530" s="5" t="s">
        <v>65</v>
      </c>
      <c r="Y530" s="5" t="s">
        <v>77</v>
      </c>
      <c r="Z530" s="5" t="s">
        <v>66</v>
      </c>
      <c r="AA530" s="5" t="s">
        <v>69</v>
      </c>
      <c r="AB530" s="5"/>
      <c r="AC530" s="5"/>
      <c r="AD530" s="5" t="s">
        <v>94</v>
      </c>
      <c r="AE530" s="5" t="s">
        <v>92</v>
      </c>
      <c r="AF530" s="5" t="s">
        <v>91</v>
      </c>
    </row>
    <row r="531" spans="24:32" ht="18" customHeight="1" x14ac:dyDescent="0.45">
      <c r="X531" s="15" t="s">
        <v>104</v>
      </c>
      <c r="Y531" s="15" t="s">
        <v>82</v>
      </c>
      <c r="Z531" s="15" t="s">
        <v>83</v>
      </c>
      <c r="AA531" s="15" t="s">
        <v>87</v>
      </c>
      <c r="AB531" s="15" t="s">
        <v>99</v>
      </c>
      <c r="AC531" s="2" t="str">
        <f>_xlfn.CONCAT(X531,Y531,Z531,AA531,AB531)</f>
        <v>2前期月5 6c</v>
      </c>
      <c r="AD531" s="16" t="e">
        <f>DGET($M$10:$U$203,$U$10,X530:AA531)</f>
        <v>#VALUE!</v>
      </c>
      <c r="AE531" s="16" t="e">
        <f>DGET($M$10:$U$203,$N$10,X530:AA531)</f>
        <v>#VALUE!</v>
      </c>
      <c r="AF531" s="16" t="e">
        <f>DGET($M$10:$U$203,$M$10,X530:AA531)</f>
        <v>#VALUE!</v>
      </c>
    </row>
    <row r="532" spans="24:32" ht="18" customHeight="1" x14ac:dyDescent="0.45">
      <c r="X532" s="5" t="s">
        <v>65</v>
      </c>
      <c r="Y532" s="5" t="s">
        <v>77</v>
      </c>
      <c r="Z532" s="5" t="s">
        <v>66</v>
      </c>
      <c r="AA532" s="5" t="s">
        <v>67</v>
      </c>
      <c r="AB532" s="5"/>
      <c r="AC532" s="5"/>
      <c r="AD532" s="5" t="s">
        <v>94</v>
      </c>
      <c r="AE532" s="5" t="s">
        <v>92</v>
      </c>
      <c r="AF532" s="5" t="s">
        <v>91</v>
      </c>
    </row>
    <row r="533" spans="24:32" ht="18" customHeight="1" x14ac:dyDescent="0.45">
      <c r="X533" s="15" t="s">
        <v>104</v>
      </c>
      <c r="Y533" s="15" t="s">
        <v>82</v>
      </c>
      <c r="Z533" s="15" t="s">
        <v>83</v>
      </c>
      <c r="AA533" s="15" t="s">
        <v>88</v>
      </c>
      <c r="AB533" s="15" t="s">
        <v>97</v>
      </c>
      <c r="AC533" s="2" t="str">
        <f>_xlfn.CONCAT(X533,Y533,Z533,AA533,AB533)</f>
        <v>2前期月7 8a</v>
      </c>
      <c r="AD533" s="16" t="e">
        <f>DGET($M$10:$U$203,$U$10,X532:AA533)</f>
        <v>#VALUE!</v>
      </c>
      <c r="AE533" s="16" t="e">
        <f>DGET($M$10:$U$203,$N$10,X532:AA533)</f>
        <v>#VALUE!</v>
      </c>
      <c r="AF533" s="16" t="e">
        <f>DGET($M$10:$U$203,$M$10,X532:AA533)</f>
        <v>#VALUE!</v>
      </c>
    </row>
    <row r="534" spans="24:32" ht="18" customHeight="1" x14ac:dyDescent="0.45">
      <c r="X534" s="5" t="s">
        <v>65</v>
      </c>
      <c r="Y534" s="5" t="s">
        <v>77</v>
      </c>
      <c r="Z534" s="5" t="s">
        <v>66</v>
      </c>
      <c r="AA534" s="5" t="s">
        <v>68</v>
      </c>
      <c r="AB534" s="5"/>
      <c r="AC534" s="5"/>
      <c r="AD534" s="5" t="s">
        <v>94</v>
      </c>
      <c r="AE534" s="5" t="s">
        <v>92</v>
      </c>
      <c r="AF534" s="5" t="s">
        <v>91</v>
      </c>
    </row>
    <row r="535" spans="24:32" ht="18" customHeight="1" x14ac:dyDescent="0.45">
      <c r="X535" s="15" t="s">
        <v>104</v>
      </c>
      <c r="Y535" s="15" t="s">
        <v>82</v>
      </c>
      <c r="Z535" s="15" t="s">
        <v>83</v>
      </c>
      <c r="AA535" s="15" t="s">
        <v>88</v>
      </c>
      <c r="AB535" s="15" t="s">
        <v>98</v>
      </c>
      <c r="AC535" s="2" t="str">
        <f>_xlfn.CONCAT(X535,Y535,Z535,AA535,AB535)</f>
        <v>2前期月7 8b</v>
      </c>
      <c r="AD535" s="16" t="e">
        <f>DGET($M$10:$U$203,$U$10,X534:AA535)</f>
        <v>#VALUE!</v>
      </c>
      <c r="AE535" s="16" t="e">
        <f>DGET($M$10:$U$203,$N$10,X534:AA535)</f>
        <v>#VALUE!</v>
      </c>
      <c r="AF535" s="16" t="e">
        <f>DGET($M$10:$U$203,$M$10,X534:AA535)</f>
        <v>#VALUE!</v>
      </c>
    </row>
    <row r="536" spans="24:32" ht="18" customHeight="1" x14ac:dyDescent="0.45">
      <c r="X536" s="5" t="s">
        <v>65</v>
      </c>
      <c r="Y536" s="5" t="s">
        <v>77</v>
      </c>
      <c r="Z536" s="5" t="s">
        <v>66</v>
      </c>
      <c r="AA536" s="5" t="s">
        <v>69</v>
      </c>
      <c r="AB536" s="5"/>
      <c r="AC536" s="5"/>
      <c r="AD536" s="5" t="s">
        <v>94</v>
      </c>
      <c r="AE536" s="5" t="s">
        <v>92</v>
      </c>
      <c r="AF536" s="5" t="s">
        <v>91</v>
      </c>
    </row>
    <row r="537" spans="24:32" ht="18" customHeight="1" x14ac:dyDescent="0.45">
      <c r="X537" s="15" t="s">
        <v>104</v>
      </c>
      <c r="Y537" s="15" t="s">
        <v>82</v>
      </c>
      <c r="Z537" s="15" t="s">
        <v>83</v>
      </c>
      <c r="AA537" s="15" t="s">
        <v>88</v>
      </c>
      <c r="AB537" s="15" t="s">
        <v>99</v>
      </c>
      <c r="AC537" s="2" t="str">
        <f>_xlfn.CONCAT(X537,Y537,Z537,AA537,AB537)</f>
        <v>2前期月7 8c</v>
      </c>
      <c r="AD537" s="16" t="e">
        <f>DGET($M$10:$U$203,$U$10,X536:AA537)</f>
        <v>#VALUE!</v>
      </c>
      <c r="AE537" s="16" t="e">
        <f>DGET($M$10:$U$203,$N$10,X536:AA537)</f>
        <v>#VALUE!</v>
      </c>
      <c r="AF537" s="16" t="e">
        <f>DGET($M$10:$U$203,$M$10,X536:AA537)</f>
        <v>#VALUE!</v>
      </c>
    </row>
    <row r="538" spans="24:32" ht="18" customHeight="1" x14ac:dyDescent="0.45">
      <c r="X538" s="5" t="s">
        <v>65</v>
      </c>
      <c r="Y538" s="5" t="s">
        <v>77</v>
      </c>
      <c r="Z538" s="5" t="s">
        <v>66</v>
      </c>
      <c r="AA538" s="5" t="s">
        <v>67</v>
      </c>
      <c r="AB538" s="5"/>
      <c r="AC538" s="5"/>
      <c r="AD538" s="5" t="s">
        <v>94</v>
      </c>
      <c r="AE538" s="5" t="s">
        <v>92</v>
      </c>
      <c r="AF538" s="5" t="s">
        <v>91</v>
      </c>
    </row>
    <row r="539" spans="24:32" ht="18" customHeight="1" x14ac:dyDescent="0.45">
      <c r="X539" s="15" t="s">
        <v>104</v>
      </c>
      <c r="Y539" s="15" t="s">
        <v>82</v>
      </c>
      <c r="Z539" s="15" t="s">
        <v>83</v>
      </c>
      <c r="AA539" s="15" t="s">
        <v>89</v>
      </c>
      <c r="AB539" s="15" t="s">
        <v>97</v>
      </c>
      <c r="AC539" s="2" t="str">
        <f>_xlfn.CONCAT(X539,Y539,Z539,AA539,AB539)</f>
        <v>2前期月9 10a</v>
      </c>
      <c r="AD539" s="16" t="e">
        <f>DGET($M$10:$U$203,$U$10,X538:AA539)</f>
        <v>#VALUE!</v>
      </c>
      <c r="AE539" s="16" t="e">
        <f>DGET($M$10:$U$203,$N$10,X538:AA539)</f>
        <v>#VALUE!</v>
      </c>
      <c r="AF539" s="16" t="e">
        <f>DGET($M$10:$U$203,$M$10,X538:AA539)</f>
        <v>#VALUE!</v>
      </c>
    </row>
    <row r="540" spans="24:32" ht="18" customHeight="1" x14ac:dyDescent="0.45">
      <c r="X540" s="5" t="s">
        <v>65</v>
      </c>
      <c r="Y540" s="5" t="s">
        <v>77</v>
      </c>
      <c r="Z540" s="5" t="s">
        <v>66</v>
      </c>
      <c r="AA540" s="5" t="s">
        <v>68</v>
      </c>
      <c r="AB540" s="5"/>
      <c r="AC540" s="5"/>
      <c r="AD540" s="5" t="s">
        <v>94</v>
      </c>
      <c r="AE540" s="5" t="s">
        <v>92</v>
      </c>
      <c r="AF540" s="5" t="s">
        <v>91</v>
      </c>
    </row>
    <row r="541" spans="24:32" ht="18" customHeight="1" x14ac:dyDescent="0.45">
      <c r="X541" s="15" t="s">
        <v>104</v>
      </c>
      <c r="Y541" s="15" t="s">
        <v>82</v>
      </c>
      <c r="Z541" s="15" t="s">
        <v>83</v>
      </c>
      <c r="AA541" s="15" t="s">
        <v>89</v>
      </c>
      <c r="AB541" s="15" t="s">
        <v>98</v>
      </c>
      <c r="AC541" s="2" t="str">
        <f>_xlfn.CONCAT(X541,Y541,Z541,AA541,AB541)</f>
        <v>2前期月9 10b</v>
      </c>
      <c r="AD541" s="16" t="e">
        <f>DGET($M$10:$U$203,$U$10,X540:AA541)</f>
        <v>#VALUE!</v>
      </c>
      <c r="AE541" s="16" t="e">
        <f>DGET($M$10:$U$203,$N$10,X540:AA541)</f>
        <v>#VALUE!</v>
      </c>
      <c r="AF541" s="16" t="e">
        <f>DGET($M$10:$U$203,$M$10,X540:AA541)</f>
        <v>#VALUE!</v>
      </c>
    </row>
    <row r="542" spans="24:32" ht="18" customHeight="1" x14ac:dyDescent="0.45">
      <c r="X542" s="5" t="s">
        <v>65</v>
      </c>
      <c r="Y542" s="5" t="s">
        <v>77</v>
      </c>
      <c r="Z542" s="5" t="s">
        <v>66</v>
      </c>
      <c r="AA542" s="5" t="s">
        <v>69</v>
      </c>
      <c r="AB542" s="5"/>
      <c r="AC542" s="5"/>
      <c r="AD542" s="5" t="s">
        <v>94</v>
      </c>
      <c r="AE542" s="5" t="s">
        <v>92</v>
      </c>
      <c r="AF542" s="5" t="s">
        <v>91</v>
      </c>
    </row>
    <row r="543" spans="24:32" ht="18" customHeight="1" x14ac:dyDescent="0.45">
      <c r="X543" s="15" t="s">
        <v>104</v>
      </c>
      <c r="Y543" s="15" t="s">
        <v>82</v>
      </c>
      <c r="Z543" s="15" t="s">
        <v>83</v>
      </c>
      <c r="AA543" s="15" t="s">
        <v>89</v>
      </c>
      <c r="AB543" s="15" t="s">
        <v>99</v>
      </c>
      <c r="AC543" s="2" t="str">
        <f>_xlfn.CONCAT(X543,Y543,Z543,AA543,AB543)</f>
        <v>2前期月9 10c</v>
      </c>
      <c r="AD543" s="16" t="e">
        <f>DGET($M$10:$U$203,$U$10,X542:AA543)</f>
        <v>#VALUE!</v>
      </c>
      <c r="AE543" s="16" t="e">
        <f>DGET($M$10:$U$203,$N$10,X542:AA543)</f>
        <v>#VALUE!</v>
      </c>
      <c r="AF543" s="16" t="e">
        <f>DGET($M$10:$U$203,$M$10,X542:AA543)</f>
        <v>#VALUE!</v>
      </c>
    </row>
    <row r="544" spans="24:32" ht="18" customHeight="1" x14ac:dyDescent="0.45">
      <c r="X544" s="5" t="s">
        <v>65</v>
      </c>
      <c r="Y544" s="5" t="s">
        <v>77</v>
      </c>
      <c r="Z544" s="5" t="s">
        <v>66</v>
      </c>
      <c r="AA544" s="5" t="s">
        <v>67</v>
      </c>
      <c r="AB544" s="5"/>
      <c r="AC544" s="5"/>
      <c r="AD544" s="5" t="s">
        <v>94</v>
      </c>
      <c r="AE544" s="5" t="s">
        <v>92</v>
      </c>
      <c r="AF544" s="5" t="s">
        <v>91</v>
      </c>
    </row>
    <row r="545" spans="24:32" ht="18" customHeight="1" x14ac:dyDescent="0.45">
      <c r="X545" s="15" t="s">
        <v>104</v>
      </c>
      <c r="Y545" s="15" t="s">
        <v>82</v>
      </c>
      <c r="Z545" s="15" t="s">
        <v>83</v>
      </c>
      <c r="AA545" s="15" t="s">
        <v>90</v>
      </c>
      <c r="AB545" s="15" t="s">
        <v>97</v>
      </c>
      <c r="AC545" s="2" t="str">
        <f>_xlfn.CONCAT(X545,Y545,Z545,AA545,AB545)</f>
        <v>2前期月他a</v>
      </c>
      <c r="AD545" s="16" t="e">
        <f>DGET($M$10:$U$203,$U$10,X544:AA545)</f>
        <v>#VALUE!</v>
      </c>
      <c r="AE545" s="16" t="e">
        <f>DGET($M$10:$U$203,$N$10,X544:AA545)</f>
        <v>#VALUE!</v>
      </c>
      <c r="AF545" s="16" t="e">
        <f>DGET($M$10:$U$203,$M$10,X544:AA545)</f>
        <v>#VALUE!</v>
      </c>
    </row>
    <row r="546" spans="24:32" ht="18" customHeight="1" x14ac:dyDescent="0.45">
      <c r="X546" s="5" t="s">
        <v>65</v>
      </c>
      <c r="Y546" s="5" t="s">
        <v>77</v>
      </c>
      <c r="Z546" s="5" t="s">
        <v>66</v>
      </c>
      <c r="AA546" s="5" t="s">
        <v>68</v>
      </c>
      <c r="AB546" s="5"/>
      <c r="AC546" s="5"/>
      <c r="AD546" s="5" t="s">
        <v>94</v>
      </c>
      <c r="AE546" s="5" t="s">
        <v>92</v>
      </c>
      <c r="AF546" s="5" t="s">
        <v>91</v>
      </c>
    </row>
    <row r="547" spans="24:32" ht="18" customHeight="1" x14ac:dyDescent="0.45">
      <c r="X547" s="15" t="s">
        <v>104</v>
      </c>
      <c r="Y547" s="15" t="s">
        <v>82</v>
      </c>
      <c r="Z547" s="15" t="s">
        <v>83</v>
      </c>
      <c r="AA547" s="15" t="s">
        <v>90</v>
      </c>
      <c r="AB547" s="15" t="s">
        <v>98</v>
      </c>
      <c r="AC547" s="2" t="str">
        <f>_xlfn.CONCAT(X547,Y547,Z547,AA547,AB547)</f>
        <v>2前期月他b</v>
      </c>
      <c r="AD547" s="16" t="e">
        <f>DGET($M$10:$U$203,$U$10,X546:AA547)</f>
        <v>#VALUE!</v>
      </c>
      <c r="AE547" s="16" t="e">
        <f>DGET($M$10:$U$203,$N$10,X546:AA547)</f>
        <v>#VALUE!</v>
      </c>
      <c r="AF547" s="16" t="e">
        <f>DGET($M$10:$U$203,$M$10,X546:AA547)</f>
        <v>#VALUE!</v>
      </c>
    </row>
    <row r="548" spans="24:32" ht="18" customHeight="1" x14ac:dyDescent="0.45">
      <c r="X548" s="5" t="s">
        <v>65</v>
      </c>
      <c r="Y548" s="5" t="s">
        <v>77</v>
      </c>
      <c r="Z548" s="5" t="s">
        <v>66</v>
      </c>
      <c r="AA548" s="5" t="s">
        <v>69</v>
      </c>
      <c r="AB548" s="5"/>
      <c r="AC548" s="5"/>
      <c r="AD548" s="5" t="s">
        <v>94</v>
      </c>
      <c r="AE548" s="5" t="s">
        <v>92</v>
      </c>
      <c r="AF548" s="5" t="s">
        <v>91</v>
      </c>
    </row>
    <row r="549" spans="24:32" ht="18" customHeight="1" x14ac:dyDescent="0.45">
      <c r="X549" s="15" t="s">
        <v>104</v>
      </c>
      <c r="Y549" s="15" t="s">
        <v>82</v>
      </c>
      <c r="Z549" s="15" t="s">
        <v>83</v>
      </c>
      <c r="AA549" s="15" t="s">
        <v>90</v>
      </c>
      <c r="AB549" s="15" t="s">
        <v>99</v>
      </c>
      <c r="AC549" s="2" t="str">
        <f>_xlfn.CONCAT(X549,Y549,Z549,AA549,AB549)</f>
        <v>2前期月他c</v>
      </c>
      <c r="AD549" s="16" t="e">
        <f>DGET($M$10:$U$203,$U$10,X548:AA549)</f>
        <v>#VALUE!</v>
      </c>
      <c r="AE549" s="16" t="e">
        <f>DGET($M$10:$U$203,$N$10,X548:AA549)</f>
        <v>#VALUE!</v>
      </c>
      <c r="AF549" s="16" t="e">
        <f>DGET($M$10:$U$203,$M$10,X548:AA549)</f>
        <v>#VALUE!</v>
      </c>
    </row>
    <row r="550" spans="24:32" ht="18" customHeight="1" x14ac:dyDescent="0.45">
      <c r="X550" s="5" t="s">
        <v>65</v>
      </c>
      <c r="Y550" s="5" t="s">
        <v>77</v>
      </c>
      <c r="Z550" s="5" t="s">
        <v>66</v>
      </c>
      <c r="AA550" s="5" t="s">
        <v>67</v>
      </c>
      <c r="AB550" s="5"/>
      <c r="AC550" s="5"/>
      <c r="AD550" s="5" t="s">
        <v>94</v>
      </c>
      <c r="AE550" s="5" t="s">
        <v>92</v>
      </c>
      <c r="AF550" s="5" t="s">
        <v>91</v>
      </c>
    </row>
    <row r="551" spans="24:32" ht="18" customHeight="1" x14ac:dyDescent="0.45">
      <c r="X551" s="15" t="s">
        <v>104</v>
      </c>
      <c r="Y551" s="15" t="s">
        <v>82</v>
      </c>
      <c r="Z551" s="15" t="s">
        <v>93</v>
      </c>
      <c r="AA551" s="15" t="s">
        <v>84</v>
      </c>
      <c r="AB551" s="15" t="s">
        <v>97</v>
      </c>
      <c r="AC551" s="2" t="str">
        <f>_xlfn.CONCAT(X551,Y551,Z551,AA551,AB551)</f>
        <v>2前期火1 2a</v>
      </c>
      <c r="AD551" s="16" t="e">
        <f>DGET($M$10:$U$203,$U$10,X550:AA551)</f>
        <v>#VALUE!</v>
      </c>
      <c r="AE551" s="16" t="e">
        <f>DGET($M$10:$U$203,$N$10,X550:AA551)</f>
        <v>#VALUE!</v>
      </c>
      <c r="AF551" s="16" t="e">
        <f>DGET($M$10:$U$203,$M$10,X550:AA551)</f>
        <v>#VALUE!</v>
      </c>
    </row>
    <row r="552" spans="24:32" ht="18" customHeight="1" x14ac:dyDescent="0.45">
      <c r="X552" s="5" t="s">
        <v>65</v>
      </c>
      <c r="Y552" s="5" t="s">
        <v>77</v>
      </c>
      <c r="Z552" s="5" t="s">
        <v>66</v>
      </c>
      <c r="AA552" s="5" t="s">
        <v>68</v>
      </c>
      <c r="AB552" s="5"/>
      <c r="AC552" s="5"/>
      <c r="AD552" s="5" t="s">
        <v>94</v>
      </c>
      <c r="AE552" s="5" t="s">
        <v>92</v>
      </c>
      <c r="AF552" s="5" t="s">
        <v>91</v>
      </c>
    </row>
    <row r="553" spans="24:32" ht="18" customHeight="1" x14ac:dyDescent="0.45">
      <c r="X553" s="15" t="s">
        <v>104</v>
      </c>
      <c r="Y553" s="15" t="s">
        <v>82</v>
      </c>
      <c r="Z553" s="15" t="s">
        <v>93</v>
      </c>
      <c r="AA553" s="15" t="s">
        <v>84</v>
      </c>
      <c r="AB553" s="15" t="s">
        <v>98</v>
      </c>
      <c r="AC553" s="2" t="str">
        <f>_xlfn.CONCAT(X553,Y553,Z553,AA553,AB553)</f>
        <v>2前期火1 2b</v>
      </c>
      <c r="AD553" s="16" t="e">
        <f>DGET($M$10:$U$203,$U$10,X552:AA553)</f>
        <v>#VALUE!</v>
      </c>
      <c r="AE553" s="16" t="e">
        <f>DGET($M$10:$U$203,$N$10,X552:AA553)</f>
        <v>#VALUE!</v>
      </c>
      <c r="AF553" s="16" t="e">
        <f>DGET($M$10:$U$203,$M$10,X552:AA553)</f>
        <v>#VALUE!</v>
      </c>
    </row>
    <row r="554" spans="24:32" ht="18" customHeight="1" x14ac:dyDescent="0.45">
      <c r="X554" s="5" t="s">
        <v>65</v>
      </c>
      <c r="Y554" s="5" t="s">
        <v>77</v>
      </c>
      <c r="Z554" s="5" t="s">
        <v>66</v>
      </c>
      <c r="AA554" s="5" t="s">
        <v>69</v>
      </c>
      <c r="AB554" s="5"/>
      <c r="AC554" s="5"/>
      <c r="AD554" s="5" t="s">
        <v>94</v>
      </c>
      <c r="AE554" s="5" t="s">
        <v>92</v>
      </c>
      <c r="AF554" s="5" t="s">
        <v>91</v>
      </c>
    </row>
    <row r="555" spans="24:32" ht="18" customHeight="1" x14ac:dyDescent="0.45">
      <c r="X555" s="15" t="s">
        <v>104</v>
      </c>
      <c r="Y555" s="15" t="s">
        <v>82</v>
      </c>
      <c r="Z555" s="15" t="s">
        <v>93</v>
      </c>
      <c r="AA555" s="15" t="s">
        <v>84</v>
      </c>
      <c r="AB555" s="15" t="s">
        <v>99</v>
      </c>
      <c r="AC555" s="2" t="str">
        <f>_xlfn.CONCAT(X555,Y555,Z555,AA555,AB555)</f>
        <v>2前期火1 2c</v>
      </c>
      <c r="AD555" s="16" t="e">
        <f>DGET($M$10:$U$203,$U$10,X554:AA555)</f>
        <v>#VALUE!</v>
      </c>
      <c r="AE555" s="16" t="e">
        <f>DGET($M$10:$U$203,$N$10,X554:AA555)</f>
        <v>#VALUE!</v>
      </c>
      <c r="AF555" s="16" t="e">
        <f>DGET($M$10:$U$203,$M$10,X554:AA555)</f>
        <v>#VALUE!</v>
      </c>
    </row>
    <row r="556" spans="24:32" ht="18" customHeight="1" x14ac:dyDescent="0.45">
      <c r="X556" s="5" t="s">
        <v>65</v>
      </c>
      <c r="Y556" s="5" t="s">
        <v>77</v>
      </c>
      <c r="Z556" s="5" t="s">
        <v>66</v>
      </c>
      <c r="AA556" s="5" t="s">
        <v>67</v>
      </c>
      <c r="AB556" s="5"/>
      <c r="AC556" s="5"/>
      <c r="AD556" s="5" t="s">
        <v>94</v>
      </c>
      <c r="AE556" s="5" t="s">
        <v>92</v>
      </c>
      <c r="AF556" s="5" t="s">
        <v>91</v>
      </c>
    </row>
    <row r="557" spans="24:32" ht="18" customHeight="1" x14ac:dyDescent="0.45">
      <c r="X557" s="15" t="s">
        <v>104</v>
      </c>
      <c r="Y557" s="15" t="s">
        <v>82</v>
      </c>
      <c r="Z557" s="15" t="s">
        <v>93</v>
      </c>
      <c r="AA557" s="15" t="s">
        <v>85</v>
      </c>
      <c r="AB557" s="15" t="s">
        <v>97</v>
      </c>
      <c r="AC557" s="2" t="str">
        <f>_xlfn.CONCAT(X557,Y557,Z557,AA557,AB557)</f>
        <v>2前期火3 4a</v>
      </c>
      <c r="AD557" s="16" t="e">
        <f>DGET($M$10:$U$203,$U$10,X556:AA557)</f>
        <v>#VALUE!</v>
      </c>
      <c r="AE557" s="16" t="e">
        <f>DGET($M$10:$U$203,$N$10,X556:AA557)</f>
        <v>#VALUE!</v>
      </c>
      <c r="AF557" s="16" t="e">
        <f>DGET($M$10:$U$203,$M$10,X556:AA557)</f>
        <v>#VALUE!</v>
      </c>
    </row>
    <row r="558" spans="24:32" ht="18" customHeight="1" x14ac:dyDescent="0.45">
      <c r="X558" s="5" t="s">
        <v>65</v>
      </c>
      <c r="Y558" s="5" t="s">
        <v>77</v>
      </c>
      <c r="Z558" s="5" t="s">
        <v>66</v>
      </c>
      <c r="AA558" s="5" t="s">
        <v>68</v>
      </c>
      <c r="AB558" s="5"/>
      <c r="AC558" s="5"/>
      <c r="AD558" s="5" t="s">
        <v>94</v>
      </c>
      <c r="AE558" s="5" t="s">
        <v>92</v>
      </c>
      <c r="AF558" s="5" t="s">
        <v>91</v>
      </c>
    </row>
    <row r="559" spans="24:32" ht="18" customHeight="1" x14ac:dyDescent="0.45">
      <c r="X559" s="15" t="s">
        <v>104</v>
      </c>
      <c r="Y559" s="15" t="s">
        <v>82</v>
      </c>
      <c r="Z559" s="15" t="s">
        <v>93</v>
      </c>
      <c r="AA559" s="15" t="s">
        <v>85</v>
      </c>
      <c r="AB559" s="15" t="s">
        <v>98</v>
      </c>
      <c r="AC559" s="2" t="str">
        <f>_xlfn.CONCAT(X559,Y559,Z559,AA559,AB559)</f>
        <v>2前期火3 4b</v>
      </c>
      <c r="AD559" s="16" t="e">
        <f>DGET($M$10:$U$203,$U$10,X558:AA559)</f>
        <v>#VALUE!</v>
      </c>
      <c r="AE559" s="16" t="e">
        <f>DGET($M$10:$U$203,$N$10,X558:AA559)</f>
        <v>#VALUE!</v>
      </c>
      <c r="AF559" s="16" t="e">
        <f>DGET($M$10:$U$203,$M$10,X558:AA559)</f>
        <v>#VALUE!</v>
      </c>
    </row>
    <row r="560" spans="24:32" ht="18" customHeight="1" x14ac:dyDescent="0.45">
      <c r="X560" s="5" t="s">
        <v>65</v>
      </c>
      <c r="Y560" s="5" t="s">
        <v>77</v>
      </c>
      <c r="Z560" s="5" t="s">
        <v>66</v>
      </c>
      <c r="AA560" s="5" t="s">
        <v>69</v>
      </c>
      <c r="AB560" s="5"/>
      <c r="AC560" s="5"/>
      <c r="AD560" s="5" t="s">
        <v>94</v>
      </c>
      <c r="AE560" s="5" t="s">
        <v>92</v>
      </c>
      <c r="AF560" s="5" t="s">
        <v>91</v>
      </c>
    </row>
    <row r="561" spans="24:32" ht="18" customHeight="1" x14ac:dyDescent="0.45">
      <c r="X561" s="15" t="s">
        <v>104</v>
      </c>
      <c r="Y561" s="15" t="s">
        <v>82</v>
      </c>
      <c r="Z561" s="15" t="s">
        <v>93</v>
      </c>
      <c r="AA561" s="15" t="s">
        <v>85</v>
      </c>
      <c r="AB561" s="15" t="s">
        <v>99</v>
      </c>
      <c r="AC561" s="2" t="str">
        <f>_xlfn.CONCAT(X561,Y561,Z561,AA561,AB561)</f>
        <v>2前期火3 4c</v>
      </c>
      <c r="AD561" s="16" t="e">
        <f>DGET($M$10:$U$203,$U$10,X560:AA561)</f>
        <v>#VALUE!</v>
      </c>
      <c r="AE561" s="16" t="e">
        <f>DGET($M$10:$U$203,$N$10,X560:AA561)</f>
        <v>#VALUE!</v>
      </c>
      <c r="AF561" s="16" t="e">
        <f>DGET($M$10:$U$203,$M$10,X560:AA561)</f>
        <v>#VALUE!</v>
      </c>
    </row>
    <row r="562" spans="24:32" ht="18" customHeight="1" x14ac:dyDescent="0.45">
      <c r="X562" s="5" t="s">
        <v>65</v>
      </c>
      <c r="Y562" s="5" t="s">
        <v>77</v>
      </c>
      <c r="Z562" s="5" t="s">
        <v>66</v>
      </c>
      <c r="AA562" s="5" t="s">
        <v>67</v>
      </c>
      <c r="AB562" s="5"/>
      <c r="AC562" s="5"/>
      <c r="AD562" s="5" t="s">
        <v>94</v>
      </c>
      <c r="AE562" s="5" t="s">
        <v>92</v>
      </c>
      <c r="AF562" s="5" t="s">
        <v>91</v>
      </c>
    </row>
    <row r="563" spans="24:32" ht="18" customHeight="1" x14ac:dyDescent="0.45">
      <c r="X563" s="15" t="s">
        <v>104</v>
      </c>
      <c r="Y563" s="15" t="s">
        <v>82</v>
      </c>
      <c r="Z563" s="15" t="s">
        <v>93</v>
      </c>
      <c r="AA563" s="15" t="s">
        <v>87</v>
      </c>
      <c r="AB563" s="15" t="s">
        <v>97</v>
      </c>
      <c r="AC563" s="2" t="str">
        <f>_xlfn.CONCAT(X563,Y563,Z563,AA563,AB563)</f>
        <v>2前期火5 6a</v>
      </c>
      <c r="AD563" s="16" t="e">
        <f>DGET($M$10:$U$203,$U$10,X562:AA563)</f>
        <v>#VALUE!</v>
      </c>
      <c r="AE563" s="16" t="e">
        <f>DGET($M$10:$U$203,$N$10,X562:AA563)</f>
        <v>#VALUE!</v>
      </c>
      <c r="AF563" s="16" t="e">
        <f>DGET($M$10:$U$203,$M$10,X562:AA563)</f>
        <v>#VALUE!</v>
      </c>
    </row>
    <row r="564" spans="24:32" ht="18" customHeight="1" x14ac:dyDescent="0.45">
      <c r="X564" s="5" t="s">
        <v>65</v>
      </c>
      <c r="Y564" s="5" t="s">
        <v>77</v>
      </c>
      <c r="Z564" s="5" t="s">
        <v>66</v>
      </c>
      <c r="AA564" s="5" t="s">
        <v>68</v>
      </c>
      <c r="AB564" s="5"/>
      <c r="AC564" s="5"/>
      <c r="AD564" s="5" t="s">
        <v>94</v>
      </c>
      <c r="AE564" s="5" t="s">
        <v>92</v>
      </c>
      <c r="AF564" s="5" t="s">
        <v>91</v>
      </c>
    </row>
    <row r="565" spans="24:32" ht="18" customHeight="1" x14ac:dyDescent="0.45">
      <c r="X565" s="15" t="s">
        <v>104</v>
      </c>
      <c r="Y565" s="15" t="s">
        <v>82</v>
      </c>
      <c r="Z565" s="15" t="s">
        <v>93</v>
      </c>
      <c r="AA565" s="15" t="s">
        <v>87</v>
      </c>
      <c r="AB565" s="15" t="s">
        <v>98</v>
      </c>
      <c r="AC565" s="2" t="str">
        <f>_xlfn.CONCAT(X565,Y565,Z565,AA565,AB565)</f>
        <v>2前期火5 6b</v>
      </c>
      <c r="AD565" s="16" t="e">
        <f>DGET($M$10:$U$203,$U$10,X564:AA565)</f>
        <v>#VALUE!</v>
      </c>
      <c r="AE565" s="16" t="e">
        <f>DGET($M$10:$U$203,$N$10,X564:AA565)</f>
        <v>#VALUE!</v>
      </c>
      <c r="AF565" s="16" t="e">
        <f>DGET($M$10:$U$203,$M$10,X564:AA565)</f>
        <v>#VALUE!</v>
      </c>
    </row>
    <row r="566" spans="24:32" ht="18" customHeight="1" x14ac:dyDescent="0.45">
      <c r="X566" s="5" t="s">
        <v>65</v>
      </c>
      <c r="Y566" s="5" t="s">
        <v>77</v>
      </c>
      <c r="Z566" s="5" t="s">
        <v>66</v>
      </c>
      <c r="AA566" s="5" t="s">
        <v>69</v>
      </c>
      <c r="AB566" s="5"/>
      <c r="AC566" s="5"/>
      <c r="AD566" s="5" t="s">
        <v>94</v>
      </c>
      <c r="AE566" s="5" t="s">
        <v>92</v>
      </c>
      <c r="AF566" s="5" t="s">
        <v>91</v>
      </c>
    </row>
    <row r="567" spans="24:32" ht="18" customHeight="1" x14ac:dyDescent="0.45">
      <c r="X567" s="15" t="s">
        <v>104</v>
      </c>
      <c r="Y567" s="15" t="s">
        <v>82</v>
      </c>
      <c r="Z567" s="15" t="s">
        <v>93</v>
      </c>
      <c r="AA567" s="15" t="s">
        <v>87</v>
      </c>
      <c r="AB567" s="15" t="s">
        <v>99</v>
      </c>
      <c r="AC567" s="2" t="str">
        <f>_xlfn.CONCAT(X567,Y567,Z567,AA567,AB567)</f>
        <v>2前期火5 6c</v>
      </c>
      <c r="AD567" s="16" t="e">
        <f>DGET($M$10:$U$203,$U$10,X566:AA567)</f>
        <v>#VALUE!</v>
      </c>
      <c r="AE567" s="16" t="e">
        <f>DGET($M$10:$U$203,$N$10,X566:AA567)</f>
        <v>#VALUE!</v>
      </c>
      <c r="AF567" s="16" t="e">
        <f>DGET($M$10:$U$203,$M$10,X566:AA567)</f>
        <v>#VALUE!</v>
      </c>
    </row>
    <row r="568" spans="24:32" ht="18" customHeight="1" x14ac:dyDescent="0.45">
      <c r="X568" s="5" t="s">
        <v>65</v>
      </c>
      <c r="Y568" s="5" t="s">
        <v>77</v>
      </c>
      <c r="Z568" s="5" t="s">
        <v>66</v>
      </c>
      <c r="AA568" s="5" t="s">
        <v>67</v>
      </c>
      <c r="AB568" s="5"/>
      <c r="AC568" s="5"/>
      <c r="AD568" s="5" t="s">
        <v>94</v>
      </c>
      <c r="AE568" s="5" t="s">
        <v>92</v>
      </c>
      <c r="AF568" s="5" t="s">
        <v>91</v>
      </c>
    </row>
    <row r="569" spans="24:32" ht="18" customHeight="1" x14ac:dyDescent="0.45">
      <c r="X569" s="15" t="s">
        <v>104</v>
      </c>
      <c r="Y569" s="15" t="s">
        <v>82</v>
      </c>
      <c r="Z569" s="15" t="s">
        <v>93</v>
      </c>
      <c r="AA569" s="15" t="s">
        <v>88</v>
      </c>
      <c r="AB569" s="15" t="s">
        <v>97</v>
      </c>
      <c r="AC569" s="2" t="str">
        <f>_xlfn.CONCAT(X569,Y569,Z569,AA569,AB569)</f>
        <v>2前期火7 8a</v>
      </c>
      <c r="AD569" s="16" t="e">
        <f>DGET($M$10:$U$203,$U$10,X568:AA569)</f>
        <v>#VALUE!</v>
      </c>
      <c r="AE569" s="16" t="e">
        <f>DGET($M$10:$U$203,$N$10,X568:AA569)</f>
        <v>#VALUE!</v>
      </c>
      <c r="AF569" s="16" t="e">
        <f>DGET($M$10:$U$203,$M$10,X568:AA569)</f>
        <v>#VALUE!</v>
      </c>
    </row>
    <row r="570" spans="24:32" ht="18" customHeight="1" x14ac:dyDescent="0.45">
      <c r="X570" s="5" t="s">
        <v>65</v>
      </c>
      <c r="Y570" s="5" t="s">
        <v>77</v>
      </c>
      <c r="Z570" s="5" t="s">
        <v>66</v>
      </c>
      <c r="AA570" s="5" t="s">
        <v>68</v>
      </c>
      <c r="AB570" s="5"/>
      <c r="AC570" s="5"/>
      <c r="AD570" s="5" t="s">
        <v>94</v>
      </c>
      <c r="AE570" s="5" t="s">
        <v>92</v>
      </c>
      <c r="AF570" s="5" t="s">
        <v>91</v>
      </c>
    </row>
    <row r="571" spans="24:32" ht="18" customHeight="1" x14ac:dyDescent="0.45">
      <c r="X571" s="15" t="s">
        <v>104</v>
      </c>
      <c r="Y571" s="15" t="s">
        <v>82</v>
      </c>
      <c r="Z571" s="15" t="s">
        <v>93</v>
      </c>
      <c r="AA571" s="15" t="s">
        <v>88</v>
      </c>
      <c r="AB571" s="15" t="s">
        <v>98</v>
      </c>
      <c r="AC571" s="2" t="str">
        <f>_xlfn.CONCAT(X571,Y571,Z571,AA571,AB571)</f>
        <v>2前期火7 8b</v>
      </c>
      <c r="AD571" s="16" t="e">
        <f>DGET($M$10:$U$203,$U$10,X570:AA571)</f>
        <v>#VALUE!</v>
      </c>
      <c r="AE571" s="16" t="e">
        <f>DGET($M$10:$U$203,$N$10,X570:AA571)</f>
        <v>#VALUE!</v>
      </c>
      <c r="AF571" s="16" t="e">
        <f>DGET($M$10:$U$203,$M$10,X570:AA571)</f>
        <v>#VALUE!</v>
      </c>
    </row>
    <row r="572" spans="24:32" ht="18" customHeight="1" x14ac:dyDescent="0.45">
      <c r="X572" s="5" t="s">
        <v>65</v>
      </c>
      <c r="Y572" s="5" t="s">
        <v>77</v>
      </c>
      <c r="Z572" s="5" t="s">
        <v>66</v>
      </c>
      <c r="AA572" s="5" t="s">
        <v>69</v>
      </c>
      <c r="AB572" s="5"/>
      <c r="AC572" s="5"/>
      <c r="AD572" s="5" t="s">
        <v>94</v>
      </c>
      <c r="AE572" s="5" t="s">
        <v>92</v>
      </c>
      <c r="AF572" s="5" t="s">
        <v>91</v>
      </c>
    </row>
    <row r="573" spans="24:32" ht="18" customHeight="1" x14ac:dyDescent="0.45">
      <c r="X573" s="15" t="s">
        <v>104</v>
      </c>
      <c r="Y573" s="15" t="s">
        <v>82</v>
      </c>
      <c r="Z573" s="15" t="s">
        <v>93</v>
      </c>
      <c r="AA573" s="15" t="s">
        <v>88</v>
      </c>
      <c r="AB573" s="15" t="s">
        <v>99</v>
      </c>
      <c r="AC573" s="2" t="str">
        <f>_xlfn.CONCAT(X573,Y573,Z573,AA573,AB573)</f>
        <v>2前期火7 8c</v>
      </c>
      <c r="AD573" s="16" t="e">
        <f>DGET($M$10:$U$203,$U$10,X572:AA573)</f>
        <v>#VALUE!</v>
      </c>
      <c r="AE573" s="16" t="e">
        <f>DGET($M$10:$U$203,$N$10,X572:AA573)</f>
        <v>#VALUE!</v>
      </c>
      <c r="AF573" s="16" t="e">
        <f>DGET($M$10:$U$203,$M$10,X572:AA573)</f>
        <v>#VALUE!</v>
      </c>
    </row>
    <row r="574" spans="24:32" ht="18" customHeight="1" x14ac:dyDescent="0.45">
      <c r="X574" s="5" t="s">
        <v>65</v>
      </c>
      <c r="Y574" s="5" t="s">
        <v>77</v>
      </c>
      <c r="Z574" s="5" t="s">
        <v>66</v>
      </c>
      <c r="AA574" s="5" t="s">
        <v>67</v>
      </c>
      <c r="AB574" s="5"/>
      <c r="AC574" s="5"/>
      <c r="AD574" s="5" t="s">
        <v>94</v>
      </c>
      <c r="AE574" s="5" t="s">
        <v>92</v>
      </c>
      <c r="AF574" s="5" t="s">
        <v>91</v>
      </c>
    </row>
    <row r="575" spans="24:32" ht="18" customHeight="1" x14ac:dyDescent="0.45">
      <c r="X575" s="15" t="s">
        <v>104</v>
      </c>
      <c r="Y575" s="15" t="s">
        <v>82</v>
      </c>
      <c r="Z575" s="15" t="s">
        <v>93</v>
      </c>
      <c r="AA575" s="15" t="s">
        <v>89</v>
      </c>
      <c r="AB575" s="15" t="s">
        <v>97</v>
      </c>
      <c r="AC575" s="2" t="str">
        <f>_xlfn.CONCAT(X575,Y575,Z575,AA575,AB575)</f>
        <v>2前期火9 10a</v>
      </c>
      <c r="AD575" s="16" t="e">
        <f>DGET($M$10:$U$203,$U$10,X574:AA575)</f>
        <v>#VALUE!</v>
      </c>
      <c r="AE575" s="16" t="e">
        <f>DGET($M$10:$U$203,$N$10,X574:AA575)</f>
        <v>#VALUE!</v>
      </c>
      <c r="AF575" s="16" t="e">
        <f>DGET($M$10:$U$203,$M$10,X574:AA575)</f>
        <v>#VALUE!</v>
      </c>
    </row>
    <row r="576" spans="24:32" ht="18" customHeight="1" x14ac:dyDescent="0.45">
      <c r="X576" s="5" t="s">
        <v>65</v>
      </c>
      <c r="Y576" s="5" t="s">
        <v>77</v>
      </c>
      <c r="Z576" s="5" t="s">
        <v>66</v>
      </c>
      <c r="AA576" s="5" t="s">
        <v>68</v>
      </c>
      <c r="AB576" s="5"/>
      <c r="AC576" s="5"/>
      <c r="AD576" s="5" t="s">
        <v>94</v>
      </c>
      <c r="AE576" s="5" t="s">
        <v>92</v>
      </c>
      <c r="AF576" s="5" t="s">
        <v>91</v>
      </c>
    </row>
    <row r="577" spans="24:32" ht="18" customHeight="1" x14ac:dyDescent="0.45">
      <c r="X577" s="15" t="s">
        <v>104</v>
      </c>
      <c r="Y577" s="15" t="s">
        <v>82</v>
      </c>
      <c r="Z577" s="15" t="s">
        <v>93</v>
      </c>
      <c r="AA577" s="15" t="s">
        <v>89</v>
      </c>
      <c r="AB577" s="15" t="s">
        <v>98</v>
      </c>
      <c r="AC577" s="2" t="str">
        <f>_xlfn.CONCAT(X577,Y577,Z577,AA577,AB577)</f>
        <v>2前期火9 10b</v>
      </c>
      <c r="AD577" s="16" t="e">
        <f>DGET($M$10:$U$203,$U$10,X576:AA577)</f>
        <v>#VALUE!</v>
      </c>
      <c r="AE577" s="16" t="e">
        <f>DGET($M$10:$U$203,$N$10,X576:AA577)</f>
        <v>#VALUE!</v>
      </c>
      <c r="AF577" s="16" t="e">
        <f>DGET($M$10:$U$203,$M$10,X576:AA577)</f>
        <v>#VALUE!</v>
      </c>
    </row>
    <row r="578" spans="24:32" ht="18" customHeight="1" x14ac:dyDescent="0.45">
      <c r="X578" s="5" t="s">
        <v>65</v>
      </c>
      <c r="Y578" s="5" t="s">
        <v>77</v>
      </c>
      <c r="Z578" s="5" t="s">
        <v>66</v>
      </c>
      <c r="AA578" s="5" t="s">
        <v>69</v>
      </c>
      <c r="AB578" s="5"/>
      <c r="AC578" s="5"/>
      <c r="AD578" s="5" t="s">
        <v>94</v>
      </c>
      <c r="AE578" s="5" t="s">
        <v>92</v>
      </c>
      <c r="AF578" s="5" t="s">
        <v>91</v>
      </c>
    </row>
    <row r="579" spans="24:32" ht="18" customHeight="1" x14ac:dyDescent="0.45">
      <c r="X579" s="15" t="s">
        <v>104</v>
      </c>
      <c r="Y579" s="15" t="s">
        <v>82</v>
      </c>
      <c r="Z579" s="15" t="s">
        <v>93</v>
      </c>
      <c r="AA579" s="15" t="s">
        <v>89</v>
      </c>
      <c r="AB579" s="15" t="s">
        <v>99</v>
      </c>
      <c r="AC579" s="2" t="str">
        <f>_xlfn.CONCAT(X579,Y579,Z579,AA579,AB579)</f>
        <v>2前期火9 10c</v>
      </c>
      <c r="AD579" s="16" t="e">
        <f>DGET($M$10:$U$203,$U$10,X578:AA579)</f>
        <v>#VALUE!</v>
      </c>
      <c r="AE579" s="16" t="e">
        <f>DGET($M$10:$U$203,$N$10,X578:AA579)</f>
        <v>#VALUE!</v>
      </c>
      <c r="AF579" s="16" t="e">
        <f>DGET($M$10:$U$203,$M$10,X578:AA579)</f>
        <v>#VALUE!</v>
      </c>
    </row>
    <row r="580" spans="24:32" ht="18" customHeight="1" x14ac:dyDescent="0.45">
      <c r="X580" s="5" t="s">
        <v>65</v>
      </c>
      <c r="Y580" s="5" t="s">
        <v>77</v>
      </c>
      <c r="Z580" s="5" t="s">
        <v>66</v>
      </c>
      <c r="AA580" s="5" t="s">
        <v>67</v>
      </c>
      <c r="AB580" s="5"/>
      <c r="AC580" s="5"/>
      <c r="AD580" s="5" t="s">
        <v>94</v>
      </c>
      <c r="AE580" s="5" t="s">
        <v>92</v>
      </c>
      <c r="AF580" s="5" t="s">
        <v>91</v>
      </c>
    </row>
    <row r="581" spans="24:32" ht="18" customHeight="1" x14ac:dyDescent="0.45">
      <c r="X581" s="15" t="s">
        <v>104</v>
      </c>
      <c r="Y581" s="15" t="s">
        <v>82</v>
      </c>
      <c r="Z581" s="15" t="s">
        <v>93</v>
      </c>
      <c r="AA581" s="15" t="s">
        <v>90</v>
      </c>
      <c r="AB581" s="15" t="s">
        <v>97</v>
      </c>
      <c r="AC581" s="2" t="str">
        <f>_xlfn.CONCAT(X581,Y581,Z581,AA581,AB581)</f>
        <v>2前期火他a</v>
      </c>
      <c r="AD581" s="16" t="e">
        <f>DGET($M$10:$U$203,$U$10,X580:AA581)</f>
        <v>#VALUE!</v>
      </c>
      <c r="AE581" s="16" t="e">
        <f>DGET($M$10:$U$203,$N$10,X580:AA581)</f>
        <v>#VALUE!</v>
      </c>
      <c r="AF581" s="16" t="e">
        <f>DGET($M$10:$U$203,$M$10,X580:AA581)</f>
        <v>#VALUE!</v>
      </c>
    </row>
    <row r="582" spans="24:32" ht="18" customHeight="1" x14ac:dyDescent="0.45">
      <c r="X582" s="5" t="s">
        <v>65</v>
      </c>
      <c r="Y582" s="5" t="s">
        <v>77</v>
      </c>
      <c r="Z582" s="5" t="s">
        <v>66</v>
      </c>
      <c r="AA582" s="5" t="s">
        <v>68</v>
      </c>
      <c r="AB582" s="5"/>
      <c r="AC582" s="5"/>
      <c r="AD582" s="5" t="s">
        <v>94</v>
      </c>
      <c r="AE582" s="5" t="s">
        <v>92</v>
      </c>
      <c r="AF582" s="5" t="s">
        <v>91</v>
      </c>
    </row>
    <row r="583" spans="24:32" ht="18" customHeight="1" x14ac:dyDescent="0.45">
      <c r="X583" s="15" t="s">
        <v>104</v>
      </c>
      <c r="Y583" s="15" t="s">
        <v>82</v>
      </c>
      <c r="Z583" s="15" t="s">
        <v>93</v>
      </c>
      <c r="AA583" s="15" t="s">
        <v>90</v>
      </c>
      <c r="AB583" s="15" t="s">
        <v>98</v>
      </c>
      <c r="AC583" s="2" t="str">
        <f>_xlfn.CONCAT(X583,Y583,Z583,AA583,AB583)</f>
        <v>2前期火他b</v>
      </c>
      <c r="AD583" s="16" t="e">
        <f>DGET($M$10:$U$203,$U$10,X582:AA583)</f>
        <v>#VALUE!</v>
      </c>
      <c r="AE583" s="16" t="e">
        <f>DGET($M$10:$U$203,$N$10,X582:AA583)</f>
        <v>#VALUE!</v>
      </c>
      <c r="AF583" s="16" t="e">
        <f>DGET($M$10:$U$203,$M$10,X582:AA583)</f>
        <v>#VALUE!</v>
      </c>
    </row>
    <row r="584" spans="24:32" ht="18" customHeight="1" x14ac:dyDescent="0.45">
      <c r="X584" s="5" t="s">
        <v>65</v>
      </c>
      <c r="Y584" s="5" t="s">
        <v>77</v>
      </c>
      <c r="Z584" s="5" t="s">
        <v>66</v>
      </c>
      <c r="AA584" s="5" t="s">
        <v>69</v>
      </c>
      <c r="AB584" s="5"/>
      <c r="AC584" s="5"/>
      <c r="AD584" s="5" t="s">
        <v>94</v>
      </c>
      <c r="AE584" s="5" t="s">
        <v>92</v>
      </c>
      <c r="AF584" s="5" t="s">
        <v>91</v>
      </c>
    </row>
    <row r="585" spans="24:32" ht="18" customHeight="1" x14ac:dyDescent="0.45">
      <c r="X585" s="15" t="s">
        <v>104</v>
      </c>
      <c r="Y585" s="15" t="s">
        <v>82</v>
      </c>
      <c r="Z585" s="15" t="s">
        <v>93</v>
      </c>
      <c r="AA585" s="15" t="s">
        <v>90</v>
      </c>
      <c r="AB585" s="15" t="s">
        <v>99</v>
      </c>
      <c r="AC585" s="2" t="str">
        <f>_xlfn.CONCAT(X585,Y585,Z585,AA585,AB585)</f>
        <v>2前期火他c</v>
      </c>
      <c r="AD585" s="16" t="e">
        <f>DGET($M$10:$U$203,$U$10,X584:AA585)</f>
        <v>#VALUE!</v>
      </c>
      <c r="AE585" s="16" t="e">
        <f>DGET($M$10:$U$203,$N$10,X584:AA585)</f>
        <v>#VALUE!</v>
      </c>
      <c r="AF585" s="16" t="e">
        <f>DGET($M$10:$U$203,$M$10,X584:AA585)</f>
        <v>#VALUE!</v>
      </c>
    </row>
    <row r="586" spans="24:32" ht="18" customHeight="1" x14ac:dyDescent="0.45">
      <c r="X586" s="5" t="s">
        <v>65</v>
      </c>
      <c r="Y586" s="5" t="s">
        <v>77</v>
      </c>
      <c r="Z586" s="5" t="s">
        <v>66</v>
      </c>
      <c r="AA586" s="5" t="s">
        <v>67</v>
      </c>
      <c r="AB586" s="5"/>
      <c r="AC586" s="5"/>
      <c r="AD586" s="5" t="s">
        <v>94</v>
      </c>
      <c r="AE586" s="5" t="s">
        <v>92</v>
      </c>
      <c r="AF586" s="5" t="s">
        <v>91</v>
      </c>
    </row>
    <row r="587" spans="24:32" ht="18" customHeight="1" x14ac:dyDescent="0.45">
      <c r="X587" s="15" t="s">
        <v>104</v>
      </c>
      <c r="Y587" s="15" t="s">
        <v>82</v>
      </c>
      <c r="Z587" s="15" t="s">
        <v>95</v>
      </c>
      <c r="AA587" s="15" t="s">
        <v>84</v>
      </c>
      <c r="AB587" s="15" t="s">
        <v>97</v>
      </c>
      <c r="AC587" s="2" t="str">
        <f>_xlfn.CONCAT(X587,Y587,Z587,AA587,AB587)</f>
        <v>2前期水1 2a</v>
      </c>
      <c r="AD587" s="16" t="e">
        <f>DGET($M$10:$U$203,$U$10,X586:AA587)</f>
        <v>#VALUE!</v>
      </c>
      <c r="AE587" s="16" t="e">
        <f>DGET($M$10:$U$203,$N$10,X586:AA587)</f>
        <v>#VALUE!</v>
      </c>
      <c r="AF587" s="16" t="e">
        <f>DGET($M$10:$U$203,$M$10,X586:AA587)</f>
        <v>#VALUE!</v>
      </c>
    </row>
    <row r="588" spans="24:32" ht="18" customHeight="1" x14ac:dyDescent="0.45">
      <c r="X588" s="5" t="s">
        <v>65</v>
      </c>
      <c r="Y588" s="5" t="s">
        <v>77</v>
      </c>
      <c r="Z588" s="5" t="s">
        <v>66</v>
      </c>
      <c r="AA588" s="5" t="s">
        <v>68</v>
      </c>
      <c r="AB588" s="5"/>
      <c r="AC588" s="5"/>
      <c r="AD588" s="5" t="s">
        <v>94</v>
      </c>
      <c r="AE588" s="5" t="s">
        <v>92</v>
      </c>
      <c r="AF588" s="5" t="s">
        <v>91</v>
      </c>
    </row>
    <row r="589" spans="24:32" ht="18" customHeight="1" x14ac:dyDescent="0.45">
      <c r="X589" s="15" t="s">
        <v>104</v>
      </c>
      <c r="Y589" s="15" t="s">
        <v>82</v>
      </c>
      <c r="Z589" s="15" t="s">
        <v>95</v>
      </c>
      <c r="AA589" s="15" t="s">
        <v>84</v>
      </c>
      <c r="AB589" s="15" t="s">
        <v>98</v>
      </c>
      <c r="AC589" s="2" t="str">
        <f>_xlfn.CONCAT(X589,Y589,Z589,AA589,AB589)</f>
        <v>2前期水1 2b</v>
      </c>
      <c r="AD589" s="16" t="e">
        <f>DGET($M$10:$U$203,$U$10,X588:AA589)</f>
        <v>#VALUE!</v>
      </c>
      <c r="AE589" s="16" t="e">
        <f>DGET($M$10:$U$203,$N$10,X588:AA589)</f>
        <v>#VALUE!</v>
      </c>
      <c r="AF589" s="16" t="e">
        <f>DGET($M$10:$U$203,$M$10,X588:AA589)</f>
        <v>#VALUE!</v>
      </c>
    </row>
    <row r="590" spans="24:32" ht="18" customHeight="1" x14ac:dyDescent="0.45">
      <c r="X590" s="5" t="s">
        <v>65</v>
      </c>
      <c r="Y590" s="5" t="s">
        <v>77</v>
      </c>
      <c r="Z590" s="5" t="s">
        <v>66</v>
      </c>
      <c r="AA590" s="5" t="s">
        <v>69</v>
      </c>
      <c r="AB590" s="5"/>
      <c r="AC590" s="5"/>
      <c r="AD590" s="5" t="s">
        <v>94</v>
      </c>
      <c r="AE590" s="5" t="s">
        <v>92</v>
      </c>
      <c r="AF590" s="5" t="s">
        <v>91</v>
      </c>
    </row>
    <row r="591" spans="24:32" ht="18" customHeight="1" x14ac:dyDescent="0.45">
      <c r="X591" s="15" t="s">
        <v>104</v>
      </c>
      <c r="Y591" s="15" t="s">
        <v>82</v>
      </c>
      <c r="Z591" s="15" t="s">
        <v>95</v>
      </c>
      <c r="AA591" s="15" t="s">
        <v>84</v>
      </c>
      <c r="AB591" s="15" t="s">
        <v>99</v>
      </c>
      <c r="AC591" s="2" t="str">
        <f>_xlfn.CONCAT(X591,Y591,Z591,AA591,AB591)</f>
        <v>2前期水1 2c</v>
      </c>
      <c r="AD591" s="16" t="e">
        <f>DGET($M$10:$U$203,$U$10,X590:AA591)</f>
        <v>#VALUE!</v>
      </c>
      <c r="AE591" s="16" t="e">
        <f>DGET($M$10:$U$203,$N$10,X590:AA591)</f>
        <v>#VALUE!</v>
      </c>
      <c r="AF591" s="16" t="e">
        <f>DGET($M$10:$U$203,$M$10,X590:AA591)</f>
        <v>#VALUE!</v>
      </c>
    </row>
    <row r="592" spans="24:32" ht="18" customHeight="1" x14ac:dyDescent="0.45">
      <c r="X592" s="5" t="s">
        <v>65</v>
      </c>
      <c r="Y592" s="5" t="s">
        <v>77</v>
      </c>
      <c r="Z592" s="5" t="s">
        <v>66</v>
      </c>
      <c r="AA592" s="5" t="s">
        <v>67</v>
      </c>
      <c r="AB592" s="5"/>
      <c r="AC592" s="5"/>
      <c r="AD592" s="5" t="s">
        <v>94</v>
      </c>
      <c r="AE592" s="5" t="s">
        <v>92</v>
      </c>
      <c r="AF592" s="5" t="s">
        <v>91</v>
      </c>
    </row>
    <row r="593" spans="24:32" ht="18" customHeight="1" x14ac:dyDescent="0.45">
      <c r="X593" s="15" t="s">
        <v>104</v>
      </c>
      <c r="Y593" s="15" t="s">
        <v>82</v>
      </c>
      <c r="Z593" s="15" t="s">
        <v>95</v>
      </c>
      <c r="AA593" s="15" t="s">
        <v>85</v>
      </c>
      <c r="AB593" s="15" t="s">
        <v>97</v>
      </c>
      <c r="AC593" s="2" t="str">
        <f>_xlfn.CONCAT(X593,Y593,Z593,AA593,AB593)</f>
        <v>2前期水3 4a</v>
      </c>
      <c r="AD593" s="16" t="e">
        <f>DGET($M$10:$U$203,$U$10,X592:AA593)</f>
        <v>#VALUE!</v>
      </c>
      <c r="AE593" s="16" t="e">
        <f>DGET($M$10:$U$203,$N$10,X592:AA593)</f>
        <v>#VALUE!</v>
      </c>
      <c r="AF593" s="16" t="e">
        <f>DGET($M$10:$U$203,$M$10,X592:AA593)</f>
        <v>#VALUE!</v>
      </c>
    </row>
    <row r="594" spans="24:32" ht="18" customHeight="1" x14ac:dyDescent="0.45">
      <c r="X594" s="5" t="s">
        <v>65</v>
      </c>
      <c r="Y594" s="5" t="s">
        <v>77</v>
      </c>
      <c r="Z594" s="5" t="s">
        <v>66</v>
      </c>
      <c r="AA594" s="5" t="s">
        <v>68</v>
      </c>
      <c r="AB594" s="5"/>
      <c r="AC594" s="5"/>
      <c r="AD594" s="5" t="s">
        <v>94</v>
      </c>
      <c r="AE594" s="5" t="s">
        <v>92</v>
      </c>
      <c r="AF594" s="5" t="s">
        <v>91</v>
      </c>
    </row>
    <row r="595" spans="24:32" ht="18" customHeight="1" x14ac:dyDescent="0.45">
      <c r="X595" s="15" t="s">
        <v>104</v>
      </c>
      <c r="Y595" s="15" t="s">
        <v>82</v>
      </c>
      <c r="Z595" s="15" t="s">
        <v>95</v>
      </c>
      <c r="AA595" s="15" t="s">
        <v>85</v>
      </c>
      <c r="AB595" s="15" t="s">
        <v>98</v>
      </c>
      <c r="AC595" s="2" t="str">
        <f>_xlfn.CONCAT(X595,Y595,Z595,AA595,AB595)</f>
        <v>2前期水3 4b</v>
      </c>
      <c r="AD595" s="16" t="e">
        <f>DGET($M$10:$U$203,$U$10,X594:AA595)</f>
        <v>#VALUE!</v>
      </c>
      <c r="AE595" s="16" t="e">
        <f>DGET($M$10:$U$203,$N$10,X594:AA595)</f>
        <v>#VALUE!</v>
      </c>
      <c r="AF595" s="16" t="e">
        <f>DGET($M$10:$U$203,$M$10,X594:AA595)</f>
        <v>#VALUE!</v>
      </c>
    </row>
    <row r="596" spans="24:32" ht="18" customHeight="1" x14ac:dyDescent="0.45">
      <c r="X596" s="5" t="s">
        <v>65</v>
      </c>
      <c r="Y596" s="5" t="s">
        <v>77</v>
      </c>
      <c r="Z596" s="5" t="s">
        <v>66</v>
      </c>
      <c r="AA596" s="5" t="s">
        <v>69</v>
      </c>
      <c r="AB596" s="5"/>
      <c r="AC596" s="5"/>
      <c r="AD596" s="5" t="s">
        <v>94</v>
      </c>
      <c r="AE596" s="5" t="s">
        <v>92</v>
      </c>
      <c r="AF596" s="5" t="s">
        <v>91</v>
      </c>
    </row>
    <row r="597" spans="24:32" ht="18" customHeight="1" x14ac:dyDescent="0.45">
      <c r="X597" s="15" t="s">
        <v>104</v>
      </c>
      <c r="Y597" s="15" t="s">
        <v>82</v>
      </c>
      <c r="Z597" s="15" t="s">
        <v>95</v>
      </c>
      <c r="AA597" s="15" t="s">
        <v>85</v>
      </c>
      <c r="AB597" s="15" t="s">
        <v>99</v>
      </c>
      <c r="AC597" s="2" t="str">
        <f>_xlfn.CONCAT(X597,Y597,Z597,AA597,AB597)</f>
        <v>2前期水3 4c</v>
      </c>
      <c r="AD597" s="16" t="e">
        <f>DGET($M$10:$U$203,$U$10,X596:AA597)</f>
        <v>#VALUE!</v>
      </c>
      <c r="AE597" s="16" t="e">
        <f>DGET($M$10:$U$203,$N$10,X596:AA597)</f>
        <v>#VALUE!</v>
      </c>
      <c r="AF597" s="16" t="e">
        <f>DGET($M$10:$U$203,$M$10,X596:AA597)</f>
        <v>#VALUE!</v>
      </c>
    </row>
    <row r="598" spans="24:32" ht="18" customHeight="1" x14ac:dyDescent="0.45">
      <c r="X598" s="5" t="s">
        <v>65</v>
      </c>
      <c r="Y598" s="5" t="s">
        <v>77</v>
      </c>
      <c r="Z598" s="5" t="s">
        <v>66</v>
      </c>
      <c r="AA598" s="5" t="s">
        <v>67</v>
      </c>
      <c r="AB598" s="5"/>
      <c r="AC598" s="5"/>
      <c r="AD598" s="5" t="s">
        <v>94</v>
      </c>
      <c r="AE598" s="5" t="s">
        <v>92</v>
      </c>
      <c r="AF598" s="5" t="s">
        <v>91</v>
      </c>
    </row>
    <row r="599" spans="24:32" ht="18" customHeight="1" x14ac:dyDescent="0.45">
      <c r="X599" s="15" t="s">
        <v>104</v>
      </c>
      <c r="Y599" s="15" t="s">
        <v>82</v>
      </c>
      <c r="Z599" s="15" t="s">
        <v>95</v>
      </c>
      <c r="AA599" s="15" t="s">
        <v>87</v>
      </c>
      <c r="AB599" s="15" t="s">
        <v>97</v>
      </c>
      <c r="AC599" s="2" t="str">
        <f>_xlfn.CONCAT(X599,Y599,Z599,AA599,AB599)</f>
        <v>2前期水5 6a</v>
      </c>
      <c r="AD599" s="16" t="e">
        <f>DGET($M$10:$U$203,$U$10,X598:AA599)</f>
        <v>#VALUE!</v>
      </c>
      <c r="AE599" s="16" t="e">
        <f>DGET($M$10:$U$203,$N$10,X598:AA599)</f>
        <v>#VALUE!</v>
      </c>
      <c r="AF599" s="16" t="e">
        <f>DGET($M$10:$U$203,$M$10,X598:AA599)</f>
        <v>#VALUE!</v>
      </c>
    </row>
    <row r="600" spans="24:32" ht="18" customHeight="1" x14ac:dyDescent="0.45">
      <c r="X600" s="5" t="s">
        <v>65</v>
      </c>
      <c r="Y600" s="5" t="s">
        <v>77</v>
      </c>
      <c r="Z600" s="5" t="s">
        <v>66</v>
      </c>
      <c r="AA600" s="5" t="s">
        <v>68</v>
      </c>
      <c r="AB600" s="5"/>
      <c r="AC600" s="5"/>
      <c r="AD600" s="5" t="s">
        <v>94</v>
      </c>
      <c r="AE600" s="5" t="s">
        <v>92</v>
      </c>
      <c r="AF600" s="5" t="s">
        <v>91</v>
      </c>
    </row>
    <row r="601" spans="24:32" ht="18" customHeight="1" x14ac:dyDescent="0.45">
      <c r="X601" s="15" t="s">
        <v>104</v>
      </c>
      <c r="Y601" s="15" t="s">
        <v>82</v>
      </c>
      <c r="Z601" s="15" t="s">
        <v>95</v>
      </c>
      <c r="AA601" s="15" t="s">
        <v>87</v>
      </c>
      <c r="AB601" s="15" t="s">
        <v>98</v>
      </c>
      <c r="AC601" s="2" t="str">
        <f>_xlfn.CONCAT(X601,Y601,Z601,AA601,AB601)</f>
        <v>2前期水5 6b</v>
      </c>
      <c r="AD601" s="16" t="e">
        <f>DGET($M$10:$U$203,$U$10,X600:AA601)</f>
        <v>#VALUE!</v>
      </c>
      <c r="AE601" s="16" t="e">
        <f>DGET($M$10:$U$203,$N$10,X600:AA601)</f>
        <v>#VALUE!</v>
      </c>
      <c r="AF601" s="16" t="e">
        <f>DGET($M$10:$U$203,$M$10,X600:AA601)</f>
        <v>#VALUE!</v>
      </c>
    </row>
    <row r="602" spans="24:32" ht="18" customHeight="1" x14ac:dyDescent="0.45">
      <c r="X602" s="5" t="s">
        <v>65</v>
      </c>
      <c r="Y602" s="5" t="s">
        <v>77</v>
      </c>
      <c r="Z602" s="5" t="s">
        <v>66</v>
      </c>
      <c r="AA602" s="5" t="s">
        <v>69</v>
      </c>
      <c r="AB602" s="5"/>
      <c r="AC602" s="5"/>
      <c r="AD602" s="5" t="s">
        <v>94</v>
      </c>
      <c r="AE602" s="5" t="s">
        <v>92</v>
      </c>
      <c r="AF602" s="5" t="s">
        <v>91</v>
      </c>
    </row>
    <row r="603" spans="24:32" ht="18" customHeight="1" x14ac:dyDescent="0.45">
      <c r="X603" s="15" t="s">
        <v>104</v>
      </c>
      <c r="Y603" s="15" t="s">
        <v>82</v>
      </c>
      <c r="Z603" s="15" t="s">
        <v>95</v>
      </c>
      <c r="AA603" s="15" t="s">
        <v>87</v>
      </c>
      <c r="AB603" s="15" t="s">
        <v>99</v>
      </c>
      <c r="AC603" s="2" t="str">
        <f>_xlfn.CONCAT(X603,Y603,Z603,AA603,AB603)</f>
        <v>2前期水5 6c</v>
      </c>
      <c r="AD603" s="16" t="e">
        <f>DGET($M$10:$U$203,$U$10,X602:AA603)</f>
        <v>#VALUE!</v>
      </c>
      <c r="AE603" s="16" t="e">
        <f>DGET($M$10:$U$203,$N$10,X602:AA603)</f>
        <v>#VALUE!</v>
      </c>
      <c r="AF603" s="16" t="e">
        <f>DGET($M$10:$U$203,$M$10,X602:AA603)</f>
        <v>#VALUE!</v>
      </c>
    </row>
    <row r="604" spans="24:32" ht="18" customHeight="1" x14ac:dyDescent="0.45">
      <c r="X604" s="5" t="s">
        <v>65</v>
      </c>
      <c r="Y604" s="5" t="s">
        <v>77</v>
      </c>
      <c r="Z604" s="5" t="s">
        <v>66</v>
      </c>
      <c r="AA604" s="5" t="s">
        <v>67</v>
      </c>
      <c r="AB604" s="5"/>
      <c r="AC604" s="5"/>
      <c r="AD604" s="5" t="s">
        <v>94</v>
      </c>
      <c r="AE604" s="5" t="s">
        <v>92</v>
      </c>
      <c r="AF604" s="5" t="s">
        <v>91</v>
      </c>
    </row>
    <row r="605" spans="24:32" ht="18" customHeight="1" x14ac:dyDescent="0.45">
      <c r="X605" s="15" t="s">
        <v>104</v>
      </c>
      <c r="Y605" s="15" t="s">
        <v>82</v>
      </c>
      <c r="Z605" s="15" t="s">
        <v>95</v>
      </c>
      <c r="AA605" s="15" t="s">
        <v>88</v>
      </c>
      <c r="AB605" s="15" t="s">
        <v>97</v>
      </c>
      <c r="AC605" s="2" t="str">
        <f>_xlfn.CONCAT(X605,Y605,Z605,AA605,AB605)</f>
        <v>2前期水7 8a</v>
      </c>
      <c r="AD605" s="16" t="e">
        <f>DGET($M$10:$U$203,$U$10,X604:AA605)</f>
        <v>#VALUE!</v>
      </c>
      <c r="AE605" s="16" t="e">
        <f>DGET($M$10:$U$203,$N$10,X604:AA605)</f>
        <v>#VALUE!</v>
      </c>
      <c r="AF605" s="16" t="e">
        <f>DGET($M$10:$U$203,$M$10,X604:AA605)</f>
        <v>#VALUE!</v>
      </c>
    </row>
    <row r="606" spans="24:32" ht="18" customHeight="1" x14ac:dyDescent="0.45">
      <c r="X606" s="5" t="s">
        <v>65</v>
      </c>
      <c r="Y606" s="5" t="s">
        <v>77</v>
      </c>
      <c r="Z606" s="5" t="s">
        <v>66</v>
      </c>
      <c r="AA606" s="5" t="s">
        <v>68</v>
      </c>
      <c r="AB606" s="5"/>
      <c r="AC606" s="5"/>
      <c r="AD606" s="5" t="s">
        <v>94</v>
      </c>
      <c r="AE606" s="5" t="s">
        <v>92</v>
      </c>
      <c r="AF606" s="5" t="s">
        <v>91</v>
      </c>
    </row>
    <row r="607" spans="24:32" ht="18" customHeight="1" x14ac:dyDescent="0.45">
      <c r="X607" s="15" t="s">
        <v>104</v>
      </c>
      <c r="Y607" s="15" t="s">
        <v>82</v>
      </c>
      <c r="Z607" s="15" t="s">
        <v>95</v>
      </c>
      <c r="AA607" s="15" t="s">
        <v>88</v>
      </c>
      <c r="AB607" s="15" t="s">
        <v>98</v>
      </c>
      <c r="AC607" s="2" t="str">
        <f>_xlfn.CONCAT(X607,Y607,Z607,AA607,AB607)</f>
        <v>2前期水7 8b</v>
      </c>
      <c r="AD607" s="16" t="e">
        <f>DGET($M$10:$U$203,$U$10,X606:AA607)</f>
        <v>#VALUE!</v>
      </c>
      <c r="AE607" s="16" t="e">
        <f>DGET($M$10:$U$203,$N$10,X606:AA607)</f>
        <v>#VALUE!</v>
      </c>
      <c r="AF607" s="16" t="e">
        <f>DGET($M$10:$U$203,$M$10,X606:AA607)</f>
        <v>#VALUE!</v>
      </c>
    </row>
    <row r="608" spans="24:32" ht="18" customHeight="1" x14ac:dyDescent="0.45">
      <c r="X608" s="5" t="s">
        <v>65</v>
      </c>
      <c r="Y608" s="5" t="s">
        <v>77</v>
      </c>
      <c r="Z608" s="5" t="s">
        <v>66</v>
      </c>
      <c r="AA608" s="5" t="s">
        <v>69</v>
      </c>
      <c r="AB608" s="5"/>
      <c r="AC608" s="5"/>
      <c r="AD608" s="5" t="s">
        <v>94</v>
      </c>
      <c r="AE608" s="5" t="s">
        <v>92</v>
      </c>
      <c r="AF608" s="5" t="s">
        <v>91</v>
      </c>
    </row>
    <row r="609" spans="24:32" ht="18" customHeight="1" x14ac:dyDescent="0.45">
      <c r="X609" s="15" t="s">
        <v>104</v>
      </c>
      <c r="Y609" s="15" t="s">
        <v>82</v>
      </c>
      <c r="Z609" s="15" t="s">
        <v>95</v>
      </c>
      <c r="AA609" s="15" t="s">
        <v>88</v>
      </c>
      <c r="AB609" s="15" t="s">
        <v>99</v>
      </c>
      <c r="AC609" s="2" t="str">
        <f>_xlfn.CONCAT(X609,Y609,Z609,AA609,AB609)</f>
        <v>2前期水7 8c</v>
      </c>
      <c r="AD609" s="16" t="e">
        <f>DGET($M$10:$U$203,$U$10,X608:AA609)</f>
        <v>#VALUE!</v>
      </c>
      <c r="AE609" s="16" t="e">
        <f>DGET($M$10:$U$203,$N$10,X608:AA609)</f>
        <v>#VALUE!</v>
      </c>
      <c r="AF609" s="16" t="e">
        <f>DGET($M$10:$U$203,$M$10,X608:AA609)</f>
        <v>#VALUE!</v>
      </c>
    </row>
    <row r="610" spans="24:32" ht="18" customHeight="1" x14ac:dyDescent="0.45">
      <c r="X610" s="5" t="s">
        <v>65</v>
      </c>
      <c r="Y610" s="5" t="s">
        <v>77</v>
      </c>
      <c r="Z610" s="5" t="s">
        <v>66</v>
      </c>
      <c r="AA610" s="5" t="s">
        <v>67</v>
      </c>
      <c r="AB610" s="5"/>
      <c r="AC610" s="5"/>
      <c r="AD610" s="5" t="s">
        <v>94</v>
      </c>
      <c r="AE610" s="5" t="s">
        <v>92</v>
      </c>
      <c r="AF610" s="5" t="s">
        <v>91</v>
      </c>
    </row>
    <row r="611" spans="24:32" ht="18" customHeight="1" x14ac:dyDescent="0.45">
      <c r="X611" s="15" t="s">
        <v>104</v>
      </c>
      <c r="Y611" s="15" t="s">
        <v>82</v>
      </c>
      <c r="Z611" s="15" t="s">
        <v>95</v>
      </c>
      <c r="AA611" s="15" t="s">
        <v>89</v>
      </c>
      <c r="AB611" s="15" t="s">
        <v>97</v>
      </c>
      <c r="AC611" s="2" t="str">
        <f>_xlfn.CONCAT(X611,Y611,Z611,AA611,AB611)</f>
        <v>2前期水9 10a</v>
      </c>
      <c r="AD611" s="16" t="e">
        <f>DGET($M$10:$U$203,$U$10,X610:AA611)</f>
        <v>#VALUE!</v>
      </c>
      <c r="AE611" s="16" t="e">
        <f>DGET($M$10:$U$203,$N$10,X610:AA611)</f>
        <v>#VALUE!</v>
      </c>
      <c r="AF611" s="16" t="e">
        <f>DGET($M$10:$U$203,$M$10,X610:AA611)</f>
        <v>#VALUE!</v>
      </c>
    </row>
    <row r="612" spans="24:32" ht="18" customHeight="1" x14ac:dyDescent="0.45">
      <c r="X612" s="5" t="s">
        <v>65</v>
      </c>
      <c r="Y612" s="5" t="s">
        <v>77</v>
      </c>
      <c r="Z612" s="5" t="s">
        <v>66</v>
      </c>
      <c r="AA612" s="5" t="s">
        <v>68</v>
      </c>
      <c r="AB612" s="5"/>
      <c r="AC612" s="5"/>
      <c r="AD612" s="5" t="s">
        <v>94</v>
      </c>
      <c r="AE612" s="5" t="s">
        <v>92</v>
      </c>
      <c r="AF612" s="5" t="s">
        <v>91</v>
      </c>
    </row>
    <row r="613" spans="24:32" ht="18" customHeight="1" x14ac:dyDescent="0.45">
      <c r="X613" s="15" t="s">
        <v>104</v>
      </c>
      <c r="Y613" s="15" t="s">
        <v>82</v>
      </c>
      <c r="Z613" s="15" t="s">
        <v>95</v>
      </c>
      <c r="AA613" s="15" t="s">
        <v>89</v>
      </c>
      <c r="AB613" s="15" t="s">
        <v>98</v>
      </c>
      <c r="AC613" s="2" t="str">
        <f>_xlfn.CONCAT(X613,Y613,Z613,AA613,AB613)</f>
        <v>2前期水9 10b</v>
      </c>
      <c r="AD613" s="16" t="e">
        <f>DGET($M$10:$U$203,$U$10,X612:AA613)</f>
        <v>#VALUE!</v>
      </c>
      <c r="AE613" s="16" t="e">
        <f>DGET($M$10:$U$203,$N$10,X612:AA613)</f>
        <v>#VALUE!</v>
      </c>
      <c r="AF613" s="16" t="e">
        <f>DGET($M$10:$U$203,$M$10,X612:AA613)</f>
        <v>#VALUE!</v>
      </c>
    </row>
    <row r="614" spans="24:32" ht="18" customHeight="1" x14ac:dyDescent="0.45">
      <c r="X614" s="5" t="s">
        <v>65</v>
      </c>
      <c r="Y614" s="5" t="s">
        <v>77</v>
      </c>
      <c r="Z614" s="5" t="s">
        <v>66</v>
      </c>
      <c r="AA614" s="5" t="s">
        <v>69</v>
      </c>
      <c r="AB614" s="5"/>
      <c r="AC614" s="5"/>
      <c r="AD614" s="5" t="s">
        <v>94</v>
      </c>
      <c r="AE614" s="5" t="s">
        <v>92</v>
      </c>
      <c r="AF614" s="5" t="s">
        <v>91</v>
      </c>
    </row>
    <row r="615" spans="24:32" ht="18" customHeight="1" x14ac:dyDescent="0.45">
      <c r="X615" s="15" t="s">
        <v>104</v>
      </c>
      <c r="Y615" s="15" t="s">
        <v>82</v>
      </c>
      <c r="Z615" s="15" t="s">
        <v>95</v>
      </c>
      <c r="AA615" s="15" t="s">
        <v>89</v>
      </c>
      <c r="AB615" s="15" t="s">
        <v>99</v>
      </c>
      <c r="AC615" s="2" t="str">
        <f>_xlfn.CONCAT(X615,Y615,Z615,AA615,AB615)</f>
        <v>2前期水9 10c</v>
      </c>
      <c r="AD615" s="16" t="e">
        <f>DGET($M$10:$U$203,$U$10,X614:AA615)</f>
        <v>#VALUE!</v>
      </c>
      <c r="AE615" s="16" t="e">
        <f>DGET($M$10:$U$203,$N$10,X614:AA615)</f>
        <v>#VALUE!</v>
      </c>
      <c r="AF615" s="16" t="e">
        <f>DGET($M$10:$U$203,$M$10,X614:AA615)</f>
        <v>#VALUE!</v>
      </c>
    </row>
    <row r="616" spans="24:32" ht="18" customHeight="1" x14ac:dyDescent="0.45">
      <c r="X616" s="5" t="s">
        <v>65</v>
      </c>
      <c r="Y616" s="5" t="s">
        <v>77</v>
      </c>
      <c r="Z616" s="5" t="s">
        <v>66</v>
      </c>
      <c r="AA616" s="5" t="s">
        <v>67</v>
      </c>
      <c r="AB616" s="5"/>
      <c r="AC616" s="5"/>
      <c r="AD616" s="5" t="s">
        <v>94</v>
      </c>
      <c r="AE616" s="5" t="s">
        <v>92</v>
      </c>
      <c r="AF616" s="5" t="s">
        <v>91</v>
      </c>
    </row>
    <row r="617" spans="24:32" ht="18" customHeight="1" x14ac:dyDescent="0.45">
      <c r="X617" s="15" t="s">
        <v>104</v>
      </c>
      <c r="Y617" s="15" t="s">
        <v>82</v>
      </c>
      <c r="Z617" s="15" t="s">
        <v>95</v>
      </c>
      <c r="AA617" s="15" t="s">
        <v>90</v>
      </c>
      <c r="AB617" s="15" t="s">
        <v>97</v>
      </c>
      <c r="AC617" s="2" t="str">
        <f>_xlfn.CONCAT(X617,Y617,Z617,AA617,AB617)</f>
        <v>2前期水他a</v>
      </c>
      <c r="AD617" s="16" t="e">
        <f>DGET($M$10:$U$203,$U$10,X616:AA617)</f>
        <v>#VALUE!</v>
      </c>
      <c r="AE617" s="16" t="e">
        <f>DGET($M$10:$U$203,$N$10,X616:AA617)</f>
        <v>#VALUE!</v>
      </c>
      <c r="AF617" s="16" t="e">
        <f>DGET($M$10:$U$203,$M$10,X616:AA617)</f>
        <v>#VALUE!</v>
      </c>
    </row>
    <row r="618" spans="24:32" ht="18" customHeight="1" x14ac:dyDescent="0.45">
      <c r="X618" s="5" t="s">
        <v>65</v>
      </c>
      <c r="Y618" s="5" t="s">
        <v>77</v>
      </c>
      <c r="Z618" s="5" t="s">
        <v>66</v>
      </c>
      <c r="AA618" s="5" t="s">
        <v>68</v>
      </c>
      <c r="AB618" s="5"/>
      <c r="AC618" s="5"/>
      <c r="AD618" s="5" t="s">
        <v>94</v>
      </c>
      <c r="AE618" s="5" t="s">
        <v>92</v>
      </c>
      <c r="AF618" s="5" t="s">
        <v>91</v>
      </c>
    </row>
    <row r="619" spans="24:32" ht="18" customHeight="1" x14ac:dyDescent="0.45">
      <c r="X619" s="15" t="s">
        <v>104</v>
      </c>
      <c r="Y619" s="15" t="s">
        <v>82</v>
      </c>
      <c r="Z619" s="15" t="s">
        <v>95</v>
      </c>
      <c r="AA619" s="15" t="s">
        <v>90</v>
      </c>
      <c r="AB619" s="15" t="s">
        <v>98</v>
      </c>
      <c r="AC619" s="2" t="str">
        <f>_xlfn.CONCAT(X619,Y619,Z619,AA619,AB619)</f>
        <v>2前期水他b</v>
      </c>
      <c r="AD619" s="16" t="e">
        <f>DGET($M$10:$U$203,$U$10,X618:AA619)</f>
        <v>#VALUE!</v>
      </c>
      <c r="AE619" s="16" t="e">
        <f>DGET($M$10:$U$203,$N$10,X618:AA619)</f>
        <v>#VALUE!</v>
      </c>
      <c r="AF619" s="16" t="e">
        <f>DGET($M$10:$U$203,$M$10,X618:AA619)</f>
        <v>#VALUE!</v>
      </c>
    </row>
    <row r="620" spans="24:32" ht="18" customHeight="1" x14ac:dyDescent="0.45">
      <c r="X620" s="5" t="s">
        <v>65</v>
      </c>
      <c r="Y620" s="5" t="s">
        <v>77</v>
      </c>
      <c r="Z620" s="5" t="s">
        <v>66</v>
      </c>
      <c r="AA620" s="5" t="s">
        <v>69</v>
      </c>
      <c r="AB620" s="5"/>
      <c r="AC620" s="5"/>
      <c r="AD620" s="5" t="s">
        <v>94</v>
      </c>
      <c r="AE620" s="5" t="s">
        <v>92</v>
      </c>
      <c r="AF620" s="5" t="s">
        <v>91</v>
      </c>
    </row>
    <row r="621" spans="24:32" ht="18" customHeight="1" x14ac:dyDescent="0.45">
      <c r="X621" s="15" t="s">
        <v>104</v>
      </c>
      <c r="Y621" s="15" t="s">
        <v>82</v>
      </c>
      <c r="Z621" s="15" t="s">
        <v>95</v>
      </c>
      <c r="AA621" s="15" t="s">
        <v>90</v>
      </c>
      <c r="AB621" s="15" t="s">
        <v>99</v>
      </c>
      <c r="AC621" s="2" t="str">
        <f>_xlfn.CONCAT(X621,Y621,Z621,AA621,AB621)</f>
        <v>2前期水他c</v>
      </c>
      <c r="AD621" s="16" t="e">
        <f>DGET($M$10:$U$203,$U$10,X620:AA621)</f>
        <v>#VALUE!</v>
      </c>
      <c r="AE621" s="16" t="e">
        <f>DGET($M$10:$U$203,$N$10,X620:AA621)</f>
        <v>#VALUE!</v>
      </c>
      <c r="AF621" s="16" t="e">
        <f>DGET($M$10:$U$203,$M$10,X620:AA621)</f>
        <v>#VALUE!</v>
      </c>
    </row>
    <row r="622" spans="24:32" ht="18" customHeight="1" x14ac:dyDescent="0.45">
      <c r="X622" s="5" t="s">
        <v>65</v>
      </c>
      <c r="Y622" s="5" t="s">
        <v>77</v>
      </c>
      <c r="Z622" s="5" t="s">
        <v>66</v>
      </c>
      <c r="AA622" s="5" t="s">
        <v>67</v>
      </c>
      <c r="AB622" s="5"/>
      <c r="AC622" s="5"/>
      <c r="AD622" s="5" t="s">
        <v>94</v>
      </c>
      <c r="AE622" s="5" t="s">
        <v>92</v>
      </c>
      <c r="AF622" s="5" t="s">
        <v>91</v>
      </c>
    </row>
    <row r="623" spans="24:32" ht="18" customHeight="1" x14ac:dyDescent="0.45">
      <c r="X623" s="15" t="s">
        <v>104</v>
      </c>
      <c r="Y623" s="15" t="s">
        <v>82</v>
      </c>
      <c r="Z623" s="15" t="s">
        <v>96</v>
      </c>
      <c r="AA623" s="15" t="s">
        <v>84</v>
      </c>
      <c r="AB623" s="15" t="s">
        <v>97</v>
      </c>
      <c r="AC623" s="2" t="str">
        <f>_xlfn.CONCAT(X623,Y623,Z623,AA623,AB623)</f>
        <v>2前期木1 2a</v>
      </c>
      <c r="AD623" s="16" t="e">
        <f>DGET($M$10:$U$203,$U$10,X622:AA623)</f>
        <v>#VALUE!</v>
      </c>
      <c r="AE623" s="16" t="e">
        <f>DGET($M$10:$U$203,$N$10,X622:AA623)</f>
        <v>#VALUE!</v>
      </c>
      <c r="AF623" s="16" t="e">
        <f>DGET($M$10:$U$203,$M$10,X622:AA623)</f>
        <v>#VALUE!</v>
      </c>
    </row>
    <row r="624" spans="24:32" ht="18" customHeight="1" x14ac:dyDescent="0.45">
      <c r="X624" s="5" t="s">
        <v>65</v>
      </c>
      <c r="Y624" s="5" t="s">
        <v>77</v>
      </c>
      <c r="Z624" s="5" t="s">
        <v>66</v>
      </c>
      <c r="AA624" s="5" t="s">
        <v>68</v>
      </c>
      <c r="AB624" s="5"/>
      <c r="AC624" s="5"/>
      <c r="AD624" s="5" t="s">
        <v>94</v>
      </c>
      <c r="AE624" s="5" t="s">
        <v>92</v>
      </c>
      <c r="AF624" s="5" t="s">
        <v>91</v>
      </c>
    </row>
    <row r="625" spans="24:32" ht="18" customHeight="1" x14ac:dyDescent="0.45">
      <c r="X625" s="15" t="s">
        <v>104</v>
      </c>
      <c r="Y625" s="15" t="s">
        <v>82</v>
      </c>
      <c r="Z625" s="15" t="s">
        <v>96</v>
      </c>
      <c r="AA625" s="15" t="s">
        <v>84</v>
      </c>
      <c r="AB625" s="15" t="s">
        <v>98</v>
      </c>
      <c r="AC625" s="2" t="str">
        <f>_xlfn.CONCAT(X625,Y625,Z625,AA625,AB625)</f>
        <v>2前期木1 2b</v>
      </c>
      <c r="AD625" s="16" t="e">
        <f>DGET($M$10:$U$203,$U$10,X624:AA625)</f>
        <v>#VALUE!</v>
      </c>
      <c r="AE625" s="16" t="e">
        <f>DGET($M$10:$U$203,$N$10,X624:AA625)</f>
        <v>#VALUE!</v>
      </c>
      <c r="AF625" s="16" t="e">
        <f>DGET($M$10:$U$203,$M$10,X624:AA625)</f>
        <v>#VALUE!</v>
      </c>
    </row>
    <row r="626" spans="24:32" ht="18" customHeight="1" x14ac:dyDescent="0.45">
      <c r="X626" s="5" t="s">
        <v>65</v>
      </c>
      <c r="Y626" s="5" t="s">
        <v>77</v>
      </c>
      <c r="Z626" s="5" t="s">
        <v>66</v>
      </c>
      <c r="AA626" s="5" t="s">
        <v>69</v>
      </c>
      <c r="AB626" s="5"/>
      <c r="AC626" s="5"/>
      <c r="AD626" s="5" t="s">
        <v>94</v>
      </c>
      <c r="AE626" s="5" t="s">
        <v>92</v>
      </c>
      <c r="AF626" s="5" t="s">
        <v>91</v>
      </c>
    </row>
    <row r="627" spans="24:32" ht="18" customHeight="1" x14ac:dyDescent="0.45">
      <c r="X627" s="15" t="s">
        <v>104</v>
      </c>
      <c r="Y627" s="15" t="s">
        <v>82</v>
      </c>
      <c r="Z627" s="15" t="s">
        <v>96</v>
      </c>
      <c r="AA627" s="15" t="s">
        <v>84</v>
      </c>
      <c r="AB627" s="15" t="s">
        <v>99</v>
      </c>
      <c r="AC627" s="2" t="str">
        <f>_xlfn.CONCAT(X627,Y627,Z627,AA627,AB627)</f>
        <v>2前期木1 2c</v>
      </c>
      <c r="AD627" s="16" t="e">
        <f>DGET($M$10:$U$203,$U$10,X626:AA627)</f>
        <v>#VALUE!</v>
      </c>
      <c r="AE627" s="16" t="e">
        <f>DGET($M$10:$U$203,$N$10,X626:AA627)</f>
        <v>#VALUE!</v>
      </c>
      <c r="AF627" s="16" t="e">
        <f>DGET($M$10:$U$203,$M$10,X626:AA627)</f>
        <v>#VALUE!</v>
      </c>
    </row>
    <row r="628" spans="24:32" ht="18" customHeight="1" x14ac:dyDescent="0.45">
      <c r="X628" s="5" t="s">
        <v>65</v>
      </c>
      <c r="Y628" s="5" t="s">
        <v>77</v>
      </c>
      <c r="Z628" s="5" t="s">
        <v>66</v>
      </c>
      <c r="AA628" s="5" t="s">
        <v>67</v>
      </c>
      <c r="AB628" s="5"/>
      <c r="AC628" s="5"/>
      <c r="AD628" s="5" t="s">
        <v>94</v>
      </c>
      <c r="AE628" s="5" t="s">
        <v>92</v>
      </c>
      <c r="AF628" s="5" t="s">
        <v>91</v>
      </c>
    </row>
    <row r="629" spans="24:32" ht="18" customHeight="1" x14ac:dyDescent="0.45">
      <c r="X629" s="15" t="s">
        <v>104</v>
      </c>
      <c r="Y629" s="15" t="s">
        <v>82</v>
      </c>
      <c r="Z629" s="15" t="s">
        <v>96</v>
      </c>
      <c r="AA629" s="15" t="s">
        <v>85</v>
      </c>
      <c r="AB629" s="15" t="s">
        <v>97</v>
      </c>
      <c r="AC629" s="2" t="str">
        <f>_xlfn.CONCAT(X629,Y629,Z629,AA629,AB629)</f>
        <v>2前期木3 4a</v>
      </c>
      <c r="AD629" s="16" t="e">
        <f>DGET($M$10:$U$203,$U$10,X628:AA629)</f>
        <v>#VALUE!</v>
      </c>
      <c r="AE629" s="16" t="e">
        <f>DGET($M$10:$U$203,$N$10,X628:AA629)</f>
        <v>#VALUE!</v>
      </c>
      <c r="AF629" s="16" t="e">
        <f>DGET($M$10:$U$203,$M$10,X628:AA629)</f>
        <v>#VALUE!</v>
      </c>
    </row>
    <row r="630" spans="24:32" ht="18" customHeight="1" x14ac:dyDescent="0.45">
      <c r="X630" s="5" t="s">
        <v>65</v>
      </c>
      <c r="Y630" s="5" t="s">
        <v>77</v>
      </c>
      <c r="Z630" s="5" t="s">
        <v>66</v>
      </c>
      <c r="AA630" s="5" t="s">
        <v>68</v>
      </c>
      <c r="AB630" s="5"/>
      <c r="AC630" s="5"/>
      <c r="AD630" s="5" t="s">
        <v>94</v>
      </c>
      <c r="AE630" s="5" t="s">
        <v>92</v>
      </c>
      <c r="AF630" s="5" t="s">
        <v>91</v>
      </c>
    </row>
    <row r="631" spans="24:32" ht="18" customHeight="1" x14ac:dyDescent="0.45">
      <c r="X631" s="15" t="s">
        <v>104</v>
      </c>
      <c r="Y631" s="15" t="s">
        <v>82</v>
      </c>
      <c r="Z631" s="15" t="s">
        <v>96</v>
      </c>
      <c r="AA631" s="15" t="s">
        <v>85</v>
      </c>
      <c r="AB631" s="15" t="s">
        <v>98</v>
      </c>
      <c r="AC631" s="2" t="str">
        <f>_xlfn.CONCAT(X631,Y631,Z631,AA631,AB631)</f>
        <v>2前期木3 4b</v>
      </c>
      <c r="AD631" s="16" t="e">
        <f>DGET($M$10:$U$203,$U$10,X630:AA631)</f>
        <v>#VALUE!</v>
      </c>
      <c r="AE631" s="16" t="e">
        <f>DGET($M$10:$U$203,$N$10,X630:AA631)</f>
        <v>#VALUE!</v>
      </c>
      <c r="AF631" s="16" t="e">
        <f>DGET($M$10:$U$203,$M$10,X630:AA631)</f>
        <v>#VALUE!</v>
      </c>
    </row>
    <row r="632" spans="24:32" ht="18" customHeight="1" x14ac:dyDescent="0.45">
      <c r="X632" s="5" t="s">
        <v>65</v>
      </c>
      <c r="Y632" s="5" t="s">
        <v>77</v>
      </c>
      <c r="Z632" s="5" t="s">
        <v>66</v>
      </c>
      <c r="AA632" s="5" t="s">
        <v>69</v>
      </c>
      <c r="AB632" s="5"/>
      <c r="AC632" s="5"/>
      <c r="AD632" s="5" t="s">
        <v>94</v>
      </c>
      <c r="AE632" s="5" t="s">
        <v>92</v>
      </c>
      <c r="AF632" s="5" t="s">
        <v>91</v>
      </c>
    </row>
    <row r="633" spans="24:32" ht="18" customHeight="1" x14ac:dyDescent="0.45">
      <c r="X633" s="15" t="s">
        <v>104</v>
      </c>
      <c r="Y633" s="15" t="s">
        <v>82</v>
      </c>
      <c r="Z633" s="15" t="s">
        <v>96</v>
      </c>
      <c r="AA633" s="15" t="s">
        <v>85</v>
      </c>
      <c r="AB633" s="15" t="s">
        <v>99</v>
      </c>
      <c r="AC633" s="2" t="str">
        <f>_xlfn.CONCAT(X633,Y633,Z633,AA633,AB633)</f>
        <v>2前期木3 4c</v>
      </c>
      <c r="AD633" s="16" t="e">
        <f>DGET($M$10:$U$203,$U$10,X632:AA633)</f>
        <v>#VALUE!</v>
      </c>
      <c r="AE633" s="16" t="e">
        <f>DGET($M$10:$U$203,$N$10,X632:AA633)</f>
        <v>#VALUE!</v>
      </c>
      <c r="AF633" s="16" t="e">
        <f>DGET($M$10:$U$203,$M$10,X632:AA633)</f>
        <v>#VALUE!</v>
      </c>
    </row>
    <row r="634" spans="24:32" ht="18" customHeight="1" x14ac:dyDescent="0.45">
      <c r="X634" s="5" t="s">
        <v>65</v>
      </c>
      <c r="Y634" s="5" t="s">
        <v>77</v>
      </c>
      <c r="Z634" s="5" t="s">
        <v>66</v>
      </c>
      <c r="AA634" s="5" t="s">
        <v>67</v>
      </c>
      <c r="AB634" s="5"/>
      <c r="AC634" s="5"/>
      <c r="AD634" s="5" t="s">
        <v>94</v>
      </c>
      <c r="AE634" s="5" t="s">
        <v>92</v>
      </c>
      <c r="AF634" s="5" t="s">
        <v>91</v>
      </c>
    </row>
    <row r="635" spans="24:32" ht="18" customHeight="1" x14ac:dyDescent="0.45">
      <c r="X635" s="15" t="s">
        <v>104</v>
      </c>
      <c r="Y635" s="15" t="s">
        <v>82</v>
      </c>
      <c r="Z635" s="15" t="s">
        <v>96</v>
      </c>
      <c r="AA635" s="15" t="s">
        <v>87</v>
      </c>
      <c r="AB635" s="15" t="s">
        <v>97</v>
      </c>
      <c r="AC635" s="2" t="str">
        <f>_xlfn.CONCAT(X635,Y635,Z635,AA635,AB635)</f>
        <v>2前期木5 6a</v>
      </c>
      <c r="AD635" s="16" t="e">
        <f>DGET($M$10:$U$203,$U$10,X634:AA635)</f>
        <v>#VALUE!</v>
      </c>
      <c r="AE635" s="16" t="e">
        <f>DGET($M$10:$U$203,$N$10,X634:AA635)</f>
        <v>#VALUE!</v>
      </c>
      <c r="AF635" s="16" t="e">
        <f>DGET($M$10:$U$203,$M$10,X634:AA635)</f>
        <v>#VALUE!</v>
      </c>
    </row>
    <row r="636" spans="24:32" ht="18" customHeight="1" x14ac:dyDescent="0.45">
      <c r="X636" s="5" t="s">
        <v>65</v>
      </c>
      <c r="Y636" s="5" t="s">
        <v>77</v>
      </c>
      <c r="Z636" s="5" t="s">
        <v>66</v>
      </c>
      <c r="AA636" s="5" t="s">
        <v>68</v>
      </c>
      <c r="AB636" s="5"/>
      <c r="AC636" s="5"/>
      <c r="AD636" s="5" t="s">
        <v>94</v>
      </c>
      <c r="AE636" s="5" t="s">
        <v>92</v>
      </c>
      <c r="AF636" s="5" t="s">
        <v>91</v>
      </c>
    </row>
    <row r="637" spans="24:32" ht="18" customHeight="1" x14ac:dyDescent="0.45">
      <c r="X637" s="15" t="s">
        <v>104</v>
      </c>
      <c r="Y637" s="15" t="s">
        <v>82</v>
      </c>
      <c r="Z637" s="15" t="s">
        <v>96</v>
      </c>
      <c r="AA637" s="15" t="s">
        <v>87</v>
      </c>
      <c r="AB637" s="15" t="s">
        <v>98</v>
      </c>
      <c r="AC637" s="2" t="str">
        <f>_xlfn.CONCAT(X637,Y637,Z637,AA637,AB637)</f>
        <v>2前期木5 6b</v>
      </c>
      <c r="AD637" s="16" t="e">
        <f>DGET($M$10:$U$203,$U$10,X636:AA637)</f>
        <v>#VALUE!</v>
      </c>
      <c r="AE637" s="16" t="e">
        <f>DGET($M$10:$U$203,$N$10,X636:AA637)</f>
        <v>#VALUE!</v>
      </c>
      <c r="AF637" s="16" t="e">
        <f>DGET($M$10:$U$203,$M$10,X636:AA637)</f>
        <v>#VALUE!</v>
      </c>
    </row>
    <row r="638" spans="24:32" ht="18" customHeight="1" x14ac:dyDescent="0.45">
      <c r="X638" s="5" t="s">
        <v>65</v>
      </c>
      <c r="Y638" s="5" t="s">
        <v>77</v>
      </c>
      <c r="Z638" s="5" t="s">
        <v>66</v>
      </c>
      <c r="AA638" s="5" t="s">
        <v>69</v>
      </c>
      <c r="AB638" s="5"/>
      <c r="AC638" s="5"/>
      <c r="AD638" s="5" t="s">
        <v>94</v>
      </c>
      <c r="AE638" s="5" t="s">
        <v>92</v>
      </c>
      <c r="AF638" s="5" t="s">
        <v>91</v>
      </c>
    </row>
    <row r="639" spans="24:32" ht="18" customHeight="1" x14ac:dyDescent="0.45">
      <c r="X639" s="15" t="s">
        <v>104</v>
      </c>
      <c r="Y639" s="15" t="s">
        <v>82</v>
      </c>
      <c r="Z639" s="15" t="s">
        <v>96</v>
      </c>
      <c r="AA639" s="15" t="s">
        <v>87</v>
      </c>
      <c r="AB639" s="15" t="s">
        <v>99</v>
      </c>
      <c r="AC639" s="2" t="str">
        <f>_xlfn.CONCAT(X639,Y639,Z639,AA639,AB639)</f>
        <v>2前期木5 6c</v>
      </c>
      <c r="AD639" s="16" t="e">
        <f>DGET($M$10:$U$203,$U$10,X638:AA639)</f>
        <v>#VALUE!</v>
      </c>
      <c r="AE639" s="16" t="e">
        <f>DGET($M$10:$U$203,$N$10,X638:AA639)</f>
        <v>#VALUE!</v>
      </c>
      <c r="AF639" s="16" t="e">
        <f>DGET($M$10:$U$203,$M$10,X638:AA639)</f>
        <v>#VALUE!</v>
      </c>
    </row>
    <row r="640" spans="24:32" ht="18" customHeight="1" x14ac:dyDescent="0.45">
      <c r="X640" s="5" t="s">
        <v>65</v>
      </c>
      <c r="Y640" s="5" t="s">
        <v>77</v>
      </c>
      <c r="Z640" s="5" t="s">
        <v>66</v>
      </c>
      <c r="AA640" s="5" t="s">
        <v>67</v>
      </c>
      <c r="AB640" s="5"/>
      <c r="AC640" s="5"/>
      <c r="AD640" s="5" t="s">
        <v>94</v>
      </c>
      <c r="AE640" s="5" t="s">
        <v>92</v>
      </c>
      <c r="AF640" s="5" t="s">
        <v>91</v>
      </c>
    </row>
    <row r="641" spans="24:32" ht="18" customHeight="1" x14ac:dyDescent="0.45">
      <c r="X641" s="15" t="s">
        <v>104</v>
      </c>
      <c r="Y641" s="15" t="s">
        <v>82</v>
      </c>
      <c r="Z641" s="15" t="s">
        <v>96</v>
      </c>
      <c r="AA641" s="15" t="s">
        <v>88</v>
      </c>
      <c r="AB641" s="15" t="s">
        <v>97</v>
      </c>
      <c r="AC641" s="2" t="str">
        <f>_xlfn.CONCAT(X641,Y641,Z641,AA641,AB641)</f>
        <v>2前期木7 8a</v>
      </c>
      <c r="AD641" s="16" t="e">
        <f>DGET($M$10:$U$203,$U$10,X640:AA641)</f>
        <v>#VALUE!</v>
      </c>
      <c r="AE641" s="16" t="e">
        <f>DGET($M$10:$U$203,$N$10,X640:AA641)</f>
        <v>#VALUE!</v>
      </c>
      <c r="AF641" s="16" t="e">
        <f>DGET($M$10:$U$203,$M$10,X640:AA641)</f>
        <v>#VALUE!</v>
      </c>
    </row>
    <row r="642" spans="24:32" ht="18" customHeight="1" x14ac:dyDescent="0.45">
      <c r="X642" s="5" t="s">
        <v>65</v>
      </c>
      <c r="Y642" s="5" t="s">
        <v>77</v>
      </c>
      <c r="Z642" s="5" t="s">
        <v>66</v>
      </c>
      <c r="AA642" s="5" t="s">
        <v>68</v>
      </c>
      <c r="AB642" s="5"/>
      <c r="AC642" s="5"/>
      <c r="AD642" s="5" t="s">
        <v>94</v>
      </c>
      <c r="AE642" s="5" t="s">
        <v>92</v>
      </c>
      <c r="AF642" s="5" t="s">
        <v>91</v>
      </c>
    </row>
    <row r="643" spans="24:32" ht="18" customHeight="1" x14ac:dyDescent="0.45">
      <c r="X643" s="15" t="s">
        <v>104</v>
      </c>
      <c r="Y643" s="15" t="s">
        <v>82</v>
      </c>
      <c r="Z643" s="15" t="s">
        <v>96</v>
      </c>
      <c r="AA643" s="15" t="s">
        <v>88</v>
      </c>
      <c r="AB643" s="15" t="s">
        <v>98</v>
      </c>
      <c r="AC643" s="2" t="str">
        <f>_xlfn.CONCAT(X643,Y643,Z643,AA643,AB643)</f>
        <v>2前期木7 8b</v>
      </c>
      <c r="AD643" s="16" t="e">
        <f>DGET($M$10:$U$203,$U$10,X642:AA643)</f>
        <v>#VALUE!</v>
      </c>
      <c r="AE643" s="16" t="e">
        <f>DGET($M$10:$U$203,$N$10,X642:AA643)</f>
        <v>#VALUE!</v>
      </c>
      <c r="AF643" s="16" t="e">
        <f>DGET($M$10:$U$203,$M$10,X642:AA643)</f>
        <v>#VALUE!</v>
      </c>
    </row>
    <row r="644" spans="24:32" ht="18" customHeight="1" x14ac:dyDescent="0.45">
      <c r="X644" s="5" t="s">
        <v>65</v>
      </c>
      <c r="Y644" s="5" t="s">
        <v>77</v>
      </c>
      <c r="Z644" s="5" t="s">
        <v>66</v>
      </c>
      <c r="AA644" s="5" t="s">
        <v>69</v>
      </c>
      <c r="AB644" s="5"/>
      <c r="AC644" s="5"/>
      <c r="AD644" s="5" t="s">
        <v>94</v>
      </c>
      <c r="AE644" s="5" t="s">
        <v>92</v>
      </c>
      <c r="AF644" s="5" t="s">
        <v>91</v>
      </c>
    </row>
    <row r="645" spans="24:32" ht="18" customHeight="1" x14ac:dyDescent="0.45">
      <c r="X645" s="15" t="s">
        <v>104</v>
      </c>
      <c r="Y645" s="15" t="s">
        <v>82</v>
      </c>
      <c r="Z645" s="15" t="s">
        <v>96</v>
      </c>
      <c r="AA645" s="15" t="s">
        <v>88</v>
      </c>
      <c r="AB645" s="15" t="s">
        <v>99</v>
      </c>
      <c r="AC645" s="2" t="str">
        <f>_xlfn.CONCAT(X645,Y645,Z645,AA645,AB645)</f>
        <v>2前期木7 8c</v>
      </c>
      <c r="AD645" s="16" t="e">
        <f>DGET($M$10:$U$203,$U$10,X644:AA645)</f>
        <v>#VALUE!</v>
      </c>
      <c r="AE645" s="16" t="e">
        <f>DGET($M$10:$U$203,$N$10,X644:AA645)</f>
        <v>#VALUE!</v>
      </c>
      <c r="AF645" s="16" t="e">
        <f>DGET($M$10:$U$203,$M$10,X644:AA645)</f>
        <v>#VALUE!</v>
      </c>
    </row>
    <row r="646" spans="24:32" ht="18" customHeight="1" x14ac:dyDescent="0.45">
      <c r="X646" s="5" t="s">
        <v>65</v>
      </c>
      <c r="Y646" s="5" t="s">
        <v>77</v>
      </c>
      <c r="Z646" s="5" t="s">
        <v>66</v>
      </c>
      <c r="AA646" s="5" t="s">
        <v>67</v>
      </c>
      <c r="AB646" s="5"/>
      <c r="AC646" s="5"/>
      <c r="AD646" s="5" t="s">
        <v>94</v>
      </c>
      <c r="AE646" s="5" t="s">
        <v>92</v>
      </c>
      <c r="AF646" s="5" t="s">
        <v>91</v>
      </c>
    </row>
    <row r="647" spans="24:32" ht="18" customHeight="1" x14ac:dyDescent="0.45">
      <c r="X647" s="15" t="s">
        <v>104</v>
      </c>
      <c r="Y647" s="15" t="s">
        <v>82</v>
      </c>
      <c r="Z647" s="15" t="s">
        <v>96</v>
      </c>
      <c r="AA647" s="15" t="s">
        <v>89</v>
      </c>
      <c r="AB647" s="15" t="s">
        <v>97</v>
      </c>
      <c r="AC647" s="2" t="str">
        <f>_xlfn.CONCAT(X647,Y647,Z647,AA647,AB647)</f>
        <v>2前期木9 10a</v>
      </c>
      <c r="AD647" s="16" t="e">
        <f>DGET($M$10:$U$203,$U$10,X646:AA647)</f>
        <v>#VALUE!</v>
      </c>
      <c r="AE647" s="16" t="e">
        <f>DGET($M$10:$U$203,$N$10,X646:AA647)</f>
        <v>#VALUE!</v>
      </c>
      <c r="AF647" s="16" t="e">
        <f>DGET($M$10:$U$203,$M$10,X646:AA647)</f>
        <v>#VALUE!</v>
      </c>
    </row>
    <row r="648" spans="24:32" ht="18" customHeight="1" x14ac:dyDescent="0.45">
      <c r="X648" s="5" t="s">
        <v>65</v>
      </c>
      <c r="Y648" s="5" t="s">
        <v>77</v>
      </c>
      <c r="Z648" s="5" t="s">
        <v>66</v>
      </c>
      <c r="AA648" s="5" t="s">
        <v>68</v>
      </c>
      <c r="AB648" s="5"/>
      <c r="AC648" s="5"/>
      <c r="AD648" s="5" t="s">
        <v>94</v>
      </c>
      <c r="AE648" s="5" t="s">
        <v>92</v>
      </c>
      <c r="AF648" s="5" t="s">
        <v>91</v>
      </c>
    </row>
    <row r="649" spans="24:32" ht="18" customHeight="1" x14ac:dyDescent="0.45">
      <c r="X649" s="15" t="s">
        <v>104</v>
      </c>
      <c r="Y649" s="15" t="s">
        <v>82</v>
      </c>
      <c r="Z649" s="15" t="s">
        <v>96</v>
      </c>
      <c r="AA649" s="15" t="s">
        <v>89</v>
      </c>
      <c r="AB649" s="15" t="s">
        <v>98</v>
      </c>
      <c r="AC649" s="2" t="str">
        <f>_xlfn.CONCAT(X649,Y649,Z649,AA649,AB649)</f>
        <v>2前期木9 10b</v>
      </c>
      <c r="AD649" s="16" t="e">
        <f>DGET($M$10:$U$203,$U$10,X648:AA649)</f>
        <v>#VALUE!</v>
      </c>
      <c r="AE649" s="16" t="e">
        <f>DGET($M$10:$U$203,$N$10,X648:AA649)</f>
        <v>#VALUE!</v>
      </c>
      <c r="AF649" s="16" t="e">
        <f>DGET($M$10:$U$203,$M$10,X648:AA649)</f>
        <v>#VALUE!</v>
      </c>
    </row>
    <row r="650" spans="24:32" ht="18" customHeight="1" x14ac:dyDescent="0.45">
      <c r="X650" s="5" t="s">
        <v>65</v>
      </c>
      <c r="Y650" s="5" t="s">
        <v>77</v>
      </c>
      <c r="Z650" s="5" t="s">
        <v>66</v>
      </c>
      <c r="AA650" s="5" t="s">
        <v>69</v>
      </c>
      <c r="AB650" s="5"/>
      <c r="AC650" s="5"/>
      <c r="AD650" s="5" t="s">
        <v>94</v>
      </c>
      <c r="AE650" s="5" t="s">
        <v>92</v>
      </c>
      <c r="AF650" s="5" t="s">
        <v>91</v>
      </c>
    </row>
    <row r="651" spans="24:32" ht="18" customHeight="1" x14ac:dyDescent="0.45">
      <c r="X651" s="15" t="s">
        <v>104</v>
      </c>
      <c r="Y651" s="15" t="s">
        <v>82</v>
      </c>
      <c r="Z651" s="15" t="s">
        <v>96</v>
      </c>
      <c r="AA651" s="15" t="s">
        <v>89</v>
      </c>
      <c r="AB651" s="15" t="s">
        <v>99</v>
      </c>
      <c r="AC651" s="2" t="str">
        <f>_xlfn.CONCAT(X651,Y651,Z651,AA651,AB651)</f>
        <v>2前期木9 10c</v>
      </c>
      <c r="AD651" s="16" t="e">
        <f>DGET($M$10:$U$203,$U$10,X650:AA651)</f>
        <v>#VALUE!</v>
      </c>
      <c r="AE651" s="16" t="e">
        <f>DGET($M$10:$U$203,$N$10,X650:AA651)</f>
        <v>#VALUE!</v>
      </c>
      <c r="AF651" s="16" t="e">
        <f>DGET($M$10:$U$203,$M$10,X650:AA651)</f>
        <v>#VALUE!</v>
      </c>
    </row>
    <row r="652" spans="24:32" ht="18" customHeight="1" x14ac:dyDescent="0.45">
      <c r="X652" s="5" t="s">
        <v>65</v>
      </c>
      <c r="Y652" s="5" t="s">
        <v>77</v>
      </c>
      <c r="Z652" s="5" t="s">
        <v>66</v>
      </c>
      <c r="AA652" s="5" t="s">
        <v>67</v>
      </c>
      <c r="AB652" s="5"/>
      <c r="AC652" s="5"/>
      <c r="AD652" s="5" t="s">
        <v>94</v>
      </c>
      <c r="AE652" s="5" t="s">
        <v>92</v>
      </c>
      <c r="AF652" s="5" t="s">
        <v>91</v>
      </c>
    </row>
    <row r="653" spans="24:32" ht="18" customHeight="1" x14ac:dyDescent="0.45">
      <c r="X653" s="15" t="s">
        <v>104</v>
      </c>
      <c r="Y653" s="15" t="s">
        <v>82</v>
      </c>
      <c r="Z653" s="15" t="s">
        <v>96</v>
      </c>
      <c r="AA653" s="15" t="s">
        <v>90</v>
      </c>
      <c r="AB653" s="15" t="s">
        <v>97</v>
      </c>
      <c r="AC653" s="2" t="str">
        <f>_xlfn.CONCAT(X653,Y653,Z653,AA653,AB653)</f>
        <v>2前期木他a</v>
      </c>
      <c r="AD653" s="16" t="e">
        <f>DGET($M$10:$U$203,$U$10,X652:AA653)</f>
        <v>#VALUE!</v>
      </c>
      <c r="AE653" s="16" t="e">
        <f>DGET($M$10:$U$203,$N$10,X652:AA653)</f>
        <v>#VALUE!</v>
      </c>
      <c r="AF653" s="16" t="e">
        <f>DGET($M$10:$U$203,$M$10,X652:AA653)</f>
        <v>#VALUE!</v>
      </c>
    </row>
    <row r="654" spans="24:32" ht="18" customHeight="1" x14ac:dyDescent="0.45">
      <c r="X654" s="5" t="s">
        <v>65</v>
      </c>
      <c r="Y654" s="5" t="s">
        <v>77</v>
      </c>
      <c r="Z654" s="5" t="s">
        <v>66</v>
      </c>
      <c r="AA654" s="5" t="s">
        <v>68</v>
      </c>
      <c r="AB654" s="5"/>
      <c r="AC654" s="5"/>
      <c r="AD654" s="5" t="s">
        <v>94</v>
      </c>
      <c r="AE654" s="5" t="s">
        <v>92</v>
      </c>
      <c r="AF654" s="5" t="s">
        <v>91</v>
      </c>
    </row>
    <row r="655" spans="24:32" ht="18" customHeight="1" x14ac:dyDescent="0.45">
      <c r="X655" s="15" t="s">
        <v>104</v>
      </c>
      <c r="Y655" s="15" t="s">
        <v>82</v>
      </c>
      <c r="Z655" s="15" t="s">
        <v>96</v>
      </c>
      <c r="AA655" s="15" t="s">
        <v>90</v>
      </c>
      <c r="AB655" s="15" t="s">
        <v>98</v>
      </c>
      <c r="AC655" s="2" t="str">
        <f>_xlfn.CONCAT(X655,Y655,Z655,AA655,AB655)</f>
        <v>2前期木他b</v>
      </c>
      <c r="AD655" s="16" t="e">
        <f>DGET($M$10:$U$203,$U$10,X654:AA655)</f>
        <v>#VALUE!</v>
      </c>
      <c r="AE655" s="16" t="e">
        <f>DGET($M$10:$U$203,$N$10,X654:AA655)</f>
        <v>#VALUE!</v>
      </c>
      <c r="AF655" s="16" t="e">
        <f>DGET($M$10:$U$203,$M$10,X654:AA655)</f>
        <v>#VALUE!</v>
      </c>
    </row>
    <row r="656" spans="24:32" ht="18" customHeight="1" x14ac:dyDescent="0.45">
      <c r="X656" s="5" t="s">
        <v>65</v>
      </c>
      <c r="Y656" s="5" t="s">
        <v>77</v>
      </c>
      <c r="Z656" s="5" t="s">
        <v>66</v>
      </c>
      <c r="AA656" s="5" t="s">
        <v>69</v>
      </c>
      <c r="AB656" s="5"/>
      <c r="AC656" s="5"/>
      <c r="AD656" s="5" t="s">
        <v>94</v>
      </c>
      <c r="AE656" s="5" t="s">
        <v>92</v>
      </c>
      <c r="AF656" s="5" t="s">
        <v>91</v>
      </c>
    </row>
    <row r="657" spans="24:32" ht="18" customHeight="1" x14ac:dyDescent="0.45">
      <c r="X657" s="15" t="s">
        <v>104</v>
      </c>
      <c r="Y657" s="15" t="s">
        <v>82</v>
      </c>
      <c r="Z657" s="15" t="s">
        <v>96</v>
      </c>
      <c r="AA657" s="15" t="s">
        <v>90</v>
      </c>
      <c r="AB657" s="15" t="s">
        <v>99</v>
      </c>
      <c r="AC657" s="2" t="str">
        <f>_xlfn.CONCAT(X657,Y657,Z657,AA657,AB657)</f>
        <v>2前期木他c</v>
      </c>
      <c r="AD657" s="16" t="e">
        <f>DGET($M$10:$U$203,$U$10,X656:AA657)</f>
        <v>#VALUE!</v>
      </c>
      <c r="AE657" s="16" t="e">
        <f>DGET($M$10:$U$203,$N$10,X656:AA657)</f>
        <v>#VALUE!</v>
      </c>
      <c r="AF657" s="16" t="e">
        <f>DGET($M$10:$U$203,$M$10,X656:AA657)</f>
        <v>#VALUE!</v>
      </c>
    </row>
    <row r="658" spans="24:32" ht="18" customHeight="1" x14ac:dyDescent="0.45">
      <c r="X658" s="5" t="s">
        <v>65</v>
      </c>
      <c r="Y658" s="5" t="s">
        <v>77</v>
      </c>
      <c r="Z658" s="5" t="s">
        <v>66</v>
      </c>
      <c r="AA658" s="5" t="s">
        <v>67</v>
      </c>
      <c r="AB658" s="5"/>
      <c r="AC658" s="5"/>
      <c r="AD658" s="5" t="s">
        <v>94</v>
      </c>
      <c r="AE658" s="5" t="s">
        <v>92</v>
      </c>
      <c r="AF658" s="5" t="s">
        <v>91</v>
      </c>
    </row>
    <row r="659" spans="24:32" ht="18" customHeight="1" x14ac:dyDescent="0.45">
      <c r="X659" s="15" t="s">
        <v>104</v>
      </c>
      <c r="Y659" s="15" t="s">
        <v>82</v>
      </c>
      <c r="Z659" s="15" t="s">
        <v>100</v>
      </c>
      <c r="AA659" s="15" t="s">
        <v>84</v>
      </c>
      <c r="AB659" s="15" t="s">
        <v>97</v>
      </c>
      <c r="AC659" s="2" t="str">
        <f>_xlfn.CONCAT(X659,Y659,Z659,AA659,AB659)</f>
        <v>2前期金1 2a</v>
      </c>
      <c r="AD659" s="16" t="e">
        <f>DGET($M$10:$U$203,$U$10,X658:AA659)</f>
        <v>#VALUE!</v>
      </c>
      <c r="AE659" s="16" t="e">
        <f>DGET($M$10:$U$203,$N$10,X658:AA659)</f>
        <v>#VALUE!</v>
      </c>
      <c r="AF659" s="16" t="e">
        <f>DGET($M$10:$U$203,$M$10,X658:AA659)</f>
        <v>#VALUE!</v>
      </c>
    </row>
    <row r="660" spans="24:32" ht="18" customHeight="1" x14ac:dyDescent="0.45">
      <c r="X660" s="5" t="s">
        <v>65</v>
      </c>
      <c r="Y660" s="5" t="s">
        <v>77</v>
      </c>
      <c r="Z660" s="5" t="s">
        <v>66</v>
      </c>
      <c r="AA660" s="5" t="s">
        <v>68</v>
      </c>
      <c r="AB660" s="5"/>
      <c r="AC660" s="5"/>
      <c r="AD660" s="5" t="s">
        <v>94</v>
      </c>
      <c r="AE660" s="5" t="s">
        <v>92</v>
      </c>
      <c r="AF660" s="5" t="s">
        <v>91</v>
      </c>
    </row>
    <row r="661" spans="24:32" ht="18" customHeight="1" x14ac:dyDescent="0.45">
      <c r="X661" s="15" t="s">
        <v>104</v>
      </c>
      <c r="Y661" s="15" t="s">
        <v>82</v>
      </c>
      <c r="Z661" s="15" t="s">
        <v>100</v>
      </c>
      <c r="AA661" s="15" t="s">
        <v>84</v>
      </c>
      <c r="AB661" s="15" t="s">
        <v>98</v>
      </c>
      <c r="AC661" s="2" t="str">
        <f>_xlfn.CONCAT(X661,Y661,Z661,AA661,AB661)</f>
        <v>2前期金1 2b</v>
      </c>
      <c r="AD661" s="16" t="e">
        <f>DGET($M$10:$U$203,$U$10,X660:AA661)</f>
        <v>#VALUE!</v>
      </c>
      <c r="AE661" s="16" t="e">
        <f>DGET($M$10:$U$203,$N$10,X660:AA661)</f>
        <v>#VALUE!</v>
      </c>
      <c r="AF661" s="16" t="e">
        <f>DGET($M$10:$U$203,$M$10,X660:AA661)</f>
        <v>#VALUE!</v>
      </c>
    </row>
    <row r="662" spans="24:32" ht="18" customHeight="1" x14ac:dyDescent="0.45">
      <c r="X662" s="5" t="s">
        <v>65</v>
      </c>
      <c r="Y662" s="5" t="s">
        <v>77</v>
      </c>
      <c r="Z662" s="5" t="s">
        <v>66</v>
      </c>
      <c r="AA662" s="5" t="s">
        <v>69</v>
      </c>
      <c r="AB662" s="5"/>
      <c r="AC662" s="5"/>
      <c r="AD662" s="5" t="s">
        <v>94</v>
      </c>
      <c r="AE662" s="5" t="s">
        <v>92</v>
      </c>
      <c r="AF662" s="5" t="s">
        <v>91</v>
      </c>
    </row>
    <row r="663" spans="24:32" ht="18" customHeight="1" x14ac:dyDescent="0.45">
      <c r="X663" s="15" t="s">
        <v>104</v>
      </c>
      <c r="Y663" s="15" t="s">
        <v>82</v>
      </c>
      <c r="Z663" s="15" t="s">
        <v>100</v>
      </c>
      <c r="AA663" s="15" t="s">
        <v>84</v>
      </c>
      <c r="AB663" s="15" t="s">
        <v>99</v>
      </c>
      <c r="AC663" s="2" t="str">
        <f>_xlfn.CONCAT(X663,Y663,Z663,AA663,AB663)</f>
        <v>2前期金1 2c</v>
      </c>
      <c r="AD663" s="16" t="e">
        <f>DGET($M$10:$U$203,$U$10,X662:AA663)</f>
        <v>#VALUE!</v>
      </c>
      <c r="AE663" s="16" t="e">
        <f>DGET($M$10:$U$203,$N$10,X662:AA663)</f>
        <v>#VALUE!</v>
      </c>
      <c r="AF663" s="16" t="e">
        <f>DGET($M$10:$U$203,$M$10,X662:AA663)</f>
        <v>#VALUE!</v>
      </c>
    </row>
    <row r="664" spans="24:32" ht="18" customHeight="1" x14ac:dyDescent="0.45">
      <c r="X664" s="5" t="s">
        <v>65</v>
      </c>
      <c r="Y664" s="5" t="s">
        <v>77</v>
      </c>
      <c r="Z664" s="5" t="s">
        <v>66</v>
      </c>
      <c r="AA664" s="5" t="s">
        <v>67</v>
      </c>
      <c r="AB664" s="5"/>
      <c r="AC664" s="5"/>
      <c r="AD664" s="5" t="s">
        <v>94</v>
      </c>
      <c r="AE664" s="5" t="s">
        <v>92</v>
      </c>
      <c r="AF664" s="5" t="s">
        <v>91</v>
      </c>
    </row>
    <row r="665" spans="24:32" ht="18" customHeight="1" x14ac:dyDescent="0.45">
      <c r="X665" s="15" t="s">
        <v>104</v>
      </c>
      <c r="Y665" s="15" t="s">
        <v>82</v>
      </c>
      <c r="Z665" s="15" t="s">
        <v>100</v>
      </c>
      <c r="AA665" s="15" t="s">
        <v>85</v>
      </c>
      <c r="AB665" s="15" t="s">
        <v>97</v>
      </c>
      <c r="AC665" s="2" t="str">
        <f>_xlfn.CONCAT(X665,Y665,Z665,AA665,AB665)</f>
        <v>2前期金3 4a</v>
      </c>
      <c r="AD665" s="16" t="e">
        <f>DGET($M$10:$U$203,$U$10,X664:AA665)</f>
        <v>#VALUE!</v>
      </c>
      <c r="AE665" s="16" t="e">
        <f>DGET($M$10:$U$203,$N$10,X664:AA665)</f>
        <v>#VALUE!</v>
      </c>
      <c r="AF665" s="16" t="e">
        <f>DGET($M$10:$U$203,$M$10,X664:AA665)</f>
        <v>#VALUE!</v>
      </c>
    </row>
    <row r="666" spans="24:32" ht="18" customHeight="1" x14ac:dyDescent="0.45">
      <c r="X666" s="5" t="s">
        <v>65</v>
      </c>
      <c r="Y666" s="5" t="s">
        <v>77</v>
      </c>
      <c r="Z666" s="5" t="s">
        <v>66</v>
      </c>
      <c r="AA666" s="5" t="s">
        <v>68</v>
      </c>
      <c r="AB666" s="5"/>
      <c r="AC666" s="5"/>
      <c r="AD666" s="5" t="s">
        <v>94</v>
      </c>
      <c r="AE666" s="5" t="s">
        <v>92</v>
      </c>
      <c r="AF666" s="5" t="s">
        <v>91</v>
      </c>
    </row>
    <row r="667" spans="24:32" ht="18" customHeight="1" x14ac:dyDescent="0.45">
      <c r="X667" s="15" t="s">
        <v>104</v>
      </c>
      <c r="Y667" s="15" t="s">
        <v>82</v>
      </c>
      <c r="Z667" s="15" t="s">
        <v>100</v>
      </c>
      <c r="AA667" s="15" t="s">
        <v>85</v>
      </c>
      <c r="AB667" s="15" t="s">
        <v>98</v>
      </c>
      <c r="AC667" s="2" t="str">
        <f>_xlfn.CONCAT(X667,Y667,Z667,AA667,AB667)</f>
        <v>2前期金3 4b</v>
      </c>
      <c r="AD667" s="16" t="e">
        <f>DGET($M$10:$U$203,$U$10,X666:AA667)</f>
        <v>#VALUE!</v>
      </c>
      <c r="AE667" s="16" t="e">
        <f>DGET($M$10:$U$203,$N$10,X666:AA667)</f>
        <v>#VALUE!</v>
      </c>
      <c r="AF667" s="16" t="e">
        <f>DGET($M$10:$U$203,$M$10,X666:AA667)</f>
        <v>#VALUE!</v>
      </c>
    </row>
    <row r="668" spans="24:32" ht="18" customHeight="1" x14ac:dyDescent="0.45">
      <c r="X668" s="5" t="s">
        <v>65</v>
      </c>
      <c r="Y668" s="5" t="s">
        <v>77</v>
      </c>
      <c r="Z668" s="5" t="s">
        <v>66</v>
      </c>
      <c r="AA668" s="5" t="s">
        <v>69</v>
      </c>
      <c r="AB668" s="5"/>
      <c r="AC668" s="5"/>
      <c r="AD668" s="5" t="s">
        <v>94</v>
      </c>
      <c r="AE668" s="5" t="s">
        <v>92</v>
      </c>
      <c r="AF668" s="5" t="s">
        <v>91</v>
      </c>
    </row>
    <row r="669" spans="24:32" ht="18" customHeight="1" x14ac:dyDescent="0.45">
      <c r="X669" s="15" t="s">
        <v>104</v>
      </c>
      <c r="Y669" s="15" t="s">
        <v>82</v>
      </c>
      <c r="Z669" s="15" t="s">
        <v>100</v>
      </c>
      <c r="AA669" s="15" t="s">
        <v>85</v>
      </c>
      <c r="AB669" s="15" t="s">
        <v>99</v>
      </c>
      <c r="AC669" s="2" t="str">
        <f>_xlfn.CONCAT(X669,Y669,Z669,AA669,AB669)</f>
        <v>2前期金3 4c</v>
      </c>
      <c r="AD669" s="16" t="e">
        <f>DGET($M$10:$U$203,$U$10,X668:AA669)</f>
        <v>#VALUE!</v>
      </c>
      <c r="AE669" s="16" t="e">
        <f>DGET($M$10:$U$203,$N$10,X668:AA669)</f>
        <v>#VALUE!</v>
      </c>
      <c r="AF669" s="16" t="e">
        <f>DGET($M$10:$U$203,$M$10,X668:AA669)</f>
        <v>#VALUE!</v>
      </c>
    </row>
    <row r="670" spans="24:32" ht="18" customHeight="1" x14ac:dyDescent="0.45">
      <c r="X670" s="5" t="s">
        <v>65</v>
      </c>
      <c r="Y670" s="5" t="s">
        <v>77</v>
      </c>
      <c r="Z670" s="5" t="s">
        <v>66</v>
      </c>
      <c r="AA670" s="5" t="s">
        <v>67</v>
      </c>
      <c r="AB670" s="5"/>
      <c r="AC670" s="5"/>
      <c r="AD670" s="5" t="s">
        <v>94</v>
      </c>
      <c r="AE670" s="5" t="s">
        <v>92</v>
      </c>
      <c r="AF670" s="5" t="s">
        <v>91</v>
      </c>
    </row>
    <row r="671" spans="24:32" ht="18" customHeight="1" x14ac:dyDescent="0.45">
      <c r="X671" s="15" t="s">
        <v>104</v>
      </c>
      <c r="Y671" s="15" t="s">
        <v>82</v>
      </c>
      <c r="Z671" s="15" t="s">
        <v>100</v>
      </c>
      <c r="AA671" s="15" t="s">
        <v>87</v>
      </c>
      <c r="AB671" s="15" t="s">
        <v>97</v>
      </c>
      <c r="AC671" s="2" t="str">
        <f>_xlfn.CONCAT(X671,Y671,Z671,AA671,AB671)</f>
        <v>2前期金5 6a</v>
      </c>
      <c r="AD671" s="16" t="e">
        <f>DGET($M$10:$U$203,$U$10,X670:AA671)</f>
        <v>#VALUE!</v>
      </c>
      <c r="AE671" s="16" t="e">
        <f>DGET($M$10:$U$203,$N$10,X670:AA671)</f>
        <v>#VALUE!</v>
      </c>
      <c r="AF671" s="16" t="e">
        <f>DGET($M$10:$U$203,$M$10,X670:AA671)</f>
        <v>#VALUE!</v>
      </c>
    </row>
    <row r="672" spans="24:32" ht="18" customHeight="1" x14ac:dyDescent="0.45">
      <c r="X672" s="5" t="s">
        <v>65</v>
      </c>
      <c r="Y672" s="5" t="s">
        <v>77</v>
      </c>
      <c r="Z672" s="5" t="s">
        <v>66</v>
      </c>
      <c r="AA672" s="5" t="s">
        <v>68</v>
      </c>
      <c r="AB672" s="5"/>
      <c r="AC672" s="5"/>
      <c r="AD672" s="5" t="s">
        <v>94</v>
      </c>
      <c r="AE672" s="5" t="s">
        <v>92</v>
      </c>
      <c r="AF672" s="5" t="s">
        <v>91</v>
      </c>
    </row>
    <row r="673" spans="24:32" ht="18" customHeight="1" x14ac:dyDescent="0.45">
      <c r="X673" s="15" t="s">
        <v>104</v>
      </c>
      <c r="Y673" s="15" t="s">
        <v>82</v>
      </c>
      <c r="Z673" s="15" t="s">
        <v>100</v>
      </c>
      <c r="AA673" s="15" t="s">
        <v>87</v>
      </c>
      <c r="AB673" s="15" t="s">
        <v>98</v>
      </c>
      <c r="AC673" s="2" t="str">
        <f>_xlfn.CONCAT(X673,Y673,Z673,AA673,AB673)</f>
        <v>2前期金5 6b</v>
      </c>
      <c r="AD673" s="16" t="e">
        <f>DGET($M$10:$U$203,$U$10,X672:AA673)</f>
        <v>#VALUE!</v>
      </c>
      <c r="AE673" s="16" t="e">
        <f>DGET($M$10:$U$203,$N$10,X672:AA673)</f>
        <v>#VALUE!</v>
      </c>
      <c r="AF673" s="16" t="e">
        <f>DGET($M$10:$U$203,$M$10,X672:AA673)</f>
        <v>#VALUE!</v>
      </c>
    </row>
    <row r="674" spans="24:32" ht="18" customHeight="1" x14ac:dyDescent="0.45">
      <c r="X674" s="5" t="s">
        <v>65</v>
      </c>
      <c r="Y674" s="5" t="s">
        <v>77</v>
      </c>
      <c r="Z674" s="5" t="s">
        <v>66</v>
      </c>
      <c r="AA674" s="5" t="s">
        <v>69</v>
      </c>
      <c r="AB674" s="5"/>
      <c r="AC674" s="5"/>
      <c r="AD674" s="5" t="s">
        <v>94</v>
      </c>
      <c r="AE674" s="5" t="s">
        <v>92</v>
      </c>
      <c r="AF674" s="5" t="s">
        <v>91</v>
      </c>
    </row>
    <row r="675" spans="24:32" ht="18" customHeight="1" x14ac:dyDescent="0.45">
      <c r="X675" s="15" t="s">
        <v>104</v>
      </c>
      <c r="Y675" s="15" t="s">
        <v>82</v>
      </c>
      <c r="Z675" s="15" t="s">
        <v>100</v>
      </c>
      <c r="AA675" s="15" t="s">
        <v>87</v>
      </c>
      <c r="AB675" s="15" t="s">
        <v>99</v>
      </c>
      <c r="AC675" s="2" t="str">
        <f>_xlfn.CONCAT(X675,Y675,Z675,AA675,AB675)</f>
        <v>2前期金5 6c</v>
      </c>
      <c r="AD675" s="16" t="e">
        <f>DGET($M$10:$U$203,$U$10,X674:AA675)</f>
        <v>#VALUE!</v>
      </c>
      <c r="AE675" s="16" t="e">
        <f>DGET($M$10:$U$203,$N$10,X674:AA675)</f>
        <v>#VALUE!</v>
      </c>
      <c r="AF675" s="16" t="e">
        <f>DGET($M$10:$U$203,$M$10,X674:AA675)</f>
        <v>#VALUE!</v>
      </c>
    </row>
    <row r="676" spans="24:32" ht="18" customHeight="1" x14ac:dyDescent="0.45">
      <c r="X676" s="5" t="s">
        <v>65</v>
      </c>
      <c r="Y676" s="5" t="s">
        <v>77</v>
      </c>
      <c r="Z676" s="5" t="s">
        <v>66</v>
      </c>
      <c r="AA676" s="5" t="s">
        <v>67</v>
      </c>
      <c r="AB676" s="5"/>
      <c r="AC676" s="5"/>
      <c r="AD676" s="5" t="s">
        <v>94</v>
      </c>
      <c r="AE676" s="5" t="s">
        <v>92</v>
      </c>
      <c r="AF676" s="5" t="s">
        <v>91</v>
      </c>
    </row>
    <row r="677" spans="24:32" ht="18" customHeight="1" x14ac:dyDescent="0.45">
      <c r="X677" s="15" t="s">
        <v>104</v>
      </c>
      <c r="Y677" s="15" t="s">
        <v>82</v>
      </c>
      <c r="Z677" s="15" t="s">
        <v>100</v>
      </c>
      <c r="AA677" s="15" t="s">
        <v>88</v>
      </c>
      <c r="AB677" s="15" t="s">
        <v>97</v>
      </c>
      <c r="AC677" s="2" t="str">
        <f>_xlfn.CONCAT(X677,Y677,Z677,AA677,AB677)</f>
        <v>2前期金7 8a</v>
      </c>
      <c r="AD677" s="16" t="e">
        <f>DGET($M$10:$U$203,$U$10,X676:AA677)</f>
        <v>#VALUE!</v>
      </c>
      <c r="AE677" s="16" t="e">
        <f>DGET($M$10:$U$203,$N$10,X676:AA677)</f>
        <v>#VALUE!</v>
      </c>
      <c r="AF677" s="16" t="e">
        <f>DGET($M$10:$U$203,$M$10,X676:AA677)</f>
        <v>#VALUE!</v>
      </c>
    </row>
    <row r="678" spans="24:32" ht="18" customHeight="1" x14ac:dyDescent="0.45">
      <c r="X678" s="5" t="s">
        <v>65</v>
      </c>
      <c r="Y678" s="5" t="s">
        <v>77</v>
      </c>
      <c r="Z678" s="5" t="s">
        <v>66</v>
      </c>
      <c r="AA678" s="5" t="s">
        <v>68</v>
      </c>
      <c r="AB678" s="5"/>
      <c r="AC678" s="5"/>
      <c r="AD678" s="5" t="s">
        <v>94</v>
      </c>
      <c r="AE678" s="5" t="s">
        <v>92</v>
      </c>
      <c r="AF678" s="5" t="s">
        <v>91</v>
      </c>
    </row>
    <row r="679" spans="24:32" ht="18" customHeight="1" x14ac:dyDescent="0.45">
      <c r="X679" s="15" t="s">
        <v>104</v>
      </c>
      <c r="Y679" s="15" t="s">
        <v>82</v>
      </c>
      <c r="Z679" s="15" t="s">
        <v>100</v>
      </c>
      <c r="AA679" s="15" t="s">
        <v>88</v>
      </c>
      <c r="AB679" s="15" t="s">
        <v>98</v>
      </c>
      <c r="AC679" s="2" t="str">
        <f>_xlfn.CONCAT(X679,Y679,Z679,AA679,AB679)</f>
        <v>2前期金7 8b</v>
      </c>
      <c r="AD679" s="16" t="e">
        <f>DGET($M$10:$U$203,$U$10,X678:AA679)</f>
        <v>#VALUE!</v>
      </c>
      <c r="AE679" s="16" t="e">
        <f>DGET($M$10:$U$203,$N$10,X678:AA679)</f>
        <v>#VALUE!</v>
      </c>
      <c r="AF679" s="16" t="e">
        <f>DGET($M$10:$U$203,$M$10,X678:AA679)</f>
        <v>#VALUE!</v>
      </c>
    </row>
    <row r="680" spans="24:32" ht="18" customHeight="1" x14ac:dyDescent="0.45">
      <c r="X680" s="5" t="s">
        <v>65</v>
      </c>
      <c r="Y680" s="5" t="s">
        <v>77</v>
      </c>
      <c r="Z680" s="5" t="s">
        <v>66</v>
      </c>
      <c r="AA680" s="5" t="s">
        <v>69</v>
      </c>
      <c r="AB680" s="5"/>
      <c r="AC680" s="5"/>
      <c r="AD680" s="5" t="s">
        <v>94</v>
      </c>
      <c r="AE680" s="5" t="s">
        <v>92</v>
      </c>
      <c r="AF680" s="5" t="s">
        <v>91</v>
      </c>
    </row>
    <row r="681" spans="24:32" ht="18" customHeight="1" x14ac:dyDescent="0.45">
      <c r="X681" s="15" t="s">
        <v>104</v>
      </c>
      <c r="Y681" s="15" t="s">
        <v>82</v>
      </c>
      <c r="Z681" s="15" t="s">
        <v>100</v>
      </c>
      <c r="AA681" s="15" t="s">
        <v>88</v>
      </c>
      <c r="AB681" s="15" t="s">
        <v>99</v>
      </c>
      <c r="AC681" s="2" t="str">
        <f>_xlfn.CONCAT(X681,Y681,Z681,AA681,AB681)</f>
        <v>2前期金7 8c</v>
      </c>
      <c r="AD681" s="16" t="e">
        <f>DGET($M$10:$U$203,$U$10,X680:AA681)</f>
        <v>#VALUE!</v>
      </c>
      <c r="AE681" s="16" t="e">
        <f>DGET($M$10:$U$203,$N$10,X680:AA681)</f>
        <v>#VALUE!</v>
      </c>
      <c r="AF681" s="16" t="e">
        <f>DGET($M$10:$U$203,$M$10,X680:AA681)</f>
        <v>#VALUE!</v>
      </c>
    </row>
    <row r="682" spans="24:32" ht="18" customHeight="1" x14ac:dyDescent="0.45">
      <c r="X682" s="5" t="s">
        <v>65</v>
      </c>
      <c r="Y682" s="5" t="s">
        <v>77</v>
      </c>
      <c r="Z682" s="5" t="s">
        <v>66</v>
      </c>
      <c r="AA682" s="5" t="s">
        <v>67</v>
      </c>
      <c r="AB682" s="5"/>
      <c r="AC682" s="5"/>
      <c r="AD682" s="5" t="s">
        <v>94</v>
      </c>
      <c r="AE682" s="5" t="s">
        <v>92</v>
      </c>
      <c r="AF682" s="5" t="s">
        <v>91</v>
      </c>
    </row>
    <row r="683" spans="24:32" ht="18" customHeight="1" x14ac:dyDescent="0.45">
      <c r="X683" s="15" t="s">
        <v>104</v>
      </c>
      <c r="Y683" s="15" t="s">
        <v>82</v>
      </c>
      <c r="Z683" s="15" t="s">
        <v>100</v>
      </c>
      <c r="AA683" s="15" t="s">
        <v>89</v>
      </c>
      <c r="AB683" s="15" t="s">
        <v>97</v>
      </c>
      <c r="AC683" s="2" t="str">
        <f>_xlfn.CONCAT(X683,Y683,Z683,AA683,AB683)</f>
        <v>2前期金9 10a</v>
      </c>
      <c r="AD683" s="16" t="e">
        <f>DGET($M$10:$U$203,$U$10,X682:AA683)</f>
        <v>#VALUE!</v>
      </c>
      <c r="AE683" s="16" t="e">
        <f>DGET($M$10:$U$203,$N$10,X682:AA683)</f>
        <v>#VALUE!</v>
      </c>
      <c r="AF683" s="16" t="e">
        <f>DGET($M$10:$U$203,$M$10,X682:AA683)</f>
        <v>#VALUE!</v>
      </c>
    </row>
    <row r="684" spans="24:32" ht="18" customHeight="1" x14ac:dyDescent="0.45">
      <c r="X684" s="5" t="s">
        <v>65</v>
      </c>
      <c r="Y684" s="5" t="s">
        <v>77</v>
      </c>
      <c r="Z684" s="5" t="s">
        <v>66</v>
      </c>
      <c r="AA684" s="5" t="s">
        <v>68</v>
      </c>
      <c r="AB684" s="5"/>
      <c r="AC684" s="5"/>
      <c r="AD684" s="5" t="s">
        <v>94</v>
      </c>
      <c r="AE684" s="5" t="s">
        <v>92</v>
      </c>
      <c r="AF684" s="5" t="s">
        <v>91</v>
      </c>
    </row>
    <row r="685" spans="24:32" ht="18" customHeight="1" x14ac:dyDescent="0.45">
      <c r="X685" s="15" t="s">
        <v>104</v>
      </c>
      <c r="Y685" s="15" t="s">
        <v>82</v>
      </c>
      <c r="Z685" s="15" t="s">
        <v>100</v>
      </c>
      <c r="AA685" s="15" t="s">
        <v>89</v>
      </c>
      <c r="AB685" s="15" t="s">
        <v>98</v>
      </c>
      <c r="AC685" s="2" t="str">
        <f>_xlfn.CONCAT(X685,Y685,Z685,AA685,AB685)</f>
        <v>2前期金9 10b</v>
      </c>
      <c r="AD685" s="16" t="e">
        <f>DGET($M$10:$U$203,$U$10,X684:AA685)</f>
        <v>#VALUE!</v>
      </c>
      <c r="AE685" s="16" t="e">
        <f>DGET($M$10:$U$203,$N$10,X684:AA685)</f>
        <v>#VALUE!</v>
      </c>
      <c r="AF685" s="16" t="e">
        <f>DGET($M$10:$U$203,$M$10,X684:AA685)</f>
        <v>#VALUE!</v>
      </c>
    </row>
    <row r="686" spans="24:32" ht="18" customHeight="1" x14ac:dyDescent="0.45">
      <c r="X686" s="5" t="s">
        <v>65</v>
      </c>
      <c r="Y686" s="5" t="s">
        <v>77</v>
      </c>
      <c r="Z686" s="5" t="s">
        <v>66</v>
      </c>
      <c r="AA686" s="5" t="s">
        <v>69</v>
      </c>
      <c r="AB686" s="5"/>
      <c r="AC686" s="5"/>
      <c r="AD686" s="5" t="s">
        <v>94</v>
      </c>
      <c r="AE686" s="5" t="s">
        <v>92</v>
      </c>
      <c r="AF686" s="5" t="s">
        <v>91</v>
      </c>
    </row>
    <row r="687" spans="24:32" ht="18" customHeight="1" x14ac:dyDescent="0.45">
      <c r="X687" s="15" t="s">
        <v>104</v>
      </c>
      <c r="Y687" s="15" t="s">
        <v>82</v>
      </c>
      <c r="Z687" s="15" t="s">
        <v>100</v>
      </c>
      <c r="AA687" s="15" t="s">
        <v>89</v>
      </c>
      <c r="AB687" s="15" t="s">
        <v>99</v>
      </c>
      <c r="AC687" s="2" t="str">
        <f>_xlfn.CONCAT(X687,Y687,Z687,AA687,AB687)</f>
        <v>2前期金9 10c</v>
      </c>
      <c r="AD687" s="16" t="e">
        <f>DGET($M$10:$U$203,$U$10,X686:AA687)</f>
        <v>#VALUE!</v>
      </c>
      <c r="AE687" s="16" t="e">
        <f>DGET($M$10:$U$203,$N$10,X686:AA687)</f>
        <v>#VALUE!</v>
      </c>
      <c r="AF687" s="16" t="e">
        <f>DGET($M$10:$U$203,$M$10,X686:AA687)</f>
        <v>#VALUE!</v>
      </c>
    </row>
    <row r="688" spans="24:32" ht="18" customHeight="1" x14ac:dyDescent="0.45">
      <c r="X688" s="5" t="s">
        <v>65</v>
      </c>
      <c r="Y688" s="5" t="s">
        <v>77</v>
      </c>
      <c r="Z688" s="5" t="s">
        <v>66</v>
      </c>
      <c r="AA688" s="5" t="s">
        <v>67</v>
      </c>
      <c r="AB688" s="5"/>
      <c r="AC688" s="5"/>
      <c r="AD688" s="5" t="s">
        <v>94</v>
      </c>
      <c r="AE688" s="5" t="s">
        <v>92</v>
      </c>
      <c r="AF688" s="5" t="s">
        <v>91</v>
      </c>
    </row>
    <row r="689" spans="24:32" ht="18" customHeight="1" x14ac:dyDescent="0.45">
      <c r="X689" s="15" t="s">
        <v>104</v>
      </c>
      <c r="Y689" s="15" t="s">
        <v>82</v>
      </c>
      <c r="Z689" s="15" t="s">
        <v>100</v>
      </c>
      <c r="AA689" s="15" t="s">
        <v>90</v>
      </c>
      <c r="AB689" s="15" t="s">
        <v>97</v>
      </c>
      <c r="AC689" s="2" t="str">
        <f>_xlfn.CONCAT(X689,Y689,Z689,AA689,AB689)</f>
        <v>2前期金他a</v>
      </c>
      <c r="AD689" s="16" t="e">
        <f>DGET($M$10:$U$203,$U$10,X688:AA689)</f>
        <v>#VALUE!</v>
      </c>
      <c r="AE689" s="16" t="e">
        <f>DGET($M$10:$U$203,$N$10,X688:AA689)</f>
        <v>#VALUE!</v>
      </c>
      <c r="AF689" s="16" t="e">
        <f>DGET($M$10:$U$203,$M$10,X688:AA689)</f>
        <v>#VALUE!</v>
      </c>
    </row>
    <row r="690" spans="24:32" ht="18" customHeight="1" x14ac:dyDescent="0.45">
      <c r="X690" s="5" t="s">
        <v>65</v>
      </c>
      <c r="Y690" s="5" t="s">
        <v>77</v>
      </c>
      <c r="Z690" s="5" t="s">
        <v>66</v>
      </c>
      <c r="AA690" s="5" t="s">
        <v>68</v>
      </c>
      <c r="AB690" s="5"/>
      <c r="AC690" s="5"/>
      <c r="AD690" s="5" t="s">
        <v>94</v>
      </c>
      <c r="AE690" s="5" t="s">
        <v>92</v>
      </c>
      <c r="AF690" s="5" t="s">
        <v>91</v>
      </c>
    </row>
    <row r="691" spans="24:32" ht="18" customHeight="1" x14ac:dyDescent="0.45">
      <c r="X691" s="15" t="s">
        <v>104</v>
      </c>
      <c r="Y691" s="15" t="s">
        <v>82</v>
      </c>
      <c r="Z691" s="15" t="s">
        <v>100</v>
      </c>
      <c r="AA691" s="15" t="s">
        <v>90</v>
      </c>
      <c r="AB691" s="15" t="s">
        <v>98</v>
      </c>
      <c r="AC691" s="2" t="str">
        <f>_xlfn.CONCAT(X691,Y691,Z691,AA691,AB691)</f>
        <v>2前期金他b</v>
      </c>
      <c r="AD691" s="16" t="e">
        <f>DGET($M$10:$U$203,$U$10,X690:AA691)</f>
        <v>#VALUE!</v>
      </c>
      <c r="AE691" s="16" t="e">
        <f>DGET($M$10:$U$203,$N$10,X690:AA691)</f>
        <v>#VALUE!</v>
      </c>
      <c r="AF691" s="16" t="e">
        <f>DGET($M$10:$U$203,$M$10,X690:AA691)</f>
        <v>#VALUE!</v>
      </c>
    </row>
    <row r="692" spans="24:32" ht="18" customHeight="1" x14ac:dyDescent="0.45">
      <c r="X692" s="5" t="s">
        <v>65</v>
      </c>
      <c r="Y692" s="5" t="s">
        <v>77</v>
      </c>
      <c r="Z692" s="5" t="s">
        <v>66</v>
      </c>
      <c r="AA692" s="5" t="s">
        <v>69</v>
      </c>
      <c r="AB692" s="5"/>
      <c r="AC692" s="5"/>
      <c r="AD692" s="5" t="s">
        <v>94</v>
      </c>
      <c r="AE692" s="5" t="s">
        <v>92</v>
      </c>
      <c r="AF692" s="5" t="s">
        <v>91</v>
      </c>
    </row>
    <row r="693" spans="24:32" ht="18" customHeight="1" x14ac:dyDescent="0.45">
      <c r="X693" s="15" t="s">
        <v>104</v>
      </c>
      <c r="Y693" s="15" t="s">
        <v>82</v>
      </c>
      <c r="Z693" s="15" t="s">
        <v>100</v>
      </c>
      <c r="AA693" s="15" t="s">
        <v>90</v>
      </c>
      <c r="AB693" s="15" t="s">
        <v>99</v>
      </c>
      <c r="AC693" s="2" t="str">
        <f>_xlfn.CONCAT(X693,Y693,Z693,AA693,AB693)</f>
        <v>2前期金他c</v>
      </c>
      <c r="AD693" s="16" t="e">
        <f>DGET($M$10:$U$203,$U$10,X692:AA693)</f>
        <v>#VALUE!</v>
      </c>
      <c r="AE693" s="16" t="e">
        <f>DGET($M$10:$U$203,$N$10,X692:AA693)</f>
        <v>#VALUE!</v>
      </c>
      <c r="AF693" s="16" t="e">
        <f>DGET($M$10:$U$203,$M$10,X692:AA693)</f>
        <v>#VALUE!</v>
      </c>
    </row>
    <row r="694" spans="24:32" ht="18" customHeight="1" x14ac:dyDescent="0.45">
      <c r="X694" s="5" t="s">
        <v>65</v>
      </c>
      <c r="Y694" s="5" t="s">
        <v>77</v>
      </c>
      <c r="Z694" s="5" t="s">
        <v>66</v>
      </c>
      <c r="AA694" s="5" t="s">
        <v>67</v>
      </c>
      <c r="AB694" s="5"/>
      <c r="AC694" s="5"/>
      <c r="AD694" s="5" t="s">
        <v>94</v>
      </c>
      <c r="AE694" s="5" t="s">
        <v>92</v>
      </c>
      <c r="AF694" s="5" t="s">
        <v>91</v>
      </c>
    </row>
    <row r="695" spans="24:32" ht="18" customHeight="1" x14ac:dyDescent="0.45">
      <c r="X695" s="15" t="s">
        <v>104</v>
      </c>
      <c r="Y695" s="15" t="s">
        <v>82</v>
      </c>
      <c r="Z695" s="15" t="s">
        <v>101</v>
      </c>
      <c r="AA695" s="15" t="s">
        <v>84</v>
      </c>
      <c r="AB695" s="15" t="s">
        <v>97</v>
      </c>
      <c r="AC695" s="2" t="str">
        <f>_xlfn.CONCAT(X695,Y695,Z695,AA695,AB695)</f>
        <v>2前期土1 2a</v>
      </c>
      <c r="AD695" s="16" t="e">
        <f>DGET($M$10:$U$203,$U$10,X694:AA695)</f>
        <v>#VALUE!</v>
      </c>
      <c r="AE695" s="16" t="e">
        <f>DGET($M$10:$U$203,$N$10,X694:AA695)</f>
        <v>#VALUE!</v>
      </c>
      <c r="AF695" s="16" t="e">
        <f>DGET($M$10:$U$203,$M$10,X694:AA695)</f>
        <v>#VALUE!</v>
      </c>
    </row>
    <row r="696" spans="24:32" ht="18" customHeight="1" x14ac:dyDescent="0.45">
      <c r="X696" s="5" t="s">
        <v>65</v>
      </c>
      <c r="Y696" s="5" t="s">
        <v>77</v>
      </c>
      <c r="Z696" s="5" t="s">
        <v>66</v>
      </c>
      <c r="AA696" s="5" t="s">
        <v>68</v>
      </c>
      <c r="AB696" s="5"/>
      <c r="AC696" s="5"/>
      <c r="AD696" s="5" t="s">
        <v>94</v>
      </c>
      <c r="AE696" s="5" t="s">
        <v>92</v>
      </c>
      <c r="AF696" s="5" t="s">
        <v>91</v>
      </c>
    </row>
    <row r="697" spans="24:32" ht="18" customHeight="1" x14ac:dyDescent="0.45">
      <c r="X697" s="15" t="s">
        <v>104</v>
      </c>
      <c r="Y697" s="15" t="s">
        <v>82</v>
      </c>
      <c r="Z697" s="15" t="s">
        <v>101</v>
      </c>
      <c r="AA697" s="15" t="s">
        <v>84</v>
      </c>
      <c r="AB697" s="15" t="s">
        <v>98</v>
      </c>
      <c r="AC697" s="2" t="str">
        <f>_xlfn.CONCAT(X697,Y697,Z697,AA697,AB697)</f>
        <v>2前期土1 2b</v>
      </c>
      <c r="AD697" s="16" t="e">
        <f>DGET($M$10:$U$203,$U$10,X696:AA697)</f>
        <v>#VALUE!</v>
      </c>
      <c r="AE697" s="16" t="e">
        <f>DGET($M$10:$U$203,$N$10,X696:AA697)</f>
        <v>#VALUE!</v>
      </c>
      <c r="AF697" s="16" t="e">
        <f>DGET($M$10:$U$203,$M$10,X696:AA697)</f>
        <v>#VALUE!</v>
      </c>
    </row>
    <row r="698" spans="24:32" ht="18" customHeight="1" x14ac:dyDescent="0.45">
      <c r="X698" s="5" t="s">
        <v>65</v>
      </c>
      <c r="Y698" s="5" t="s">
        <v>77</v>
      </c>
      <c r="Z698" s="5" t="s">
        <v>66</v>
      </c>
      <c r="AA698" s="5" t="s">
        <v>69</v>
      </c>
      <c r="AB698" s="5"/>
      <c r="AC698" s="5"/>
      <c r="AD698" s="5" t="s">
        <v>94</v>
      </c>
      <c r="AE698" s="5" t="s">
        <v>92</v>
      </c>
      <c r="AF698" s="5" t="s">
        <v>91</v>
      </c>
    </row>
    <row r="699" spans="24:32" ht="18" customHeight="1" x14ac:dyDescent="0.45">
      <c r="X699" s="15" t="s">
        <v>104</v>
      </c>
      <c r="Y699" s="15" t="s">
        <v>82</v>
      </c>
      <c r="Z699" s="15" t="s">
        <v>101</v>
      </c>
      <c r="AA699" s="15" t="s">
        <v>84</v>
      </c>
      <c r="AB699" s="15" t="s">
        <v>99</v>
      </c>
      <c r="AC699" s="2" t="str">
        <f>_xlfn.CONCAT(X699,Y699,Z699,AA699,AB699)</f>
        <v>2前期土1 2c</v>
      </c>
      <c r="AD699" s="16" t="e">
        <f>DGET($M$10:$U$203,$U$10,X698:AA699)</f>
        <v>#VALUE!</v>
      </c>
      <c r="AE699" s="16" t="e">
        <f>DGET($M$10:$U$203,$N$10,X698:AA699)</f>
        <v>#VALUE!</v>
      </c>
      <c r="AF699" s="16" t="e">
        <f>DGET($M$10:$U$203,$M$10,X698:AA699)</f>
        <v>#VALUE!</v>
      </c>
    </row>
    <row r="700" spans="24:32" ht="18" customHeight="1" x14ac:dyDescent="0.45">
      <c r="X700" s="5" t="s">
        <v>65</v>
      </c>
      <c r="Y700" s="5" t="s">
        <v>77</v>
      </c>
      <c r="Z700" s="5" t="s">
        <v>102</v>
      </c>
      <c r="AA700" s="5" t="s">
        <v>67</v>
      </c>
      <c r="AB700" s="5"/>
      <c r="AC700" s="5"/>
      <c r="AD700" s="5" t="s">
        <v>94</v>
      </c>
      <c r="AE700" s="5" t="s">
        <v>92</v>
      </c>
      <c r="AF700" s="5" t="s">
        <v>91</v>
      </c>
    </row>
    <row r="701" spans="24:32" ht="18" customHeight="1" x14ac:dyDescent="0.45">
      <c r="X701" s="15" t="s">
        <v>104</v>
      </c>
      <c r="Y701" s="15" t="s">
        <v>82</v>
      </c>
      <c r="Z701" s="15" t="s">
        <v>101</v>
      </c>
      <c r="AA701" s="15" t="s">
        <v>85</v>
      </c>
      <c r="AB701" s="15" t="s">
        <v>97</v>
      </c>
      <c r="AC701" s="2" t="str">
        <f>_xlfn.CONCAT(X701,Y701,Z701,AA701,AB701)</f>
        <v>2前期土3 4a</v>
      </c>
      <c r="AD701" s="16" t="e">
        <f>DGET($M$10:$U$203,$U$10,X700:AA701)</f>
        <v>#VALUE!</v>
      </c>
      <c r="AE701" s="16" t="e">
        <f>DGET($M$10:$U$203,$N$10,X700:AA701)</f>
        <v>#VALUE!</v>
      </c>
      <c r="AF701" s="16" t="e">
        <f>DGET($M$10:$U$203,$M$10,X700:AA701)</f>
        <v>#VALUE!</v>
      </c>
    </row>
    <row r="702" spans="24:32" ht="18" customHeight="1" x14ac:dyDescent="0.45">
      <c r="X702" s="5" t="s">
        <v>65</v>
      </c>
      <c r="Y702" s="5" t="s">
        <v>77</v>
      </c>
      <c r="Z702" s="5" t="s">
        <v>66</v>
      </c>
      <c r="AA702" s="5" t="s">
        <v>68</v>
      </c>
      <c r="AB702" s="5"/>
      <c r="AC702" s="5"/>
      <c r="AD702" s="5" t="s">
        <v>94</v>
      </c>
      <c r="AE702" s="5" t="s">
        <v>92</v>
      </c>
      <c r="AF702" s="5" t="s">
        <v>91</v>
      </c>
    </row>
    <row r="703" spans="24:32" ht="18" customHeight="1" x14ac:dyDescent="0.45">
      <c r="X703" s="15" t="s">
        <v>104</v>
      </c>
      <c r="Y703" s="15" t="s">
        <v>82</v>
      </c>
      <c r="Z703" s="15" t="s">
        <v>101</v>
      </c>
      <c r="AA703" s="15" t="s">
        <v>85</v>
      </c>
      <c r="AB703" s="15" t="s">
        <v>98</v>
      </c>
      <c r="AC703" s="2" t="str">
        <f>_xlfn.CONCAT(X703,Y703,Z703,AA703,AB703)</f>
        <v>2前期土3 4b</v>
      </c>
      <c r="AD703" s="16" t="e">
        <f>DGET($M$10:$U$203,$U$10,X702:AA703)</f>
        <v>#VALUE!</v>
      </c>
      <c r="AE703" s="16" t="e">
        <f>DGET($M$10:$U$203,$N$10,X702:AA703)</f>
        <v>#VALUE!</v>
      </c>
      <c r="AF703" s="16" t="e">
        <f>DGET($M$10:$U$203,$M$10,X702:AA703)</f>
        <v>#VALUE!</v>
      </c>
    </row>
    <row r="704" spans="24:32" ht="18" customHeight="1" x14ac:dyDescent="0.45">
      <c r="X704" s="5" t="s">
        <v>65</v>
      </c>
      <c r="Y704" s="5" t="s">
        <v>77</v>
      </c>
      <c r="Z704" s="5" t="s">
        <v>66</v>
      </c>
      <c r="AA704" s="5" t="s">
        <v>69</v>
      </c>
      <c r="AB704" s="5"/>
      <c r="AC704" s="5"/>
      <c r="AD704" s="5" t="s">
        <v>94</v>
      </c>
      <c r="AE704" s="5" t="s">
        <v>92</v>
      </c>
      <c r="AF704" s="5" t="s">
        <v>91</v>
      </c>
    </row>
    <row r="705" spans="24:32" ht="18" customHeight="1" x14ac:dyDescent="0.45">
      <c r="X705" s="15" t="s">
        <v>104</v>
      </c>
      <c r="Y705" s="15" t="s">
        <v>82</v>
      </c>
      <c r="Z705" s="15" t="s">
        <v>101</v>
      </c>
      <c r="AA705" s="15" t="s">
        <v>85</v>
      </c>
      <c r="AB705" s="15" t="s">
        <v>99</v>
      </c>
      <c r="AC705" s="2" t="str">
        <f>_xlfn.CONCAT(X705,Y705,Z705,AA705,AB705)</f>
        <v>2前期土3 4c</v>
      </c>
      <c r="AD705" s="16" t="e">
        <f>DGET($M$10:$U$203,$U$10,X704:AA705)</f>
        <v>#VALUE!</v>
      </c>
      <c r="AE705" s="16" t="e">
        <f>DGET($M$10:$U$203,$N$10,X704:AA705)</f>
        <v>#VALUE!</v>
      </c>
      <c r="AF705" s="16" t="e">
        <f>DGET($M$10:$U$203,$M$10,X704:AA705)</f>
        <v>#VALUE!</v>
      </c>
    </row>
    <row r="706" spans="24:32" ht="18" customHeight="1" x14ac:dyDescent="0.45">
      <c r="X706" s="5" t="s">
        <v>65</v>
      </c>
      <c r="Y706" s="5" t="s">
        <v>77</v>
      </c>
      <c r="Z706" s="5" t="s">
        <v>66</v>
      </c>
      <c r="AA706" s="5" t="s">
        <v>67</v>
      </c>
      <c r="AB706" s="5"/>
      <c r="AC706" s="5"/>
      <c r="AD706" s="5" t="s">
        <v>94</v>
      </c>
      <c r="AE706" s="5" t="s">
        <v>92</v>
      </c>
      <c r="AF706" s="5" t="s">
        <v>91</v>
      </c>
    </row>
    <row r="707" spans="24:32" ht="18" customHeight="1" x14ac:dyDescent="0.45">
      <c r="X707" s="15" t="s">
        <v>104</v>
      </c>
      <c r="Y707" s="15" t="s">
        <v>82</v>
      </c>
      <c r="Z707" s="15" t="s">
        <v>101</v>
      </c>
      <c r="AA707" s="15" t="s">
        <v>87</v>
      </c>
      <c r="AB707" s="15" t="s">
        <v>97</v>
      </c>
      <c r="AC707" s="2" t="str">
        <f>_xlfn.CONCAT(X707,Y707,Z707,AA707,AB707)</f>
        <v>2前期土5 6a</v>
      </c>
      <c r="AD707" s="16" t="e">
        <f>DGET($M$10:$U$203,$U$10,X706:AA707)</f>
        <v>#VALUE!</v>
      </c>
      <c r="AE707" s="16" t="e">
        <f>DGET($M$10:$U$203,$N$10,X706:AA707)</f>
        <v>#VALUE!</v>
      </c>
      <c r="AF707" s="16" t="e">
        <f>DGET($M$10:$U$203,$M$10,X706:AA707)</f>
        <v>#VALUE!</v>
      </c>
    </row>
    <row r="708" spans="24:32" ht="18" customHeight="1" x14ac:dyDescent="0.45">
      <c r="X708" s="5" t="s">
        <v>65</v>
      </c>
      <c r="Y708" s="5" t="s">
        <v>77</v>
      </c>
      <c r="Z708" s="5" t="s">
        <v>102</v>
      </c>
      <c r="AA708" s="5" t="s">
        <v>68</v>
      </c>
      <c r="AB708" s="5"/>
      <c r="AC708" s="5"/>
      <c r="AD708" s="5" t="s">
        <v>94</v>
      </c>
      <c r="AE708" s="5" t="s">
        <v>92</v>
      </c>
      <c r="AF708" s="5" t="s">
        <v>91</v>
      </c>
    </row>
    <row r="709" spans="24:32" ht="18" customHeight="1" x14ac:dyDescent="0.45">
      <c r="X709" s="15" t="s">
        <v>104</v>
      </c>
      <c r="Y709" s="15" t="s">
        <v>82</v>
      </c>
      <c r="Z709" s="15" t="s">
        <v>101</v>
      </c>
      <c r="AA709" s="15" t="s">
        <v>87</v>
      </c>
      <c r="AB709" s="15" t="s">
        <v>98</v>
      </c>
      <c r="AC709" s="2" t="str">
        <f>_xlfn.CONCAT(X709,Y709,Z709,AA709,AB709)</f>
        <v>2前期土5 6b</v>
      </c>
      <c r="AD709" s="16" t="e">
        <f>DGET($M$10:$U$203,$U$10,X708:AA709)</f>
        <v>#VALUE!</v>
      </c>
      <c r="AE709" s="16" t="e">
        <f>DGET($M$10:$U$203,$N$10,X708:AA709)</f>
        <v>#VALUE!</v>
      </c>
      <c r="AF709" s="16" t="e">
        <f>DGET($M$10:$U$203,$M$10,X708:AA709)</f>
        <v>#VALUE!</v>
      </c>
    </row>
    <row r="710" spans="24:32" ht="18" customHeight="1" x14ac:dyDescent="0.45">
      <c r="X710" s="5" t="s">
        <v>65</v>
      </c>
      <c r="Y710" s="5" t="s">
        <v>77</v>
      </c>
      <c r="Z710" s="5" t="s">
        <v>66</v>
      </c>
      <c r="AA710" s="5" t="s">
        <v>69</v>
      </c>
      <c r="AB710" s="5"/>
      <c r="AC710" s="5"/>
      <c r="AD710" s="5" t="s">
        <v>94</v>
      </c>
      <c r="AE710" s="5" t="s">
        <v>92</v>
      </c>
      <c r="AF710" s="5" t="s">
        <v>91</v>
      </c>
    </row>
    <row r="711" spans="24:32" ht="18" customHeight="1" x14ac:dyDescent="0.45">
      <c r="X711" s="15" t="s">
        <v>104</v>
      </c>
      <c r="Y711" s="15" t="s">
        <v>82</v>
      </c>
      <c r="Z711" s="15" t="s">
        <v>101</v>
      </c>
      <c r="AA711" s="15" t="s">
        <v>87</v>
      </c>
      <c r="AB711" s="15" t="s">
        <v>99</v>
      </c>
      <c r="AC711" s="2" t="str">
        <f>_xlfn.CONCAT(X711,Y711,Z711,AA711,AB711)</f>
        <v>2前期土5 6c</v>
      </c>
      <c r="AD711" s="16" t="e">
        <f>DGET($M$10:$U$203,$U$10,X710:AA711)</f>
        <v>#VALUE!</v>
      </c>
      <c r="AE711" s="16" t="e">
        <f>DGET($M$10:$U$203,$N$10,X710:AA711)</f>
        <v>#VALUE!</v>
      </c>
      <c r="AF711" s="16" t="e">
        <f>DGET($M$10:$U$203,$M$10,X710:AA711)</f>
        <v>#VALUE!</v>
      </c>
    </row>
    <row r="712" spans="24:32" ht="18" customHeight="1" x14ac:dyDescent="0.45">
      <c r="X712" s="5" t="s">
        <v>65</v>
      </c>
      <c r="Y712" s="5" t="s">
        <v>77</v>
      </c>
      <c r="Z712" s="5" t="s">
        <v>66</v>
      </c>
      <c r="AA712" s="5" t="s">
        <v>67</v>
      </c>
      <c r="AB712" s="5"/>
      <c r="AC712" s="5"/>
      <c r="AD712" s="5" t="s">
        <v>94</v>
      </c>
      <c r="AE712" s="5" t="s">
        <v>92</v>
      </c>
      <c r="AF712" s="5" t="s">
        <v>91</v>
      </c>
    </row>
    <row r="713" spans="24:32" ht="18" customHeight="1" x14ac:dyDescent="0.45">
      <c r="X713" s="15" t="s">
        <v>104</v>
      </c>
      <c r="Y713" s="15" t="s">
        <v>82</v>
      </c>
      <c r="Z713" s="15" t="s">
        <v>101</v>
      </c>
      <c r="AA713" s="15" t="s">
        <v>88</v>
      </c>
      <c r="AB713" s="15" t="s">
        <v>97</v>
      </c>
      <c r="AC713" s="2" t="str">
        <f>_xlfn.CONCAT(X713,Y713,Z713,AA713,AB713)</f>
        <v>2前期土7 8a</v>
      </c>
      <c r="AD713" s="16" t="e">
        <f>DGET($M$10:$U$203,$U$10,X712:AA713)</f>
        <v>#VALUE!</v>
      </c>
      <c r="AE713" s="16" t="e">
        <f>DGET($M$10:$U$203,$N$10,X712:AA713)</f>
        <v>#VALUE!</v>
      </c>
      <c r="AF713" s="16" t="e">
        <f>DGET($M$10:$U$203,$M$10,X712:AA713)</f>
        <v>#VALUE!</v>
      </c>
    </row>
    <row r="714" spans="24:32" ht="18" customHeight="1" x14ac:dyDescent="0.45">
      <c r="X714" s="5" t="s">
        <v>65</v>
      </c>
      <c r="Y714" s="5" t="s">
        <v>77</v>
      </c>
      <c r="Z714" s="5" t="s">
        <v>66</v>
      </c>
      <c r="AA714" s="5" t="s">
        <v>68</v>
      </c>
      <c r="AB714" s="5"/>
      <c r="AC714" s="5"/>
      <c r="AD714" s="5" t="s">
        <v>94</v>
      </c>
      <c r="AE714" s="5" t="s">
        <v>92</v>
      </c>
      <c r="AF714" s="5" t="s">
        <v>91</v>
      </c>
    </row>
    <row r="715" spans="24:32" ht="18" customHeight="1" x14ac:dyDescent="0.45">
      <c r="X715" s="15" t="s">
        <v>104</v>
      </c>
      <c r="Y715" s="15" t="s">
        <v>82</v>
      </c>
      <c r="Z715" s="15" t="s">
        <v>101</v>
      </c>
      <c r="AA715" s="15" t="s">
        <v>88</v>
      </c>
      <c r="AB715" s="15" t="s">
        <v>98</v>
      </c>
      <c r="AC715" s="2" t="str">
        <f>_xlfn.CONCAT(X715,Y715,Z715,AA715,AB715)</f>
        <v>2前期土7 8b</v>
      </c>
      <c r="AD715" s="16" t="e">
        <f>DGET($M$10:$U$203,$U$10,X714:AA715)</f>
        <v>#VALUE!</v>
      </c>
      <c r="AE715" s="16" t="e">
        <f>DGET($M$10:$U$203,$N$10,X714:AA715)</f>
        <v>#VALUE!</v>
      </c>
      <c r="AF715" s="16" t="e">
        <f>DGET($M$10:$U$203,$M$10,X714:AA715)</f>
        <v>#VALUE!</v>
      </c>
    </row>
    <row r="716" spans="24:32" ht="18" customHeight="1" x14ac:dyDescent="0.45">
      <c r="X716" s="5" t="s">
        <v>65</v>
      </c>
      <c r="Y716" s="5" t="s">
        <v>77</v>
      </c>
      <c r="Z716" s="5" t="s">
        <v>102</v>
      </c>
      <c r="AA716" s="5" t="s">
        <v>69</v>
      </c>
      <c r="AB716" s="5"/>
      <c r="AC716" s="5"/>
      <c r="AD716" s="5" t="s">
        <v>94</v>
      </c>
      <c r="AE716" s="5" t="s">
        <v>92</v>
      </c>
      <c r="AF716" s="5" t="s">
        <v>91</v>
      </c>
    </row>
    <row r="717" spans="24:32" ht="18" customHeight="1" x14ac:dyDescent="0.45">
      <c r="X717" s="15" t="s">
        <v>104</v>
      </c>
      <c r="Y717" s="15" t="s">
        <v>82</v>
      </c>
      <c r="Z717" s="15" t="s">
        <v>101</v>
      </c>
      <c r="AA717" s="15" t="s">
        <v>88</v>
      </c>
      <c r="AB717" s="15" t="s">
        <v>99</v>
      </c>
      <c r="AC717" s="2" t="str">
        <f>_xlfn.CONCAT(X717,Y717,Z717,AA717,AB717)</f>
        <v>2前期土7 8c</v>
      </c>
      <c r="AD717" s="16" t="e">
        <f>DGET($M$10:$U$203,$U$10,X716:AA717)</f>
        <v>#VALUE!</v>
      </c>
      <c r="AE717" s="16" t="e">
        <f>DGET($M$10:$U$203,$N$10,X716:AA717)</f>
        <v>#VALUE!</v>
      </c>
      <c r="AF717" s="16" t="e">
        <f>DGET($M$10:$U$203,$M$10,X716:AA717)</f>
        <v>#VALUE!</v>
      </c>
    </row>
    <row r="718" spans="24:32" ht="18" customHeight="1" x14ac:dyDescent="0.45">
      <c r="X718" s="5" t="s">
        <v>65</v>
      </c>
      <c r="Y718" s="5" t="s">
        <v>77</v>
      </c>
      <c r="Z718" s="5" t="s">
        <v>66</v>
      </c>
      <c r="AA718" s="5" t="s">
        <v>67</v>
      </c>
      <c r="AB718" s="5"/>
      <c r="AC718" s="5"/>
      <c r="AD718" s="5" t="s">
        <v>94</v>
      </c>
      <c r="AE718" s="5" t="s">
        <v>92</v>
      </c>
      <c r="AF718" s="5" t="s">
        <v>91</v>
      </c>
    </row>
    <row r="719" spans="24:32" ht="18" customHeight="1" x14ac:dyDescent="0.45">
      <c r="X719" s="15" t="s">
        <v>104</v>
      </c>
      <c r="Y719" s="15" t="s">
        <v>82</v>
      </c>
      <c r="Z719" s="15" t="s">
        <v>101</v>
      </c>
      <c r="AA719" s="15" t="s">
        <v>89</v>
      </c>
      <c r="AB719" s="15" t="s">
        <v>97</v>
      </c>
      <c r="AC719" s="2" t="str">
        <f>_xlfn.CONCAT(X719,Y719,Z719,AA719,AB719)</f>
        <v>2前期土9 10a</v>
      </c>
      <c r="AD719" s="16" t="e">
        <f>DGET($M$10:$U$203,$U$10,X718:AA719)</f>
        <v>#VALUE!</v>
      </c>
      <c r="AE719" s="16" t="e">
        <f>DGET($M$10:$U$203,$N$10,X718:AA719)</f>
        <v>#VALUE!</v>
      </c>
      <c r="AF719" s="16" t="e">
        <f>DGET($M$10:$U$203,$M$10,X718:AA719)</f>
        <v>#VALUE!</v>
      </c>
    </row>
    <row r="720" spans="24:32" ht="18" customHeight="1" x14ac:dyDescent="0.45">
      <c r="X720" s="5" t="s">
        <v>65</v>
      </c>
      <c r="Y720" s="5" t="s">
        <v>77</v>
      </c>
      <c r="Z720" s="5" t="s">
        <v>66</v>
      </c>
      <c r="AA720" s="5" t="s">
        <v>68</v>
      </c>
      <c r="AB720" s="5"/>
      <c r="AC720" s="5"/>
      <c r="AD720" s="5" t="s">
        <v>94</v>
      </c>
      <c r="AE720" s="5" t="s">
        <v>92</v>
      </c>
      <c r="AF720" s="5" t="s">
        <v>91</v>
      </c>
    </row>
    <row r="721" spans="24:32" ht="18" customHeight="1" x14ac:dyDescent="0.45">
      <c r="X721" s="15" t="s">
        <v>104</v>
      </c>
      <c r="Y721" s="15" t="s">
        <v>82</v>
      </c>
      <c r="Z721" s="15" t="s">
        <v>101</v>
      </c>
      <c r="AA721" s="15" t="s">
        <v>89</v>
      </c>
      <c r="AB721" s="15" t="s">
        <v>98</v>
      </c>
      <c r="AC721" s="2" t="str">
        <f>_xlfn.CONCAT(X721,Y721,Z721,AA721,AB721)</f>
        <v>2前期土9 10b</v>
      </c>
      <c r="AD721" s="16" t="e">
        <f>DGET($M$10:$U$203,$U$10,X720:AA721)</f>
        <v>#VALUE!</v>
      </c>
      <c r="AE721" s="16" t="e">
        <f>DGET($M$10:$U$203,$N$10,X720:AA721)</f>
        <v>#VALUE!</v>
      </c>
      <c r="AF721" s="16" t="e">
        <f>DGET($M$10:$U$203,$M$10,X720:AA721)</f>
        <v>#VALUE!</v>
      </c>
    </row>
    <row r="722" spans="24:32" ht="18" customHeight="1" x14ac:dyDescent="0.45">
      <c r="X722" s="5" t="s">
        <v>65</v>
      </c>
      <c r="Y722" s="5" t="s">
        <v>77</v>
      </c>
      <c r="Z722" s="5" t="s">
        <v>66</v>
      </c>
      <c r="AA722" s="5" t="s">
        <v>69</v>
      </c>
      <c r="AB722" s="5"/>
      <c r="AC722" s="5"/>
      <c r="AD722" s="5" t="s">
        <v>94</v>
      </c>
      <c r="AE722" s="5" t="s">
        <v>92</v>
      </c>
      <c r="AF722" s="5" t="s">
        <v>91</v>
      </c>
    </row>
    <row r="723" spans="24:32" ht="18" customHeight="1" x14ac:dyDescent="0.45">
      <c r="X723" s="15" t="s">
        <v>104</v>
      </c>
      <c r="Y723" s="15" t="s">
        <v>82</v>
      </c>
      <c r="Z723" s="15" t="s">
        <v>101</v>
      </c>
      <c r="AA723" s="15" t="s">
        <v>89</v>
      </c>
      <c r="AB723" s="15" t="s">
        <v>99</v>
      </c>
      <c r="AC723" s="2" t="str">
        <f>_xlfn.CONCAT(X723,Y723,Z723,AA723,AB723)</f>
        <v>2前期土9 10c</v>
      </c>
      <c r="AD723" s="16" t="e">
        <f>DGET($M$10:$U$203,$U$10,X722:AA723)</f>
        <v>#VALUE!</v>
      </c>
      <c r="AE723" s="16" t="e">
        <f>DGET($M$10:$U$203,$N$10,X722:AA723)</f>
        <v>#VALUE!</v>
      </c>
      <c r="AF723" s="16" t="e">
        <f>DGET($M$10:$U$203,$M$10,X722:AA723)</f>
        <v>#VALUE!</v>
      </c>
    </row>
    <row r="724" spans="24:32" ht="18" customHeight="1" x14ac:dyDescent="0.45">
      <c r="X724" s="5" t="s">
        <v>65</v>
      </c>
      <c r="Y724" s="5" t="s">
        <v>77</v>
      </c>
      <c r="Z724" s="5" t="s">
        <v>66</v>
      </c>
      <c r="AA724" s="5" t="s">
        <v>67</v>
      </c>
      <c r="AB724" s="5"/>
      <c r="AC724" s="5"/>
      <c r="AD724" s="5" t="s">
        <v>94</v>
      </c>
      <c r="AE724" s="5" t="s">
        <v>92</v>
      </c>
      <c r="AF724" s="5" t="s">
        <v>91</v>
      </c>
    </row>
    <row r="725" spans="24:32" ht="18" customHeight="1" x14ac:dyDescent="0.45">
      <c r="X725" s="15" t="s">
        <v>104</v>
      </c>
      <c r="Y725" s="15" t="s">
        <v>82</v>
      </c>
      <c r="Z725" s="15" t="s">
        <v>101</v>
      </c>
      <c r="AA725" s="15" t="s">
        <v>90</v>
      </c>
      <c r="AB725" s="15" t="s">
        <v>97</v>
      </c>
      <c r="AC725" s="2" t="str">
        <f>_xlfn.CONCAT(X725,Y725,Z725,AA725,AB725)</f>
        <v>2前期土他a</v>
      </c>
      <c r="AD725" s="16" t="e">
        <f>DGET($M$10:$U$203,$U$10,X724:AA725)</f>
        <v>#VALUE!</v>
      </c>
      <c r="AE725" s="16" t="e">
        <f>DGET($M$10:$U$203,$N$10,X724:AA725)</f>
        <v>#VALUE!</v>
      </c>
      <c r="AF725" s="16" t="e">
        <f>DGET($M$10:$U$203,$M$10,X724:AA725)</f>
        <v>#VALUE!</v>
      </c>
    </row>
    <row r="726" spans="24:32" ht="18" customHeight="1" x14ac:dyDescent="0.45">
      <c r="X726" s="5" t="s">
        <v>65</v>
      </c>
      <c r="Y726" s="5" t="s">
        <v>77</v>
      </c>
      <c r="Z726" s="5" t="s">
        <v>66</v>
      </c>
      <c r="AA726" s="5" t="s">
        <v>68</v>
      </c>
      <c r="AB726" s="5"/>
      <c r="AC726" s="5"/>
      <c r="AD726" s="5" t="s">
        <v>94</v>
      </c>
      <c r="AE726" s="5" t="s">
        <v>92</v>
      </c>
      <c r="AF726" s="5" t="s">
        <v>91</v>
      </c>
    </row>
    <row r="727" spans="24:32" ht="18" customHeight="1" x14ac:dyDescent="0.45">
      <c r="X727" s="15" t="s">
        <v>104</v>
      </c>
      <c r="Y727" s="15" t="s">
        <v>82</v>
      </c>
      <c r="Z727" s="15" t="s">
        <v>101</v>
      </c>
      <c r="AA727" s="15" t="s">
        <v>90</v>
      </c>
      <c r="AB727" s="15" t="s">
        <v>98</v>
      </c>
      <c r="AC727" s="2" t="str">
        <f>_xlfn.CONCAT(X727,Y727,Z727,AA727,AB727)</f>
        <v>2前期土他b</v>
      </c>
      <c r="AD727" s="16" t="e">
        <f>DGET($M$10:$U$203,$U$10,X726:AA727)</f>
        <v>#VALUE!</v>
      </c>
      <c r="AE727" s="16" t="e">
        <f>DGET($M$10:$U$203,$N$10,X726:AA727)</f>
        <v>#VALUE!</v>
      </c>
      <c r="AF727" s="16" t="e">
        <f>DGET($M$10:$U$203,$M$10,X726:AA727)</f>
        <v>#VALUE!</v>
      </c>
    </row>
    <row r="728" spans="24:32" ht="18" customHeight="1" x14ac:dyDescent="0.45">
      <c r="X728" s="5" t="s">
        <v>65</v>
      </c>
      <c r="Y728" s="5" t="s">
        <v>77</v>
      </c>
      <c r="Z728" s="5" t="s">
        <v>102</v>
      </c>
      <c r="AA728" s="5" t="s">
        <v>69</v>
      </c>
      <c r="AB728" s="5"/>
      <c r="AC728" s="5"/>
      <c r="AD728" s="5" t="s">
        <v>94</v>
      </c>
      <c r="AE728" s="5" t="s">
        <v>92</v>
      </c>
      <c r="AF728" s="5" t="s">
        <v>91</v>
      </c>
    </row>
    <row r="729" spans="24:32" ht="18" customHeight="1" x14ac:dyDescent="0.45">
      <c r="X729" s="15" t="s">
        <v>104</v>
      </c>
      <c r="Y729" s="15" t="s">
        <v>82</v>
      </c>
      <c r="Z729" s="15" t="s">
        <v>101</v>
      </c>
      <c r="AA729" s="15" t="s">
        <v>90</v>
      </c>
      <c r="AB729" s="15" t="s">
        <v>99</v>
      </c>
      <c r="AC729" s="2" t="str">
        <f>_xlfn.CONCAT(X729,Y729,Z729,AA729,AB729)</f>
        <v>2前期土他c</v>
      </c>
      <c r="AD729" s="16" t="e">
        <f>DGET($M$10:$U$203,$U$10,X728:AA729)</f>
        <v>#VALUE!</v>
      </c>
      <c r="AE729" s="16" t="e">
        <f>DGET($M$10:$U$203,$N$10,X728:AA729)</f>
        <v>#VALUE!</v>
      </c>
      <c r="AF729" s="16" t="e">
        <f>DGET($M$10:$U$203,$M$10,X728:AA729)</f>
        <v>#VALUE!</v>
      </c>
    </row>
    <row r="730" spans="24:32" ht="18" customHeight="1" x14ac:dyDescent="0.45">
      <c r="X730" s="5" t="s">
        <v>65</v>
      </c>
      <c r="Y730" s="5" t="s">
        <v>77</v>
      </c>
      <c r="Z730" s="5" t="s">
        <v>66</v>
      </c>
      <c r="AA730" s="5" t="s">
        <v>67</v>
      </c>
      <c r="AB730" s="5"/>
      <c r="AC730" s="5"/>
      <c r="AD730" s="5" t="s">
        <v>94</v>
      </c>
      <c r="AE730" s="5" t="s">
        <v>92</v>
      </c>
      <c r="AF730" s="5" t="s">
        <v>91</v>
      </c>
    </row>
    <row r="731" spans="24:32" ht="18" customHeight="1" x14ac:dyDescent="0.45">
      <c r="X731" s="15" t="s">
        <v>104</v>
      </c>
      <c r="Y731" s="15" t="s">
        <v>82</v>
      </c>
      <c r="Z731" s="15" t="s">
        <v>103</v>
      </c>
      <c r="AA731" s="15" t="s">
        <v>84</v>
      </c>
      <c r="AB731" s="15" t="s">
        <v>97</v>
      </c>
      <c r="AC731" s="2" t="str">
        <f>_xlfn.CONCAT(X731,Y731,Z731,AA731,AB731)</f>
        <v>2前期日1 2a</v>
      </c>
      <c r="AD731" s="16" t="e">
        <f>DGET($M$10:$U$203,$U$10,X730:AA731)</f>
        <v>#VALUE!</v>
      </c>
      <c r="AE731" s="16" t="e">
        <f>DGET($M$10:$U$203,$N$10,X730:AA731)</f>
        <v>#VALUE!</v>
      </c>
      <c r="AF731" s="16" t="e">
        <f>DGET($M$10:$U$203,$M$10,X730:AA731)</f>
        <v>#VALUE!</v>
      </c>
    </row>
    <row r="732" spans="24:32" ht="18" customHeight="1" x14ac:dyDescent="0.45">
      <c r="X732" s="5" t="s">
        <v>65</v>
      </c>
      <c r="Y732" s="5" t="s">
        <v>77</v>
      </c>
      <c r="Z732" s="5" t="s">
        <v>66</v>
      </c>
      <c r="AA732" s="5" t="s">
        <v>68</v>
      </c>
      <c r="AB732" s="5"/>
      <c r="AC732" s="5"/>
      <c r="AD732" s="5" t="s">
        <v>94</v>
      </c>
      <c r="AE732" s="5" t="s">
        <v>92</v>
      </c>
      <c r="AF732" s="5" t="s">
        <v>91</v>
      </c>
    </row>
    <row r="733" spans="24:32" ht="18" customHeight="1" x14ac:dyDescent="0.45">
      <c r="X733" s="15" t="s">
        <v>104</v>
      </c>
      <c r="Y733" s="15" t="s">
        <v>82</v>
      </c>
      <c r="Z733" s="15" t="s">
        <v>103</v>
      </c>
      <c r="AA733" s="15" t="s">
        <v>84</v>
      </c>
      <c r="AB733" s="15" t="s">
        <v>98</v>
      </c>
      <c r="AC733" s="2" t="str">
        <f>_xlfn.CONCAT(X733,Y733,Z733,AA733,AB733)</f>
        <v>2前期日1 2b</v>
      </c>
      <c r="AD733" s="16" t="e">
        <f>DGET($M$10:$U$203,$U$10,X732:AA733)</f>
        <v>#VALUE!</v>
      </c>
      <c r="AE733" s="16" t="e">
        <f>DGET($M$10:$U$203,$N$10,X732:AA733)</f>
        <v>#VALUE!</v>
      </c>
      <c r="AF733" s="16" t="e">
        <f>DGET($M$10:$U$203,$M$10,X732:AA733)</f>
        <v>#VALUE!</v>
      </c>
    </row>
    <row r="734" spans="24:32" ht="18" customHeight="1" x14ac:dyDescent="0.45">
      <c r="X734" s="5" t="s">
        <v>65</v>
      </c>
      <c r="Y734" s="5" t="s">
        <v>77</v>
      </c>
      <c r="Z734" s="5" t="s">
        <v>66</v>
      </c>
      <c r="AA734" s="5" t="s">
        <v>69</v>
      </c>
      <c r="AB734" s="5"/>
      <c r="AC734" s="5"/>
      <c r="AD734" s="5" t="s">
        <v>94</v>
      </c>
      <c r="AE734" s="5" t="s">
        <v>92</v>
      </c>
      <c r="AF734" s="5" t="s">
        <v>91</v>
      </c>
    </row>
    <row r="735" spans="24:32" ht="18" customHeight="1" x14ac:dyDescent="0.45">
      <c r="X735" s="15" t="s">
        <v>104</v>
      </c>
      <c r="Y735" s="15" t="s">
        <v>82</v>
      </c>
      <c r="Z735" s="15" t="s">
        <v>103</v>
      </c>
      <c r="AA735" s="15" t="s">
        <v>84</v>
      </c>
      <c r="AB735" s="15" t="s">
        <v>99</v>
      </c>
      <c r="AC735" s="2" t="str">
        <f>_xlfn.CONCAT(X735,Y735,Z735,AA735,AB735)</f>
        <v>2前期日1 2c</v>
      </c>
      <c r="AD735" s="16" t="e">
        <f>DGET($M$10:$U$203,$U$10,X734:AA735)</f>
        <v>#VALUE!</v>
      </c>
      <c r="AE735" s="16" t="e">
        <f>DGET($M$10:$U$203,$N$10,X734:AA735)</f>
        <v>#VALUE!</v>
      </c>
      <c r="AF735" s="16" t="e">
        <f>DGET($M$10:$U$203,$M$10,X734:AA735)</f>
        <v>#VALUE!</v>
      </c>
    </row>
    <row r="736" spans="24:32" ht="18" customHeight="1" x14ac:dyDescent="0.45">
      <c r="X736" s="5" t="s">
        <v>65</v>
      </c>
      <c r="Y736" s="5" t="s">
        <v>77</v>
      </c>
      <c r="Z736" s="5" t="s">
        <v>66</v>
      </c>
      <c r="AA736" s="5" t="s">
        <v>67</v>
      </c>
      <c r="AB736" s="5"/>
      <c r="AC736" s="5"/>
      <c r="AD736" s="5" t="s">
        <v>94</v>
      </c>
      <c r="AE736" s="5" t="s">
        <v>92</v>
      </c>
      <c r="AF736" s="5" t="s">
        <v>91</v>
      </c>
    </row>
    <row r="737" spans="24:32" ht="18" customHeight="1" x14ac:dyDescent="0.45">
      <c r="X737" s="15" t="s">
        <v>104</v>
      </c>
      <c r="Y737" s="15" t="s">
        <v>82</v>
      </c>
      <c r="Z737" s="15" t="s">
        <v>103</v>
      </c>
      <c r="AA737" s="15" t="s">
        <v>85</v>
      </c>
      <c r="AB737" s="15" t="s">
        <v>97</v>
      </c>
      <c r="AC737" s="2" t="str">
        <f>_xlfn.CONCAT(X737,Y737,Z737,AA737,AB737)</f>
        <v>2前期日3 4a</v>
      </c>
      <c r="AD737" s="16" t="e">
        <f>DGET($M$10:$U$203,$U$10,X736:AA737)</f>
        <v>#VALUE!</v>
      </c>
      <c r="AE737" s="16" t="e">
        <f>DGET($M$10:$U$203,$N$10,X736:AA737)</f>
        <v>#VALUE!</v>
      </c>
      <c r="AF737" s="16" t="e">
        <f>DGET($M$10:$U$203,$M$10,X736:AA737)</f>
        <v>#VALUE!</v>
      </c>
    </row>
    <row r="738" spans="24:32" ht="18" customHeight="1" x14ac:dyDescent="0.45">
      <c r="X738" s="5" t="s">
        <v>65</v>
      </c>
      <c r="Y738" s="5" t="s">
        <v>77</v>
      </c>
      <c r="Z738" s="5" t="s">
        <v>66</v>
      </c>
      <c r="AA738" s="5" t="s">
        <v>68</v>
      </c>
      <c r="AB738" s="5"/>
      <c r="AC738" s="5"/>
      <c r="AD738" s="5" t="s">
        <v>94</v>
      </c>
      <c r="AE738" s="5" t="s">
        <v>92</v>
      </c>
      <c r="AF738" s="5" t="s">
        <v>91</v>
      </c>
    </row>
    <row r="739" spans="24:32" ht="18" customHeight="1" x14ac:dyDescent="0.45">
      <c r="X739" s="15" t="s">
        <v>104</v>
      </c>
      <c r="Y739" s="15" t="s">
        <v>82</v>
      </c>
      <c r="Z739" s="15" t="s">
        <v>103</v>
      </c>
      <c r="AA739" s="15" t="s">
        <v>85</v>
      </c>
      <c r="AB739" s="15" t="s">
        <v>98</v>
      </c>
      <c r="AC739" s="2" t="str">
        <f>_xlfn.CONCAT(X739,Y739,Z739,AA739,AB739)</f>
        <v>2前期日3 4b</v>
      </c>
      <c r="AD739" s="16" t="e">
        <f>DGET($M$10:$U$203,$U$10,X738:AA739)</f>
        <v>#VALUE!</v>
      </c>
      <c r="AE739" s="16" t="e">
        <f>DGET($M$10:$U$203,$N$10,X738:AA739)</f>
        <v>#VALUE!</v>
      </c>
      <c r="AF739" s="16" t="e">
        <f>DGET($M$10:$U$203,$M$10,X738:AA739)</f>
        <v>#VALUE!</v>
      </c>
    </row>
    <row r="740" spans="24:32" ht="18" customHeight="1" x14ac:dyDescent="0.45">
      <c r="X740" s="5" t="s">
        <v>65</v>
      </c>
      <c r="Y740" s="5" t="s">
        <v>77</v>
      </c>
      <c r="Z740" s="5" t="s">
        <v>66</v>
      </c>
      <c r="AA740" s="5" t="s">
        <v>69</v>
      </c>
      <c r="AB740" s="5"/>
      <c r="AC740" s="5"/>
      <c r="AD740" s="5" t="s">
        <v>94</v>
      </c>
      <c r="AE740" s="5" t="s">
        <v>92</v>
      </c>
      <c r="AF740" s="5" t="s">
        <v>91</v>
      </c>
    </row>
    <row r="741" spans="24:32" ht="18" customHeight="1" x14ac:dyDescent="0.45">
      <c r="X741" s="15" t="s">
        <v>104</v>
      </c>
      <c r="Y741" s="15" t="s">
        <v>82</v>
      </c>
      <c r="Z741" s="15" t="s">
        <v>103</v>
      </c>
      <c r="AA741" s="15" t="s">
        <v>85</v>
      </c>
      <c r="AB741" s="15" t="s">
        <v>99</v>
      </c>
      <c r="AC741" s="2" t="str">
        <f>_xlfn.CONCAT(X741,Y741,Z741,AA741,AB741)</f>
        <v>2前期日3 4c</v>
      </c>
      <c r="AD741" s="16" t="e">
        <f>DGET($M$10:$U$203,$U$10,X740:AA741)</f>
        <v>#VALUE!</v>
      </c>
      <c r="AE741" s="16" t="e">
        <f>DGET($M$10:$U$203,$N$10,X740:AA741)</f>
        <v>#VALUE!</v>
      </c>
      <c r="AF741" s="16" t="e">
        <f>DGET($M$10:$U$203,$M$10,X740:AA741)</f>
        <v>#VALUE!</v>
      </c>
    </row>
    <row r="742" spans="24:32" ht="18" customHeight="1" x14ac:dyDescent="0.45">
      <c r="X742" s="5" t="s">
        <v>65</v>
      </c>
      <c r="Y742" s="5" t="s">
        <v>77</v>
      </c>
      <c r="Z742" s="5" t="s">
        <v>66</v>
      </c>
      <c r="AA742" s="5" t="s">
        <v>67</v>
      </c>
      <c r="AB742" s="5"/>
      <c r="AC742" s="5"/>
      <c r="AD742" s="5" t="s">
        <v>94</v>
      </c>
      <c r="AE742" s="5" t="s">
        <v>92</v>
      </c>
      <c r="AF742" s="5" t="s">
        <v>91</v>
      </c>
    </row>
    <row r="743" spans="24:32" ht="18" customHeight="1" x14ac:dyDescent="0.45">
      <c r="X743" s="15" t="s">
        <v>104</v>
      </c>
      <c r="Y743" s="15" t="s">
        <v>82</v>
      </c>
      <c r="Z743" s="15" t="s">
        <v>103</v>
      </c>
      <c r="AA743" s="15" t="s">
        <v>87</v>
      </c>
      <c r="AB743" s="15" t="s">
        <v>97</v>
      </c>
      <c r="AC743" s="2" t="str">
        <f>_xlfn.CONCAT(X743,Y743,Z743,AA743,AB743)</f>
        <v>2前期日5 6a</v>
      </c>
      <c r="AD743" s="16" t="e">
        <f>DGET($M$10:$U$203,$U$10,X742:AA743)</f>
        <v>#VALUE!</v>
      </c>
      <c r="AE743" s="16" t="e">
        <f>DGET($M$10:$U$203,$N$10,X742:AA743)</f>
        <v>#VALUE!</v>
      </c>
      <c r="AF743" s="16" t="e">
        <f>DGET($M$10:$U$203,$M$10,X742:AA743)</f>
        <v>#VALUE!</v>
      </c>
    </row>
    <row r="744" spans="24:32" ht="18" customHeight="1" x14ac:dyDescent="0.45">
      <c r="X744" s="5" t="s">
        <v>65</v>
      </c>
      <c r="Y744" s="5" t="s">
        <v>77</v>
      </c>
      <c r="Z744" s="5" t="s">
        <v>66</v>
      </c>
      <c r="AA744" s="5" t="s">
        <v>68</v>
      </c>
      <c r="AB744" s="5"/>
      <c r="AC744" s="5"/>
      <c r="AD744" s="5" t="s">
        <v>94</v>
      </c>
      <c r="AE744" s="5" t="s">
        <v>92</v>
      </c>
      <c r="AF744" s="5" t="s">
        <v>91</v>
      </c>
    </row>
    <row r="745" spans="24:32" ht="18" customHeight="1" x14ac:dyDescent="0.45">
      <c r="X745" s="15" t="s">
        <v>104</v>
      </c>
      <c r="Y745" s="15" t="s">
        <v>82</v>
      </c>
      <c r="Z745" s="15" t="s">
        <v>103</v>
      </c>
      <c r="AA745" s="15" t="s">
        <v>87</v>
      </c>
      <c r="AB745" s="15" t="s">
        <v>98</v>
      </c>
      <c r="AC745" s="2" t="str">
        <f>_xlfn.CONCAT(X745,Y745,Z745,AA745,AB745)</f>
        <v>2前期日5 6b</v>
      </c>
      <c r="AD745" s="16" t="e">
        <f>DGET($M$10:$U$203,$U$10,X744:AA745)</f>
        <v>#VALUE!</v>
      </c>
      <c r="AE745" s="16" t="e">
        <f>DGET($M$10:$U$203,$N$10,X744:AA745)</f>
        <v>#VALUE!</v>
      </c>
      <c r="AF745" s="16" t="e">
        <f>DGET($M$10:$U$203,$M$10,X744:AA745)</f>
        <v>#VALUE!</v>
      </c>
    </row>
    <row r="746" spans="24:32" ht="18" customHeight="1" x14ac:dyDescent="0.45">
      <c r="X746" s="5" t="s">
        <v>65</v>
      </c>
      <c r="Y746" s="5" t="s">
        <v>77</v>
      </c>
      <c r="Z746" s="5" t="s">
        <v>66</v>
      </c>
      <c r="AA746" s="5" t="s">
        <v>69</v>
      </c>
      <c r="AB746" s="5"/>
      <c r="AC746" s="5"/>
      <c r="AD746" s="5" t="s">
        <v>94</v>
      </c>
      <c r="AE746" s="5" t="s">
        <v>92</v>
      </c>
      <c r="AF746" s="5" t="s">
        <v>91</v>
      </c>
    </row>
    <row r="747" spans="24:32" ht="18" customHeight="1" x14ac:dyDescent="0.45">
      <c r="X747" s="15" t="s">
        <v>104</v>
      </c>
      <c r="Y747" s="15" t="s">
        <v>82</v>
      </c>
      <c r="Z747" s="15" t="s">
        <v>103</v>
      </c>
      <c r="AA747" s="15" t="s">
        <v>87</v>
      </c>
      <c r="AB747" s="15" t="s">
        <v>99</v>
      </c>
      <c r="AC747" s="2" t="str">
        <f>_xlfn.CONCAT(X747,Y747,Z747,AA747,AB747)</f>
        <v>2前期日5 6c</v>
      </c>
      <c r="AD747" s="16" t="e">
        <f>DGET($M$10:$U$203,$U$10,X746:AA747)</f>
        <v>#VALUE!</v>
      </c>
      <c r="AE747" s="16" t="e">
        <f>DGET($M$10:$U$203,$N$10,X746:AA747)</f>
        <v>#VALUE!</v>
      </c>
      <c r="AF747" s="16" t="e">
        <f>DGET($M$10:$U$203,$M$10,X746:AA747)</f>
        <v>#VALUE!</v>
      </c>
    </row>
    <row r="748" spans="24:32" ht="18" customHeight="1" x14ac:dyDescent="0.45">
      <c r="X748" s="5" t="s">
        <v>65</v>
      </c>
      <c r="Y748" s="5" t="s">
        <v>77</v>
      </c>
      <c r="Z748" s="5" t="s">
        <v>66</v>
      </c>
      <c r="AA748" s="5" t="s">
        <v>67</v>
      </c>
      <c r="AB748" s="5"/>
      <c r="AC748" s="5"/>
      <c r="AD748" s="5" t="s">
        <v>94</v>
      </c>
      <c r="AE748" s="5" t="s">
        <v>92</v>
      </c>
      <c r="AF748" s="5" t="s">
        <v>91</v>
      </c>
    </row>
    <row r="749" spans="24:32" ht="18" customHeight="1" x14ac:dyDescent="0.45">
      <c r="X749" s="15" t="s">
        <v>104</v>
      </c>
      <c r="Y749" s="15" t="s">
        <v>82</v>
      </c>
      <c r="Z749" s="15" t="s">
        <v>103</v>
      </c>
      <c r="AA749" s="15" t="s">
        <v>88</v>
      </c>
      <c r="AB749" s="15" t="s">
        <v>97</v>
      </c>
      <c r="AC749" s="2" t="str">
        <f>_xlfn.CONCAT(X749,Y749,Z749,AA749,AB749)</f>
        <v>2前期日7 8a</v>
      </c>
      <c r="AD749" s="16" t="e">
        <f>DGET($M$10:$U$203,$U$10,X748:AA749)</f>
        <v>#VALUE!</v>
      </c>
      <c r="AE749" s="16" t="e">
        <f>DGET($M$10:$U$203,$N$10,X748:AA749)</f>
        <v>#VALUE!</v>
      </c>
      <c r="AF749" s="16" t="e">
        <f>DGET($M$10:$U$203,$M$10,X748:AA749)</f>
        <v>#VALUE!</v>
      </c>
    </row>
    <row r="750" spans="24:32" ht="18" customHeight="1" x14ac:dyDescent="0.45">
      <c r="X750" s="5" t="s">
        <v>65</v>
      </c>
      <c r="Y750" s="5" t="s">
        <v>77</v>
      </c>
      <c r="Z750" s="5" t="s">
        <v>66</v>
      </c>
      <c r="AA750" s="5" t="s">
        <v>68</v>
      </c>
      <c r="AB750" s="5"/>
      <c r="AC750" s="5"/>
      <c r="AD750" s="5" t="s">
        <v>94</v>
      </c>
      <c r="AE750" s="5" t="s">
        <v>92</v>
      </c>
      <c r="AF750" s="5" t="s">
        <v>91</v>
      </c>
    </row>
    <row r="751" spans="24:32" ht="18" customHeight="1" x14ac:dyDescent="0.45">
      <c r="X751" s="15" t="s">
        <v>104</v>
      </c>
      <c r="Y751" s="15" t="s">
        <v>82</v>
      </c>
      <c r="Z751" s="15" t="s">
        <v>103</v>
      </c>
      <c r="AA751" s="15" t="s">
        <v>88</v>
      </c>
      <c r="AB751" s="15" t="s">
        <v>98</v>
      </c>
      <c r="AC751" s="2" t="str">
        <f>_xlfn.CONCAT(X751,Y751,Z751,AA751,AB751)</f>
        <v>2前期日7 8b</v>
      </c>
      <c r="AD751" s="16" t="e">
        <f>DGET($M$10:$U$203,$U$10,X750:AA751)</f>
        <v>#VALUE!</v>
      </c>
      <c r="AE751" s="16" t="e">
        <f>DGET($M$10:$U$203,$N$10,X750:AA751)</f>
        <v>#VALUE!</v>
      </c>
      <c r="AF751" s="16" t="e">
        <f>DGET($M$10:$U$203,$M$10,X750:AA751)</f>
        <v>#VALUE!</v>
      </c>
    </row>
    <row r="752" spans="24:32" ht="18" customHeight="1" x14ac:dyDescent="0.45">
      <c r="X752" s="5" t="s">
        <v>65</v>
      </c>
      <c r="Y752" s="5" t="s">
        <v>77</v>
      </c>
      <c r="Z752" s="5" t="s">
        <v>66</v>
      </c>
      <c r="AA752" s="5" t="s">
        <v>69</v>
      </c>
      <c r="AB752" s="5"/>
      <c r="AC752" s="5"/>
      <c r="AD752" s="5" t="s">
        <v>94</v>
      </c>
      <c r="AE752" s="5" t="s">
        <v>92</v>
      </c>
      <c r="AF752" s="5" t="s">
        <v>91</v>
      </c>
    </row>
    <row r="753" spans="24:32" ht="18" customHeight="1" x14ac:dyDescent="0.45">
      <c r="X753" s="15" t="s">
        <v>104</v>
      </c>
      <c r="Y753" s="15" t="s">
        <v>82</v>
      </c>
      <c r="Z753" s="15" t="s">
        <v>103</v>
      </c>
      <c r="AA753" s="15" t="s">
        <v>88</v>
      </c>
      <c r="AB753" s="15" t="s">
        <v>99</v>
      </c>
      <c r="AC753" s="2" t="str">
        <f>_xlfn.CONCAT(X753,Y753,Z753,AA753,AB753)</f>
        <v>2前期日7 8c</v>
      </c>
      <c r="AD753" s="16" t="e">
        <f>DGET($M$10:$U$203,$U$10,X752:AA753)</f>
        <v>#VALUE!</v>
      </c>
      <c r="AE753" s="16" t="e">
        <f>DGET($M$10:$U$203,$N$10,X752:AA753)</f>
        <v>#VALUE!</v>
      </c>
      <c r="AF753" s="16" t="e">
        <f>DGET($M$10:$U$203,$M$10,X752:AA753)</f>
        <v>#VALUE!</v>
      </c>
    </row>
    <row r="754" spans="24:32" ht="18" customHeight="1" x14ac:dyDescent="0.45">
      <c r="X754" s="5" t="s">
        <v>65</v>
      </c>
      <c r="Y754" s="5" t="s">
        <v>77</v>
      </c>
      <c r="Z754" s="5" t="s">
        <v>66</v>
      </c>
      <c r="AA754" s="5" t="s">
        <v>67</v>
      </c>
      <c r="AB754" s="5"/>
      <c r="AC754" s="5"/>
      <c r="AD754" s="5" t="s">
        <v>94</v>
      </c>
      <c r="AE754" s="5" t="s">
        <v>92</v>
      </c>
      <c r="AF754" s="5" t="s">
        <v>91</v>
      </c>
    </row>
    <row r="755" spans="24:32" ht="18" customHeight="1" x14ac:dyDescent="0.45">
      <c r="X755" s="15" t="s">
        <v>104</v>
      </c>
      <c r="Y755" s="15" t="s">
        <v>82</v>
      </c>
      <c r="Z755" s="15" t="s">
        <v>103</v>
      </c>
      <c r="AA755" s="15" t="s">
        <v>89</v>
      </c>
      <c r="AB755" s="15" t="s">
        <v>97</v>
      </c>
      <c r="AC755" s="2" t="str">
        <f>_xlfn.CONCAT(X755,Y755,Z755,AA755,AB755)</f>
        <v>2前期日9 10a</v>
      </c>
      <c r="AD755" s="16" t="e">
        <f>DGET($M$10:$U$203,$U$10,X754:AA755)</f>
        <v>#VALUE!</v>
      </c>
      <c r="AE755" s="16" t="e">
        <f>DGET($M$10:$U$203,$N$10,X754:AA755)</f>
        <v>#VALUE!</v>
      </c>
      <c r="AF755" s="16" t="e">
        <f>DGET($M$10:$U$203,$M$10,X754:AA755)</f>
        <v>#VALUE!</v>
      </c>
    </row>
    <row r="756" spans="24:32" ht="18" customHeight="1" x14ac:dyDescent="0.45">
      <c r="X756" s="5" t="s">
        <v>65</v>
      </c>
      <c r="Y756" s="5" t="s">
        <v>77</v>
      </c>
      <c r="Z756" s="5" t="s">
        <v>66</v>
      </c>
      <c r="AA756" s="5" t="s">
        <v>68</v>
      </c>
      <c r="AB756" s="5"/>
      <c r="AC756" s="5"/>
      <c r="AD756" s="5" t="s">
        <v>94</v>
      </c>
      <c r="AE756" s="5" t="s">
        <v>92</v>
      </c>
      <c r="AF756" s="5" t="s">
        <v>91</v>
      </c>
    </row>
    <row r="757" spans="24:32" ht="18" customHeight="1" x14ac:dyDescent="0.45">
      <c r="X757" s="15" t="s">
        <v>104</v>
      </c>
      <c r="Y757" s="15" t="s">
        <v>82</v>
      </c>
      <c r="Z757" s="15" t="s">
        <v>103</v>
      </c>
      <c r="AA757" s="15" t="s">
        <v>89</v>
      </c>
      <c r="AB757" s="15" t="s">
        <v>98</v>
      </c>
      <c r="AC757" s="2" t="str">
        <f>_xlfn.CONCAT(X757,Y757,Z757,AA757,AB757)</f>
        <v>2前期日9 10b</v>
      </c>
      <c r="AD757" s="16" t="e">
        <f>DGET($M$10:$U$203,$U$10,X756:AA757)</f>
        <v>#VALUE!</v>
      </c>
      <c r="AE757" s="16" t="e">
        <f>DGET($M$10:$U$203,$N$10,X756:AA757)</f>
        <v>#VALUE!</v>
      </c>
      <c r="AF757" s="16" t="e">
        <f>DGET($M$10:$U$203,$M$10,X756:AA757)</f>
        <v>#VALUE!</v>
      </c>
    </row>
    <row r="758" spans="24:32" ht="18" customHeight="1" x14ac:dyDescent="0.45">
      <c r="X758" s="5" t="s">
        <v>65</v>
      </c>
      <c r="Y758" s="5" t="s">
        <v>77</v>
      </c>
      <c r="Z758" s="5" t="s">
        <v>66</v>
      </c>
      <c r="AA758" s="5" t="s">
        <v>69</v>
      </c>
      <c r="AB758" s="5"/>
      <c r="AC758" s="5"/>
      <c r="AD758" s="5" t="s">
        <v>94</v>
      </c>
      <c r="AE758" s="5" t="s">
        <v>92</v>
      </c>
      <c r="AF758" s="5" t="s">
        <v>91</v>
      </c>
    </row>
    <row r="759" spans="24:32" ht="18" customHeight="1" x14ac:dyDescent="0.45">
      <c r="X759" s="15" t="s">
        <v>104</v>
      </c>
      <c r="Y759" s="15" t="s">
        <v>82</v>
      </c>
      <c r="Z759" s="15" t="s">
        <v>103</v>
      </c>
      <c r="AA759" s="15" t="s">
        <v>89</v>
      </c>
      <c r="AB759" s="15" t="s">
        <v>99</v>
      </c>
      <c r="AC759" s="2" t="str">
        <f>_xlfn.CONCAT(X759,Y759,Z759,AA759,AB759)</f>
        <v>2前期日9 10c</v>
      </c>
      <c r="AD759" s="16" t="e">
        <f>DGET($M$10:$U$203,$U$10,X758:AA759)</f>
        <v>#VALUE!</v>
      </c>
      <c r="AE759" s="16" t="e">
        <f>DGET($M$10:$U$203,$N$10,X758:AA759)</f>
        <v>#VALUE!</v>
      </c>
      <c r="AF759" s="16" t="e">
        <f>DGET($M$10:$U$203,$M$10,X758:AA759)</f>
        <v>#VALUE!</v>
      </c>
    </row>
    <row r="760" spans="24:32" ht="18" customHeight="1" x14ac:dyDescent="0.45">
      <c r="X760" s="5" t="s">
        <v>65</v>
      </c>
      <c r="Y760" s="5" t="s">
        <v>77</v>
      </c>
      <c r="Z760" s="5" t="s">
        <v>66</v>
      </c>
      <c r="AA760" s="5" t="s">
        <v>67</v>
      </c>
      <c r="AB760" s="5"/>
      <c r="AC760" s="5"/>
      <c r="AD760" s="5" t="s">
        <v>94</v>
      </c>
      <c r="AE760" s="5" t="s">
        <v>92</v>
      </c>
      <c r="AF760" s="5" t="s">
        <v>91</v>
      </c>
    </row>
    <row r="761" spans="24:32" ht="18" customHeight="1" x14ac:dyDescent="0.45">
      <c r="X761" s="15" t="s">
        <v>104</v>
      </c>
      <c r="Y761" s="15" t="s">
        <v>82</v>
      </c>
      <c r="Z761" s="15" t="s">
        <v>103</v>
      </c>
      <c r="AA761" s="15" t="s">
        <v>90</v>
      </c>
      <c r="AB761" s="15" t="s">
        <v>97</v>
      </c>
      <c r="AC761" s="2" t="str">
        <f>_xlfn.CONCAT(X761,Y761,Z761,AA761,AB761)</f>
        <v>2前期日他a</v>
      </c>
      <c r="AD761" s="16" t="e">
        <f>DGET($M$10:$U$203,$U$10,X760:AA761)</f>
        <v>#VALUE!</v>
      </c>
      <c r="AE761" s="16" t="e">
        <f>DGET($M$10:$U$203,$N$10,X760:AA761)</f>
        <v>#VALUE!</v>
      </c>
      <c r="AF761" s="16" t="e">
        <f>DGET($M$10:$U$203,$M$10,X760:AA761)</f>
        <v>#VALUE!</v>
      </c>
    </row>
    <row r="762" spans="24:32" ht="18" customHeight="1" x14ac:dyDescent="0.45">
      <c r="X762" s="5" t="s">
        <v>65</v>
      </c>
      <c r="Y762" s="5" t="s">
        <v>77</v>
      </c>
      <c r="Z762" s="5" t="s">
        <v>66</v>
      </c>
      <c r="AA762" s="5" t="s">
        <v>68</v>
      </c>
      <c r="AB762" s="5"/>
      <c r="AC762" s="5"/>
      <c r="AD762" s="5" t="s">
        <v>94</v>
      </c>
      <c r="AE762" s="5" t="s">
        <v>92</v>
      </c>
      <c r="AF762" s="5" t="s">
        <v>91</v>
      </c>
    </row>
    <row r="763" spans="24:32" ht="18" customHeight="1" x14ac:dyDescent="0.45">
      <c r="X763" s="15" t="s">
        <v>104</v>
      </c>
      <c r="Y763" s="15" t="s">
        <v>82</v>
      </c>
      <c r="Z763" s="15" t="s">
        <v>103</v>
      </c>
      <c r="AA763" s="15" t="s">
        <v>90</v>
      </c>
      <c r="AB763" s="15" t="s">
        <v>98</v>
      </c>
      <c r="AC763" s="2" t="str">
        <f>_xlfn.CONCAT(X763,Y763,Z763,AA763,AB763)</f>
        <v>2前期日他b</v>
      </c>
      <c r="AD763" s="16" t="e">
        <f>DGET($M$10:$U$203,$U$10,X762:AA763)</f>
        <v>#VALUE!</v>
      </c>
      <c r="AE763" s="16" t="e">
        <f>DGET($M$10:$U$203,$N$10,X762:AA763)</f>
        <v>#VALUE!</v>
      </c>
      <c r="AF763" s="16" t="e">
        <f>DGET($M$10:$U$203,$M$10,X762:AA763)</f>
        <v>#VALUE!</v>
      </c>
    </row>
    <row r="764" spans="24:32" ht="18" customHeight="1" x14ac:dyDescent="0.45">
      <c r="X764" s="5" t="s">
        <v>65</v>
      </c>
      <c r="Y764" s="5" t="s">
        <v>77</v>
      </c>
      <c r="Z764" s="5" t="s">
        <v>66</v>
      </c>
      <c r="AA764" s="5" t="s">
        <v>69</v>
      </c>
      <c r="AB764" s="5"/>
      <c r="AC764" s="5"/>
      <c r="AD764" s="5" t="s">
        <v>94</v>
      </c>
      <c r="AE764" s="5" t="s">
        <v>92</v>
      </c>
      <c r="AF764" s="5" t="s">
        <v>91</v>
      </c>
    </row>
    <row r="765" spans="24:32" ht="18" customHeight="1" x14ac:dyDescent="0.45">
      <c r="X765" s="15" t="s">
        <v>104</v>
      </c>
      <c r="Y765" s="15" t="s">
        <v>82</v>
      </c>
      <c r="Z765" s="15" t="s">
        <v>103</v>
      </c>
      <c r="AA765" s="15" t="s">
        <v>90</v>
      </c>
      <c r="AB765" s="15" t="s">
        <v>99</v>
      </c>
      <c r="AC765" s="2" t="str">
        <f>_xlfn.CONCAT(X765,Y765,Z765,AA765,AB765)</f>
        <v>2前期日他c</v>
      </c>
      <c r="AD765" s="16" t="e">
        <f>DGET($M$10:$U$203,$U$10,X764:AA765)</f>
        <v>#VALUE!</v>
      </c>
      <c r="AE765" s="16" t="e">
        <f>DGET($M$10:$U$203,$N$10,X764:AA765)</f>
        <v>#VALUE!</v>
      </c>
      <c r="AF765" s="16" t="e">
        <f>DGET($M$10:$U$203,$M$10,X764:AA765)</f>
        <v>#VALUE!</v>
      </c>
    </row>
    <row r="766" spans="24:32" ht="18" customHeight="1" x14ac:dyDescent="0.45">
      <c r="X766" s="5" t="s">
        <v>65</v>
      </c>
      <c r="Y766" s="5" t="s">
        <v>77</v>
      </c>
      <c r="Z766" s="5" t="s">
        <v>66</v>
      </c>
      <c r="AA766" s="5" t="s">
        <v>67</v>
      </c>
      <c r="AB766" s="5"/>
      <c r="AC766" s="5"/>
      <c r="AD766" s="5" t="s">
        <v>94</v>
      </c>
      <c r="AE766" s="5" t="s">
        <v>92</v>
      </c>
      <c r="AF766" s="5" t="s">
        <v>91</v>
      </c>
    </row>
    <row r="767" spans="24:32" ht="18" customHeight="1" x14ac:dyDescent="0.45">
      <c r="X767" s="15" t="s">
        <v>104</v>
      </c>
      <c r="Y767" s="15" t="s">
        <v>105</v>
      </c>
      <c r="Z767" s="15" t="s">
        <v>83</v>
      </c>
      <c r="AA767" s="15" t="s">
        <v>84</v>
      </c>
      <c r="AB767" s="15" t="s">
        <v>97</v>
      </c>
      <c r="AC767" s="2" t="str">
        <f>_xlfn.CONCAT(X767,Y767,Z767,AA767,AB767)</f>
        <v>2後期月1 2a</v>
      </c>
      <c r="AD767" s="16" t="e">
        <f>DGET($M$10:$U$203,$U$10,X766:AA767)</f>
        <v>#VALUE!</v>
      </c>
      <c r="AE767" s="16" t="e">
        <f>DGET($M$10:$U$203,$N$10,X766:AA767)</f>
        <v>#VALUE!</v>
      </c>
      <c r="AF767" s="16" t="e">
        <f>DGET($M$10:$U$203,$M$10,X766:AA767)</f>
        <v>#VALUE!</v>
      </c>
    </row>
    <row r="768" spans="24:32" ht="18" customHeight="1" x14ac:dyDescent="0.45">
      <c r="X768" s="5" t="s">
        <v>65</v>
      </c>
      <c r="Y768" s="5" t="s">
        <v>77</v>
      </c>
      <c r="Z768" s="5" t="s">
        <v>66</v>
      </c>
      <c r="AA768" s="5" t="s">
        <v>68</v>
      </c>
      <c r="AB768" s="5"/>
      <c r="AC768" s="5"/>
      <c r="AD768" s="5" t="s">
        <v>94</v>
      </c>
      <c r="AE768" s="5" t="s">
        <v>92</v>
      </c>
      <c r="AF768" s="5" t="s">
        <v>91</v>
      </c>
    </row>
    <row r="769" spans="24:32" ht="18" customHeight="1" x14ac:dyDescent="0.45">
      <c r="X769" s="15" t="s">
        <v>104</v>
      </c>
      <c r="Y769" s="15" t="s">
        <v>105</v>
      </c>
      <c r="Z769" s="15" t="s">
        <v>83</v>
      </c>
      <c r="AA769" s="15" t="s">
        <v>84</v>
      </c>
      <c r="AB769" s="15" t="s">
        <v>98</v>
      </c>
      <c r="AC769" s="2" t="str">
        <f>_xlfn.CONCAT(X769,Y769,Z769,AA769,AB769)</f>
        <v>2後期月1 2b</v>
      </c>
      <c r="AD769" s="16" t="e">
        <f>DGET($M$10:$U$203,$U$10,X768:AA769)</f>
        <v>#VALUE!</v>
      </c>
      <c r="AE769" s="16" t="e">
        <f>DGET($M$10:$U$203,$N$10,X768:AA769)</f>
        <v>#VALUE!</v>
      </c>
      <c r="AF769" s="16" t="e">
        <f>DGET($M$10:$U$203,$M$10,X768:AA769)</f>
        <v>#VALUE!</v>
      </c>
    </row>
    <row r="770" spans="24:32" ht="18" customHeight="1" x14ac:dyDescent="0.45">
      <c r="X770" s="5" t="s">
        <v>65</v>
      </c>
      <c r="Y770" s="5" t="s">
        <v>77</v>
      </c>
      <c r="Z770" s="5" t="s">
        <v>66</v>
      </c>
      <c r="AA770" s="5" t="s">
        <v>69</v>
      </c>
      <c r="AB770" s="5"/>
      <c r="AC770" s="5"/>
      <c r="AD770" s="5" t="s">
        <v>94</v>
      </c>
      <c r="AE770" s="5" t="s">
        <v>92</v>
      </c>
      <c r="AF770" s="5" t="s">
        <v>91</v>
      </c>
    </row>
    <row r="771" spans="24:32" ht="18" customHeight="1" x14ac:dyDescent="0.45">
      <c r="X771" s="15" t="s">
        <v>104</v>
      </c>
      <c r="Y771" s="15" t="s">
        <v>105</v>
      </c>
      <c r="Z771" s="15" t="s">
        <v>83</v>
      </c>
      <c r="AA771" s="15" t="s">
        <v>84</v>
      </c>
      <c r="AB771" s="15" t="s">
        <v>99</v>
      </c>
      <c r="AC771" s="2" t="str">
        <f>_xlfn.CONCAT(X771,Y771,Z771,AA771,AB771)</f>
        <v>2後期月1 2c</v>
      </c>
      <c r="AD771" s="16" t="e">
        <f>DGET($M$10:$U$203,$U$10,X770:AA771)</f>
        <v>#VALUE!</v>
      </c>
      <c r="AE771" s="16" t="e">
        <f>DGET($M$10:$U$203,$N$10,X770:AA771)</f>
        <v>#VALUE!</v>
      </c>
      <c r="AF771" s="16" t="e">
        <f>DGET($M$10:$U$203,$M$10,X770:AA771)</f>
        <v>#VALUE!</v>
      </c>
    </row>
    <row r="772" spans="24:32" ht="18" customHeight="1" x14ac:dyDescent="0.45">
      <c r="X772" s="5" t="s">
        <v>65</v>
      </c>
      <c r="Y772" s="5" t="s">
        <v>77</v>
      </c>
      <c r="Z772" s="5" t="s">
        <v>66</v>
      </c>
      <c r="AA772" s="5" t="s">
        <v>67</v>
      </c>
      <c r="AB772" s="5"/>
      <c r="AC772" s="5"/>
      <c r="AD772" s="5" t="s">
        <v>94</v>
      </c>
      <c r="AE772" s="5" t="s">
        <v>92</v>
      </c>
      <c r="AF772" s="5" t="s">
        <v>91</v>
      </c>
    </row>
    <row r="773" spans="24:32" ht="18" customHeight="1" x14ac:dyDescent="0.45">
      <c r="X773" s="15" t="s">
        <v>104</v>
      </c>
      <c r="Y773" s="15" t="s">
        <v>105</v>
      </c>
      <c r="Z773" s="15" t="s">
        <v>83</v>
      </c>
      <c r="AA773" s="15" t="s">
        <v>85</v>
      </c>
      <c r="AB773" s="15" t="s">
        <v>97</v>
      </c>
      <c r="AC773" s="2" t="str">
        <f>_xlfn.CONCAT(X773,Y773,Z773,AA773,AB773)</f>
        <v>2後期月3 4a</v>
      </c>
      <c r="AD773" s="16" t="e">
        <f>DGET($M$10:$U$203,$U$10,X772:AA773)</f>
        <v>#VALUE!</v>
      </c>
      <c r="AE773" s="16" t="e">
        <f>DGET($M$10:$U$203,$N$10,X772:AA773)</f>
        <v>#VALUE!</v>
      </c>
      <c r="AF773" s="16" t="e">
        <f>DGET($M$10:$U$203,$M$10,X772:AA773)</f>
        <v>#VALUE!</v>
      </c>
    </row>
    <row r="774" spans="24:32" ht="18" customHeight="1" x14ac:dyDescent="0.45">
      <c r="X774" s="5" t="s">
        <v>65</v>
      </c>
      <c r="Y774" s="5" t="s">
        <v>77</v>
      </c>
      <c r="Z774" s="5" t="s">
        <v>66</v>
      </c>
      <c r="AA774" s="5" t="s">
        <v>68</v>
      </c>
      <c r="AB774" s="5"/>
      <c r="AC774" s="5"/>
      <c r="AD774" s="5" t="s">
        <v>94</v>
      </c>
      <c r="AE774" s="5" t="s">
        <v>92</v>
      </c>
      <c r="AF774" s="5" t="s">
        <v>91</v>
      </c>
    </row>
    <row r="775" spans="24:32" ht="18" customHeight="1" x14ac:dyDescent="0.45">
      <c r="X775" s="15" t="s">
        <v>104</v>
      </c>
      <c r="Y775" s="15" t="s">
        <v>105</v>
      </c>
      <c r="Z775" s="15" t="s">
        <v>83</v>
      </c>
      <c r="AA775" s="15" t="s">
        <v>85</v>
      </c>
      <c r="AB775" s="15" t="s">
        <v>98</v>
      </c>
      <c r="AC775" s="2" t="str">
        <f>_xlfn.CONCAT(X775,Y775,Z775,AA775,AB775)</f>
        <v>2後期月3 4b</v>
      </c>
      <c r="AD775" s="16" t="e">
        <f>DGET($M$10:$U$203,$U$10,X774:AA775)</f>
        <v>#VALUE!</v>
      </c>
      <c r="AE775" s="16" t="e">
        <f>DGET($M$10:$U$203,$N$10,X774:AA775)</f>
        <v>#VALUE!</v>
      </c>
      <c r="AF775" s="16" t="e">
        <f>DGET($M$10:$U$203,$M$10,X774:AA775)</f>
        <v>#VALUE!</v>
      </c>
    </row>
    <row r="776" spans="24:32" ht="18" customHeight="1" x14ac:dyDescent="0.45">
      <c r="X776" s="5" t="s">
        <v>65</v>
      </c>
      <c r="Y776" s="5" t="s">
        <v>77</v>
      </c>
      <c r="Z776" s="5" t="s">
        <v>66</v>
      </c>
      <c r="AA776" s="5" t="s">
        <v>69</v>
      </c>
      <c r="AB776" s="5"/>
      <c r="AC776" s="5"/>
      <c r="AD776" s="5" t="s">
        <v>94</v>
      </c>
      <c r="AE776" s="5" t="s">
        <v>92</v>
      </c>
      <c r="AF776" s="5" t="s">
        <v>91</v>
      </c>
    </row>
    <row r="777" spans="24:32" ht="18" customHeight="1" x14ac:dyDescent="0.45">
      <c r="X777" s="15" t="s">
        <v>104</v>
      </c>
      <c r="Y777" s="15" t="s">
        <v>105</v>
      </c>
      <c r="Z777" s="15" t="s">
        <v>83</v>
      </c>
      <c r="AA777" s="15" t="s">
        <v>85</v>
      </c>
      <c r="AB777" s="15" t="s">
        <v>99</v>
      </c>
      <c r="AC777" s="2" t="str">
        <f>_xlfn.CONCAT(X777,Y777,Z777,AA777,AB777)</f>
        <v>2後期月3 4c</v>
      </c>
      <c r="AD777" s="16" t="e">
        <f>DGET($M$10:$U$203,$U$10,X776:AA777)</f>
        <v>#VALUE!</v>
      </c>
      <c r="AE777" s="16" t="e">
        <f>DGET($M$10:$U$203,$N$10,X776:AA777)</f>
        <v>#VALUE!</v>
      </c>
      <c r="AF777" s="16" t="e">
        <f>DGET($M$10:$U$203,$M$10,X776:AA777)</f>
        <v>#VALUE!</v>
      </c>
    </row>
    <row r="778" spans="24:32" ht="18" customHeight="1" x14ac:dyDescent="0.45">
      <c r="X778" s="5" t="s">
        <v>65</v>
      </c>
      <c r="Y778" s="5" t="s">
        <v>77</v>
      </c>
      <c r="Z778" s="5" t="s">
        <v>66</v>
      </c>
      <c r="AA778" s="5" t="s">
        <v>67</v>
      </c>
      <c r="AB778" s="5"/>
      <c r="AC778" s="5"/>
      <c r="AD778" s="5" t="s">
        <v>94</v>
      </c>
      <c r="AE778" s="5" t="s">
        <v>92</v>
      </c>
      <c r="AF778" s="5" t="s">
        <v>91</v>
      </c>
    </row>
    <row r="779" spans="24:32" ht="18" customHeight="1" x14ac:dyDescent="0.45">
      <c r="X779" s="15" t="s">
        <v>104</v>
      </c>
      <c r="Y779" s="15" t="s">
        <v>105</v>
      </c>
      <c r="Z779" s="15" t="s">
        <v>83</v>
      </c>
      <c r="AA779" s="15" t="s">
        <v>87</v>
      </c>
      <c r="AB779" s="15" t="s">
        <v>97</v>
      </c>
      <c r="AC779" s="2" t="str">
        <f>_xlfn.CONCAT(X779,Y779,Z779,AA779,AB779)</f>
        <v>2後期月5 6a</v>
      </c>
      <c r="AD779" s="16" t="e">
        <f>DGET($M$10:$U$203,$U$10,X778:AA779)</f>
        <v>#VALUE!</v>
      </c>
      <c r="AE779" s="16" t="e">
        <f>DGET($M$10:$U$203,$N$10,X778:AA779)</f>
        <v>#VALUE!</v>
      </c>
      <c r="AF779" s="16" t="e">
        <f>DGET($M$10:$U$203,$M$10,X778:AA779)</f>
        <v>#VALUE!</v>
      </c>
    </row>
    <row r="780" spans="24:32" ht="18" customHeight="1" x14ac:dyDescent="0.45">
      <c r="X780" s="5" t="s">
        <v>65</v>
      </c>
      <c r="Y780" s="5" t="s">
        <v>77</v>
      </c>
      <c r="Z780" s="5" t="s">
        <v>66</v>
      </c>
      <c r="AA780" s="5" t="s">
        <v>68</v>
      </c>
      <c r="AB780" s="5"/>
      <c r="AC780" s="5"/>
      <c r="AD780" s="5" t="s">
        <v>94</v>
      </c>
      <c r="AE780" s="5" t="s">
        <v>92</v>
      </c>
      <c r="AF780" s="5" t="s">
        <v>91</v>
      </c>
    </row>
    <row r="781" spans="24:32" ht="18" customHeight="1" x14ac:dyDescent="0.45">
      <c r="X781" s="15" t="s">
        <v>104</v>
      </c>
      <c r="Y781" s="15" t="s">
        <v>105</v>
      </c>
      <c r="Z781" s="15" t="s">
        <v>83</v>
      </c>
      <c r="AA781" s="15" t="s">
        <v>87</v>
      </c>
      <c r="AB781" s="15" t="s">
        <v>98</v>
      </c>
      <c r="AC781" s="2" t="str">
        <f>_xlfn.CONCAT(X781,Y781,Z781,AA781,AB781)</f>
        <v>2後期月5 6b</v>
      </c>
      <c r="AD781" s="16" t="e">
        <f>DGET($M$10:$U$203,$U$10,X780:AA781)</f>
        <v>#VALUE!</v>
      </c>
      <c r="AE781" s="16" t="e">
        <f>DGET($M$10:$U$203,$N$10,X780:AA781)</f>
        <v>#VALUE!</v>
      </c>
      <c r="AF781" s="16" t="e">
        <f>DGET($M$10:$U$203,$M$10,X780:AA781)</f>
        <v>#VALUE!</v>
      </c>
    </row>
    <row r="782" spans="24:32" ht="18" customHeight="1" x14ac:dyDescent="0.45">
      <c r="X782" s="5" t="s">
        <v>65</v>
      </c>
      <c r="Y782" s="5" t="s">
        <v>77</v>
      </c>
      <c r="Z782" s="5" t="s">
        <v>66</v>
      </c>
      <c r="AA782" s="5" t="s">
        <v>69</v>
      </c>
      <c r="AB782" s="5"/>
      <c r="AC782" s="5"/>
      <c r="AD782" s="5" t="s">
        <v>94</v>
      </c>
      <c r="AE782" s="5" t="s">
        <v>92</v>
      </c>
      <c r="AF782" s="5" t="s">
        <v>91</v>
      </c>
    </row>
    <row r="783" spans="24:32" ht="18" customHeight="1" x14ac:dyDescent="0.45">
      <c r="X783" s="15" t="s">
        <v>104</v>
      </c>
      <c r="Y783" s="15" t="s">
        <v>105</v>
      </c>
      <c r="Z783" s="15" t="s">
        <v>83</v>
      </c>
      <c r="AA783" s="15" t="s">
        <v>87</v>
      </c>
      <c r="AB783" s="15" t="s">
        <v>99</v>
      </c>
      <c r="AC783" s="2" t="str">
        <f>_xlfn.CONCAT(X783,Y783,Z783,AA783,AB783)</f>
        <v>2後期月5 6c</v>
      </c>
      <c r="AD783" s="16" t="e">
        <f>DGET($M$10:$U$203,$U$10,X782:AA783)</f>
        <v>#VALUE!</v>
      </c>
      <c r="AE783" s="16" t="e">
        <f>DGET($M$10:$U$203,$N$10,X782:AA783)</f>
        <v>#VALUE!</v>
      </c>
      <c r="AF783" s="16" t="e">
        <f>DGET($M$10:$U$203,$M$10,X782:AA783)</f>
        <v>#VALUE!</v>
      </c>
    </row>
    <row r="784" spans="24:32" ht="18" customHeight="1" x14ac:dyDescent="0.45">
      <c r="X784" s="5" t="s">
        <v>65</v>
      </c>
      <c r="Y784" s="5" t="s">
        <v>77</v>
      </c>
      <c r="Z784" s="5" t="s">
        <v>66</v>
      </c>
      <c r="AA784" s="5" t="s">
        <v>67</v>
      </c>
      <c r="AB784" s="5"/>
      <c r="AC784" s="5"/>
      <c r="AD784" s="5" t="s">
        <v>94</v>
      </c>
      <c r="AE784" s="5" t="s">
        <v>92</v>
      </c>
      <c r="AF784" s="5" t="s">
        <v>91</v>
      </c>
    </row>
    <row r="785" spans="24:32" ht="18" customHeight="1" x14ac:dyDescent="0.45">
      <c r="X785" s="15" t="s">
        <v>104</v>
      </c>
      <c r="Y785" s="15" t="s">
        <v>105</v>
      </c>
      <c r="Z785" s="15" t="s">
        <v>83</v>
      </c>
      <c r="AA785" s="15" t="s">
        <v>88</v>
      </c>
      <c r="AB785" s="15" t="s">
        <v>97</v>
      </c>
      <c r="AC785" s="2" t="str">
        <f>_xlfn.CONCAT(X785,Y785,Z785,AA785,AB785)</f>
        <v>2後期月7 8a</v>
      </c>
      <c r="AD785" s="16" t="e">
        <f>DGET($M$10:$U$203,$U$10,X784:AA785)</f>
        <v>#VALUE!</v>
      </c>
      <c r="AE785" s="16" t="e">
        <f>DGET($M$10:$U$203,$N$10,X784:AA785)</f>
        <v>#VALUE!</v>
      </c>
      <c r="AF785" s="16" t="e">
        <f>DGET($M$10:$U$203,$M$10,X784:AA785)</f>
        <v>#VALUE!</v>
      </c>
    </row>
    <row r="786" spans="24:32" ht="18" customHeight="1" x14ac:dyDescent="0.45">
      <c r="X786" s="5" t="s">
        <v>65</v>
      </c>
      <c r="Y786" s="5" t="s">
        <v>77</v>
      </c>
      <c r="Z786" s="5" t="s">
        <v>66</v>
      </c>
      <c r="AA786" s="5" t="s">
        <v>68</v>
      </c>
      <c r="AB786" s="5"/>
      <c r="AC786" s="5"/>
      <c r="AD786" s="5" t="s">
        <v>94</v>
      </c>
      <c r="AE786" s="5" t="s">
        <v>92</v>
      </c>
      <c r="AF786" s="5" t="s">
        <v>91</v>
      </c>
    </row>
    <row r="787" spans="24:32" ht="18" customHeight="1" x14ac:dyDescent="0.45">
      <c r="X787" s="15" t="s">
        <v>104</v>
      </c>
      <c r="Y787" s="15" t="s">
        <v>105</v>
      </c>
      <c r="Z787" s="15" t="s">
        <v>83</v>
      </c>
      <c r="AA787" s="15" t="s">
        <v>88</v>
      </c>
      <c r="AB787" s="15" t="s">
        <v>98</v>
      </c>
      <c r="AC787" s="2" t="str">
        <f>_xlfn.CONCAT(X787,Y787,Z787,AA787,AB787)</f>
        <v>2後期月7 8b</v>
      </c>
      <c r="AD787" s="16" t="e">
        <f>DGET($M$10:$U$203,$U$10,X786:AA787)</f>
        <v>#VALUE!</v>
      </c>
      <c r="AE787" s="16" t="e">
        <f>DGET($M$10:$U$203,$N$10,X786:AA787)</f>
        <v>#VALUE!</v>
      </c>
      <c r="AF787" s="16" t="e">
        <f>DGET($M$10:$U$203,$M$10,X786:AA787)</f>
        <v>#VALUE!</v>
      </c>
    </row>
    <row r="788" spans="24:32" ht="18" customHeight="1" x14ac:dyDescent="0.45">
      <c r="X788" s="5" t="s">
        <v>65</v>
      </c>
      <c r="Y788" s="5" t="s">
        <v>77</v>
      </c>
      <c r="Z788" s="5" t="s">
        <v>66</v>
      </c>
      <c r="AA788" s="5" t="s">
        <v>69</v>
      </c>
      <c r="AB788" s="5"/>
      <c r="AC788" s="5"/>
      <c r="AD788" s="5" t="s">
        <v>94</v>
      </c>
      <c r="AE788" s="5" t="s">
        <v>92</v>
      </c>
      <c r="AF788" s="5" t="s">
        <v>91</v>
      </c>
    </row>
    <row r="789" spans="24:32" ht="18" customHeight="1" x14ac:dyDescent="0.45">
      <c r="X789" s="15" t="s">
        <v>104</v>
      </c>
      <c r="Y789" s="15" t="s">
        <v>105</v>
      </c>
      <c r="Z789" s="15" t="s">
        <v>83</v>
      </c>
      <c r="AA789" s="15" t="s">
        <v>88</v>
      </c>
      <c r="AB789" s="15" t="s">
        <v>99</v>
      </c>
      <c r="AC789" s="2" t="str">
        <f>_xlfn.CONCAT(X789,Y789,Z789,AA789,AB789)</f>
        <v>2後期月7 8c</v>
      </c>
      <c r="AD789" s="16" t="e">
        <f>DGET($M$10:$U$203,$U$10,X788:AA789)</f>
        <v>#VALUE!</v>
      </c>
      <c r="AE789" s="16" t="e">
        <f>DGET($M$10:$U$203,$N$10,X788:AA789)</f>
        <v>#VALUE!</v>
      </c>
      <c r="AF789" s="16" t="e">
        <f>DGET($M$10:$U$203,$M$10,X788:AA789)</f>
        <v>#VALUE!</v>
      </c>
    </row>
    <row r="790" spans="24:32" ht="18" customHeight="1" x14ac:dyDescent="0.45">
      <c r="X790" s="5" t="s">
        <v>65</v>
      </c>
      <c r="Y790" s="5" t="s">
        <v>77</v>
      </c>
      <c r="Z790" s="5" t="s">
        <v>66</v>
      </c>
      <c r="AA790" s="5" t="s">
        <v>67</v>
      </c>
      <c r="AB790" s="5"/>
      <c r="AC790" s="5"/>
      <c r="AD790" s="5" t="s">
        <v>94</v>
      </c>
      <c r="AE790" s="5" t="s">
        <v>92</v>
      </c>
      <c r="AF790" s="5" t="s">
        <v>91</v>
      </c>
    </row>
    <row r="791" spans="24:32" ht="18" customHeight="1" x14ac:dyDescent="0.45">
      <c r="X791" s="15" t="s">
        <v>104</v>
      </c>
      <c r="Y791" s="15" t="s">
        <v>105</v>
      </c>
      <c r="Z791" s="15" t="s">
        <v>83</v>
      </c>
      <c r="AA791" s="15" t="s">
        <v>89</v>
      </c>
      <c r="AB791" s="15" t="s">
        <v>97</v>
      </c>
      <c r="AC791" s="2" t="str">
        <f>_xlfn.CONCAT(X791,Y791,Z791,AA791,AB791)</f>
        <v>2後期月9 10a</v>
      </c>
      <c r="AD791" s="16" t="e">
        <f>DGET($M$10:$U$203,$U$10,X790:AA791)</f>
        <v>#VALUE!</v>
      </c>
      <c r="AE791" s="16" t="e">
        <f>DGET($M$10:$U$203,$N$10,X790:AA791)</f>
        <v>#VALUE!</v>
      </c>
      <c r="AF791" s="16" t="e">
        <f>DGET($M$10:$U$203,$M$10,X790:AA791)</f>
        <v>#VALUE!</v>
      </c>
    </row>
    <row r="792" spans="24:32" ht="18" customHeight="1" x14ac:dyDescent="0.45">
      <c r="X792" s="5" t="s">
        <v>65</v>
      </c>
      <c r="Y792" s="5" t="s">
        <v>77</v>
      </c>
      <c r="Z792" s="5" t="s">
        <v>66</v>
      </c>
      <c r="AA792" s="5" t="s">
        <v>68</v>
      </c>
      <c r="AB792" s="5"/>
      <c r="AC792" s="5"/>
      <c r="AD792" s="5" t="s">
        <v>94</v>
      </c>
      <c r="AE792" s="5" t="s">
        <v>92</v>
      </c>
      <c r="AF792" s="5" t="s">
        <v>91</v>
      </c>
    </row>
    <row r="793" spans="24:32" ht="18" customHeight="1" x14ac:dyDescent="0.45">
      <c r="X793" s="15" t="s">
        <v>104</v>
      </c>
      <c r="Y793" s="15" t="s">
        <v>105</v>
      </c>
      <c r="Z793" s="15" t="s">
        <v>83</v>
      </c>
      <c r="AA793" s="15" t="s">
        <v>89</v>
      </c>
      <c r="AB793" s="15" t="s">
        <v>98</v>
      </c>
      <c r="AC793" s="2" t="str">
        <f>_xlfn.CONCAT(X793,Y793,Z793,AA793,AB793)</f>
        <v>2後期月9 10b</v>
      </c>
      <c r="AD793" s="16" t="e">
        <f>DGET($M$10:$U$203,$U$10,X792:AA793)</f>
        <v>#VALUE!</v>
      </c>
      <c r="AE793" s="16" t="e">
        <f>DGET($M$10:$U$203,$N$10,X792:AA793)</f>
        <v>#VALUE!</v>
      </c>
      <c r="AF793" s="16" t="e">
        <f>DGET($M$10:$U$203,$M$10,X792:AA793)</f>
        <v>#VALUE!</v>
      </c>
    </row>
    <row r="794" spans="24:32" ht="18" customHeight="1" x14ac:dyDescent="0.45">
      <c r="X794" s="5" t="s">
        <v>65</v>
      </c>
      <c r="Y794" s="5" t="s">
        <v>77</v>
      </c>
      <c r="Z794" s="5" t="s">
        <v>66</v>
      </c>
      <c r="AA794" s="5" t="s">
        <v>69</v>
      </c>
      <c r="AB794" s="5"/>
      <c r="AC794" s="5"/>
      <c r="AD794" s="5" t="s">
        <v>94</v>
      </c>
      <c r="AE794" s="5" t="s">
        <v>92</v>
      </c>
      <c r="AF794" s="5" t="s">
        <v>91</v>
      </c>
    </row>
    <row r="795" spans="24:32" ht="18" customHeight="1" x14ac:dyDescent="0.45">
      <c r="X795" s="15" t="s">
        <v>104</v>
      </c>
      <c r="Y795" s="15" t="s">
        <v>105</v>
      </c>
      <c r="Z795" s="15" t="s">
        <v>83</v>
      </c>
      <c r="AA795" s="15" t="s">
        <v>89</v>
      </c>
      <c r="AB795" s="15" t="s">
        <v>99</v>
      </c>
      <c r="AC795" s="2" t="str">
        <f>_xlfn.CONCAT(X795,Y795,Z795,AA795,AB795)</f>
        <v>2後期月9 10c</v>
      </c>
      <c r="AD795" s="16" t="e">
        <f>DGET($M$10:$U$203,$U$10,X794:AA795)</f>
        <v>#VALUE!</v>
      </c>
      <c r="AE795" s="16" t="e">
        <f>DGET($M$10:$U$203,$N$10,X794:AA795)</f>
        <v>#VALUE!</v>
      </c>
      <c r="AF795" s="16" t="e">
        <f>DGET($M$10:$U$203,$M$10,X794:AA795)</f>
        <v>#VALUE!</v>
      </c>
    </row>
    <row r="796" spans="24:32" ht="18" customHeight="1" x14ac:dyDescent="0.45">
      <c r="X796" s="5" t="s">
        <v>65</v>
      </c>
      <c r="Y796" s="5" t="s">
        <v>77</v>
      </c>
      <c r="Z796" s="5" t="s">
        <v>66</v>
      </c>
      <c r="AA796" s="5" t="s">
        <v>67</v>
      </c>
      <c r="AB796" s="5"/>
      <c r="AC796" s="5"/>
      <c r="AD796" s="5" t="s">
        <v>94</v>
      </c>
      <c r="AE796" s="5" t="s">
        <v>92</v>
      </c>
      <c r="AF796" s="5" t="s">
        <v>91</v>
      </c>
    </row>
    <row r="797" spans="24:32" ht="18" customHeight="1" x14ac:dyDescent="0.45">
      <c r="X797" s="15" t="s">
        <v>104</v>
      </c>
      <c r="Y797" s="15" t="s">
        <v>105</v>
      </c>
      <c r="Z797" s="15" t="s">
        <v>83</v>
      </c>
      <c r="AA797" s="15" t="s">
        <v>90</v>
      </c>
      <c r="AB797" s="15" t="s">
        <v>97</v>
      </c>
      <c r="AC797" s="2" t="str">
        <f>_xlfn.CONCAT(X797,Y797,Z797,AA797,AB797)</f>
        <v>2後期月他a</v>
      </c>
      <c r="AD797" s="16" t="e">
        <f>DGET($M$10:$U$203,$U$10,X796:AA797)</f>
        <v>#VALUE!</v>
      </c>
      <c r="AE797" s="16" t="e">
        <f>DGET($M$10:$U$203,$N$10,X796:AA797)</f>
        <v>#VALUE!</v>
      </c>
      <c r="AF797" s="16" t="e">
        <f>DGET($M$10:$U$203,$M$10,X796:AA797)</f>
        <v>#VALUE!</v>
      </c>
    </row>
    <row r="798" spans="24:32" ht="18" customHeight="1" x14ac:dyDescent="0.45">
      <c r="X798" s="5" t="s">
        <v>65</v>
      </c>
      <c r="Y798" s="5" t="s">
        <v>77</v>
      </c>
      <c r="Z798" s="5" t="s">
        <v>66</v>
      </c>
      <c r="AA798" s="5" t="s">
        <v>68</v>
      </c>
      <c r="AB798" s="5"/>
      <c r="AC798" s="5"/>
      <c r="AD798" s="5" t="s">
        <v>94</v>
      </c>
      <c r="AE798" s="5" t="s">
        <v>92</v>
      </c>
      <c r="AF798" s="5" t="s">
        <v>91</v>
      </c>
    </row>
    <row r="799" spans="24:32" ht="18" customHeight="1" x14ac:dyDescent="0.45">
      <c r="X799" s="15" t="s">
        <v>104</v>
      </c>
      <c r="Y799" s="15" t="s">
        <v>105</v>
      </c>
      <c r="Z799" s="15" t="s">
        <v>83</v>
      </c>
      <c r="AA799" s="15" t="s">
        <v>90</v>
      </c>
      <c r="AB799" s="15" t="s">
        <v>98</v>
      </c>
      <c r="AC799" s="2" t="str">
        <f>_xlfn.CONCAT(X799,Y799,Z799,AA799,AB799)</f>
        <v>2後期月他b</v>
      </c>
      <c r="AD799" s="16" t="e">
        <f>DGET($M$10:$U$203,$U$10,X798:AA799)</f>
        <v>#VALUE!</v>
      </c>
      <c r="AE799" s="16" t="e">
        <f>DGET($M$10:$U$203,$N$10,X798:AA799)</f>
        <v>#VALUE!</v>
      </c>
      <c r="AF799" s="16" t="e">
        <f>DGET($M$10:$U$203,$M$10,X798:AA799)</f>
        <v>#VALUE!</v>
      </c>
    </row>
    <row r="800" spans="24:32" ht="18" customHeight="1" x14ac:dyDescent="0.45">
      <c r="X800" s="5" t="s">
        <v>65</v>
      </c>
      <c r="Y800" s="5" t="s">
        <v>77</v>
      </c>
      <c r="Z800" s="5" t="s">
        <v>66</v>
      </c>
      <c r="AA800" s="5" t="s">
        <v>69</v>
      </c>
      <c r="AB800" s="5"/>
      <c r="AC800" s="5"/>
      <c r="AD800" s="5" t="s">
        <v>94</v>
      </c>
      <c r="AE800" s="5" t="s">
        <v>92</v>
      </c>
      <c r="AF800" s="5" t="s">
        <v>91</v>
      </c>
    </row>
    <row r="801" spans="24:32" ht="18" customHeight="1" x14ac:dyDescent="0.45">
      <c r="X801" s="15" t="s">
        <v>104</v>
      </c>
      <c r="Y801" s="15" t="s">
        <v>105</v>
      </c>
      <c r="Z801" s="15" t="s">
        <v>83</v>
      </c>
      <c r="AA801" s="15" t="s">
        <v>90</v>
      </c>
      <c r="AB801" s="15" t="s">
        <v>99</v>
      </c>
      <c r="AC801" s="2" t="str">
        <f>_xlfn.CONCAT(X801,Y801,Z801,AA801,AB801)</f>
        <v>2後期月他c</v>
      </c>
      <c r="AD801" s="16" t="e">
        <f>DGET($M$10:$U$203,$U$10,X800:AA801)</f>
        <v>#VALUE!</v>
      </c>
      <c r="AE801" s="16" t="e">
        <f>DGET($M$10:$U$203,$N$10,X800:AA801)</f>
        <v>#VALUE!</v>
      </c>
      <c r="AF801" s="16" t="e">
        <f>DGET($M$10:$U$203,$M$10,X800:AA801)</f>
        <v>#VALUE!</v>
      </c>
    </row>
    <row r="802" spans="24:32" ht="18" customHeight="1" x14ac:dyDescent="0.45">
      <c r="X802" s="5" t="s">
        <v>65</v>
      </c>
      <c r="Y802" s="5" t="s">
        <v>77</v>
      </c>
      <c r="Z802" s="5" t="s">
        <v>66</v>
      </c>
      <c r="AA802" s="5" t="s">
        <v>67</v>
      </c>
      <c r="AB802" s="5"/>
      <c r="AC802" s="5"/>
      <c r="AD802" s="5" t="s">
        <v>94</v>
      </c>
      <c r="AE802" s="5" t="s">
        <v>92</v>
      </c>
      <c r="AF802" s="5" t="s">
        <v>91</v>
      </c>
    </row>
    <row r="803" spans="24:32" ht="18" customHeight="1" x14ac:dyDescent="0.45">
      <c r="X803" s="15" t="s">
        <v>104</v>
      </c>
      <c r="Y803" s="15" t="s">
        <v>105</v>
      </c>
      <c r="Z803" s="15" t="s">
        <v>93</v>
      </c>
      <c r="AA803" s="15" t="s">
        <v>84</v>
      </c>
      <c r="AB803" s="15" t="s">
        <v>97</v>
      </c>
      <c r="AC803" s="2" t="str">
        <f>_xlfn.CONCAT(X803,Y803,Z803,AA803,AB803)</f>
        <v>2後期火1 2a</v>
      </c>
      <c r="AD803" s="16" t="e">
        <f>DGET($M$10:$U$203,$U$10,X802:AA803)</f>
        <v>#VALUE!</v>
      </c>
      <c r="AE803" s="16" t="e">
        <f>DGET($M$10:$U$203,$N$10,X802:AA803)</f>
        <v>#VALUE!</v>
      </c>
      <c r="AF803" s="16" t="e">
        <f>DGET($M$10:$U$203,$M$10,X802:AA803)</f>
        <v>#VALUE!</v>
      </c>
    </row>
    <row r="804" spans="24:32" ht="18" customHeight="1" x14ac:dyDescent="0.45">
      <c r="X804" s="5" t="s">
        <v>65</v>
      </c>
      <c r="Y804" s="5" t="s">
        <v>77</v>
      </c>
      <c r="Z804" s="5" t="s">
        <v>66</v>
      </c>
      <c r="AA804" s="5" t="s">
        <v>68</v>
      </c>
      <c r="AB804" s="5"/>
      <c r="AC804" s="5"/>
      <c r="AD804" s="5" t="s">
        <v>94</v>
      </c>
      <c r="AE804" s="5" t="s">
        <v>92</v>
      </c>
      <c r="AF804" s="5" t="s">
        <v>91</v>
      </c>
    </row>
    <row r="805" spans="24:32" ht="18" customHeight="1" x14ac:dyDescent="0.45">
      <c r="X805" s="15" t="s">
        <v>104</v>
      </c>
      <c r="Y805" s="15" t="s">
        <v>105</v>
      </c>
      <c r="Z805" s="15" t="s">
        <v>93</v>
      </c>
      <c r="AA805" s="15" t="s">
        <v>84</v>
      </c>
      <c r="AB805" s="15" t="s">
        <v>98</v>
      </c>
      <c r="AC805" s="2" t="str">
        <f>_xlfn.CONCAT(X805,Y805,Z805,AA805,AB805)</f>
        <v>2後期火1 2b</v>
      </c>
      <c r="AD805" s="16" t="e">
        <f>DGET($M$10:$U$203,$U$10,X804:AA805)</f>
        <v>#VALUE!</v>
      </c>
      <c r="AE805" s="16" t="e">
        <f>DGET($M$10:$U$203,$N$10,X804:AA805)</f>
        <v>#VALUE!</v>
      </c>
      <c r="AF805" s="16" t="e">
        <f>DGET($M$10:$U$203,$M$10,X804:AA805)</f>
        <v>#VALUE!</v>
      </c>
    </row>
    <row r="806" spans="24:32" ht="18" customHeight="1" x14ac:dyDescent="0.45">
      <c r="X806" s="5" t="s">
        <v>65</v>
      </c>
      <c r="Y806" s="5" t="s">
        <v>77</v>
      </c>
      <c r="Z806" s="5" t="s">
        <v>66</v>
      </c>
      <c r="AA806" s="5" t="s">
        <v>69</v>
      </c>
      <c r="AB806" s="5"/>
      <c r="AC806" s="5"/>
      <c r="AD806" s="5" t="s">
        <v>94</v>
      </c>
      <c r="AE806" s="5" t="s">
        <v>92</v>
      </c>
      <c r="AF806" s="5" t="s">
        <v>91</v>
      </c>
    </row>
    <row r="807" spans="24:32" ht="18" customHeight="1" x14ac:dyDescent="0.45">
      <c r="X807" s="15" t="s">
        <v>104</v>
      </c>
      <c r="Y807" s="15" t="s">
        <v>105</v>
      </c>
      <c r="Z807" s="15" t="s">
        <v>93</v>
      </c>
      <c r="AA807" s="15" t="s">
        <v>84</v>
      </c>
      <c r="AB807" s="15" t="s">
        <v>99</v>
      </c>
      <c r="AC807" s="2" t="str">
        <f>_xlfn.CONCAT(X807,Y807,Z807,AA807,AB807)</f>
        <v>2後期火1 2c</v>
      </c>
      <c r="AD807" s="16" t="e">
        <f>DGET($M$10:$U$203,$U$10,X806:AA807)</f>
        <v>#VALUE!</v>
      </c>
      <c r="AE807" s="16" t="e">
        <f>DGET($M$10:$U$203,$N$10,X806:AA807)</f>
        <v>#VALUE!</v>
      </c>
      <c r="AF807" s="16" t="e">
        <f>DGET($M$10:$U$203,$M$10,X806:AA807)</f>
        <v>#VALUE!</v>
      </c>
    </row>
    <row r="808" spans="24:32" ht="18" customHeight="1" x14ac:dyDescent="0.45">
      <c r="X808" s="5" t="s">
        <v>65</v>
      </c>
      <c r="Y808" s="5" t="s">
        <v>77</v>
      </c>
      <c r="Z808" s="5" t="s">
        <v>66</v>
      </c>
      <c r="AA808" s="5" t="s">
        <v>67</v>
      </c>
      <c r="AB808" s="5"/>
      <c r="AC808" s="5"/>
      <c r="AD808" s="5" t="s">
        <v>94</v>
      </c>
      <c r="AE808" s="5" t="s">
        <v>92</v>
      </c>
      <c r="AF808" s="5" t="s">
        <v>91</v>
      </c>
    </row>
    <row r="809" spans="24:32" ht="18" customHeight="1" x14ac:dyDescent="0.45">
      <c r="X809" s="15" t="s">
        <v>104</v>
      </c>
      <c r="Y809" s="15" t="s">
        <v>105</v>
      </c>
      <c r="Z809" s="15" t="s">
        <v>93</v>
      </c>
      <c r="AA809" s="15" t="s">
        <v>85</v>
      </c>
      <c r="AB809" s="15" t="s">
        <v>97</v>
      </c>
      <c r="AC809" s="2" t="str">
        <f>_xlfn.CONCAT(X809,Y809,Z809,AA809,AB809)</f>
        <v>2後期火3 4a</v>
      </c>
      <c r="AD809" s="16" t="e">
        <f>DGET($M$10:$U$203,$U$10,X808:AA809)</f>
        <v>#VALUE!</v>
      </c>
      <c r="AE809" s="16" t="e">
        <f>DGET($M$10:$U$203,$N$10,X808:AA809)</f>
        <v>#VALUE!</v>
      </c>
      <c r="AF809" s="16" t="e">
        <f>DGET($M$10:$U$203,$M$10,X808:AA809)</f>
        <v>#VALUE!</v>
      </c>
    </row>
    <row r="810" spans="24:32" ht="18" customHeight="1" x14ac:dyDescent="0.45">
      <c r="X810" s="5" t="s">
        <v>65</v>
      </c>
      <c r="Y810" s="5" t="s">
        <v>77</v>
      </c>
      <c r="Z810" s="5" t="s">
        <v>66</v>
      </c>
      <c r="AA810" s="5" t="s">
        <v>68</v>
      </c>
      <c r="AB810" s="5"/>
      <c r="AC810" s="5"/>
      <c r="AD810" s="5" t="s">
        <v>94</v>
      </c>
      <c r="AE810" s="5" t="s">
        <v>92</v>
      </c>
      <c r="AF810" s="5" t="s">
        <v>91</v>
      </c>
    </row>
    <row r="811" spans="24:32" ht="18" customHeight="1" x14ac:dyDescent="0.45">
      <c r="X811" s="15" t="s">
        <v>104</v>
      </c>
      <c r="Y811" s="15" t="s">
        <v>105</v>
      </c>
      <c r="Z811" s="15" t="s">
        <v>93</v>
      </c>
      <c r="AA811" s="15" t="s">
        <v>85</v>
      </c>
      <c r="AB811" s="15" t="s">
        <v>98</v>
      </c>
      <c r="AC811" s="2" t="str">
        <f>_xlfn.CONCAT(X811,Y811,Z811,AA811,AB811)</f>
        <v>2後期火3 4b</v>
      </c>
      <c r="AD811" s="16" t="e">
        <f>DGET($M$10:$U$203,$U$10,X810:AA811)</f>
        <v>#VALUE!</v>
      </c>
      <c r="AE811" s="16" t="e">
        <f>DGET($M$10:$U$203,$N$10,X810:AA811)</f>
        <v>#VALUE!</v>
      </c>
      <c r="AF811" s="16" t="e">
        <f>DGET($M$10:$U$203,$M$10,X810:AA811)</f>
        <v>#VALUE!</v>
      </c>
    </row>
    <row r="812" spans="24:32" ht="18" customHeight="1" x14ac:dyDescent="0.45">
      <c r="X812" s="5" t="s">
        <v>65</v>
      </c>
      <c r="Y812" s="5" t="s">
        <v>77</v>
      </c>
      <c r="Z812" s="5" t="s">
        <v>66</v>
      </c>
      <c r="AA812" s="5" t="s">
        <v>69</v>
      </c>
      <c r="AB812" s="5"/>
      <c r="AC812" s="5"/>
      <c r="AD812" s="5" t="s">
        <v>94</v>
      </c>
      <c r="AE812" s="5" t="s">
        <v>92</v>
      </c>
      <c r="AF812" s="5" t="s">
        <v>91</v>
      </c>
    </row>
    <row r="813" spans="24:32" ht="18" customHeight="1" x14ac:dyDescent="0.45">
      <c r="X813" s="15" t="s">
        <v>104</v>
      </c>
      <c r="Y813" s="15" t="s">
        <v>105</v>
      </c>
      <c r="Z813" s="15" t="s">
        <v>93</v>
      </c>
      <c r="AA813" s="15" t="s">
        <v>85</v>
      </c>
      <c r="AB813" s="15" t="s">
        <v>99</v>
      </c>
      <c r="AC813" s="2" t="str">
        <f>_xlfn.CONCAT(X813,Y813,Z813,AA813,AB813)</f>
        <v>2後期火3 4c</v>
      </c>
      <c r="AD813" s="16" t="e">
        <f>DGET($M$10:$U$203,$U$10,X812:AA813)</f>
        <v>#VALUE!</v>
      </c>
      <c r="AE813" s="16" t="e">
        <f>DGET($M$10:$U$203,$N$10,X812:AA813)</f>
        <v>#VALUE!</v>
      </c>
      <c r="AF813" s="16" t="e">
        <f>DGET($M$10:$U$203,$M$10,X812:AA813)</f>
        <v>#VALUE!</v>
      </c>
    </row>
    <row r="814" spans="24:32" ht="18" customHeight="1" x14ac:dyDescent="0.45">
      <c r="X814" s="5" t="s">
        <v>65</v>
      </c>
      <c r="Y814" s="5" t="s">
        <v>77</v>
      </c>
      <c r="Z814" s="5" t="s">
        <v>66</v>
      </c>
      <c r="AA814" s="5" t="s">
        <v>67</v>
      </c>
      <c r="AB814" s="5"/>
      <c r="AC814" s="5"/>
      <c r="AD814" s="5" t="s">
        <v>94</v>
      </c>
      <c r="AE814" s="5" t="s">
        <v>92</v>
      </c>
      <c r="AF814" s="5" t="s">
        <v>91</v>
      </c>
    </row>
    <row r="815" spans="24:32" ht="18" customHeight="1" x14ac:dyDescent="0.45">
      <c r="X815" s="15" t="s">
        <v>104</v>
      </c>
      <c r="Y815" s="15" t="s">
        <v>105</v>
      </c>
      <c r="Z815" s="15" t="s">
        <v>93</v>
      </c>
      <c r="AA815" s="15" t="s">
        <v>87</v>
      </c>
      <c r="AB815" s="15" t="s">
        <v>97</v>
      </c>
      <c r="AC815" s="2" t="str">
        <f>_xlfn.CONCAT(X815,Y815,Z815,AA815,AB815)</f>
        <v>2後期火5 6a</v>
      </c>
      <c r="AD815" s="16" t="e">
        <f>DGET($M$10:$U$203,$U$10,X814:AA815)</f>
        <v>#VALUE!</v>
      </c>
      <c r="AE815" s="16" t="e">
        <f>DGET($M$10:$U$203,$N$10,X814:AA815)</f>
        <v>#VALUE!</v>
      </c>
      <c r="AF815" s="16" t="e">
        <f>DGET($M$10:$U$203,$M$10,X814:AA815)</f>
        <v>#VALUE!</v>
      </c>
    </row>
    <row r="816" spans="24:32" ht="18" customHeight="1" x14ac:dyDescent="0.45">
      <c r="X816" s="5" t="s">
        <v>65</v>
      </c>
      <c r="Y816" s="5" t="s">
        <v>77</v>
      </c>
      <c r="Z816" s="5" t="s">
        <v>66</v>
      </c>
      <c r="AA816" s="5" t="s">
        <v>68</v>
      </c>
      <c r="AB816" s="5"/>
      <c r="AC816" s="5"/>
      <c r="AD816" s="5" t="s">
        <v>94</v>
      </c>
      <c r="AE816" s="5" t="s">
        <v>92</v>
      </c>
      <c r="AF816" s="5" t="s">
        <v>91</v>
      </c>
    </row>
    <row r="817" spans="24:32" ht="18" customHeight="1" x14ac:dyDescent="0.45">
      <c r="X817" s="15" t="s">
        <v>104</v>
      </c>
      <c r="Y817" s="15" t="s">
        <v>105</v>
      </c>
      <c r="Z817" s="15" t="s">
        <v>93</v>
      </c>
      <c r="AA817" s="15" t="s">
        <v>87</v>
      </c>
      <c r="AB817" s="15" t="s">
        <v>98</v>
      </c>
      <c r="AC817" s="2" t="str">
        <f>_xlfn.CONCAT(X817,Y817,Z817,AA817,AB817)</f>
        <v>2後期火5 6b</v>
      </c>
      <c r="AD817" s="16" t="e">
        <f>DGET($M$10:$U$203,$U$10,X816:AA817)</f>
        <v>#VALUE!</v>
      </c>
      <c r="AE817" s="16" t="e">
        <f>DGET($M$10:$U$203,$N$10,X816:AA817)</f>
        <v>#VALUE!</v>
      </c>
      <c r="AF817" s="16" t="e">
        <f>DGET($M$10:$U$203,$M$10,X816:AA817)</f>
        <v>#VALUE!</v>
      </c>
    </row>
    <row r="818" spans="24:32" ht="18" customHeight="1" x14ac:dyDescent="0.45">
      <c r="X818" s="5" t="s">
        <v>65</v>
      </c>
      <c r="Y818" s="5" t="s">
        <v>77</v>
      </c>
      <c r="Z818" s="5" t="s">
        <v>66</v>
      </c>
      <c r="AA818" s="5" t="s">
        <v>69</v>
      </c>
      <c r="AB818" s="5"/>
      <c r="AC818" s="5"/>
      <c r="AD818" s="5" t="s">
        <v>94</v>
      </c>
      <c r="AE818" s="5" t="s">
        <v>92</v>
      </c>
      <c r="AF818" s="5" t="s">
        <v>91</v>
      </c>
    </row>
    <row r="819" spans="24:32" ht="18" customHeight="1" x14ac:dyDescent="0.45">
      <c r="X819" s="15" t="s">
        <v>104</v>
      </c>
      <c r="Y819" s="15" t="s">
        <v>105</v>
      </c>
      <c r="Z819" s="15" t="s">
        <v>93</v>
      </c>
      <c r="AA819" s="15" t="s">
        <v>87</v>
      </c>
      <c r="AB819" s="15" t="s">
        <v>99</v>
      </c>
      <c r="AC819" s="2" t="str">
        <f>_xlfn.CONCAT(X819,Y819,Z819,AA819,AB819)</f>
        <v>2後期火5 6c</v>
      </c>
      <c r="AD819" s="16" t="e">
        <f>DGET($M$10:$U$203,$U$10,X818:AA819)</f>
        <v>#VALUE!</v>
      </c>
      <c r="AE819" s="16" t="e">
        <f>DGET($M$10:$U$203,$N$10,X818:AA819)</f>
        <v>#VALUE!</v>
      </c>
      <c r="AF819" s="16" t="e">
        <f>DGET($M$10:$U$203,$M$10,X818:AA819)</f>
        <v>#VALUE!</v>
      </c>
    </row>
    <row r="820" spans="24:32" ht="18" customHeight="1" x14ac:dyDescent="0.45">
      <c r="X820" s="5" t="s">
        <v>65</v>
      </c>
      <c r="Y820" s="5" t="s">
        <v>77</v>
      </c>
      <c r="Z820" s="5" t="s">
        <v>66</v>
      </c>
      <c r="AA820" s="5" t="s">
        <v>67</v>
      </c>
      <c r="AB820" s="5"/>
      <c r="AC820" s="5"/>
      <c r="AD820" s="5" t="s">
        <v>94</v>
      </c>
      <c r="AE820" s="5" t="s">
        <v>92</v>
      </c>
      <c r="AF820" s="5" t="s">
        <v>91</v>
      </c>
    </row>
    <row r="821" spans="24:32" ht="18" customHeight="1" x14ac:dyDescent="0.45">
      <c r="X821" s="15" t="s">
        <v>104</v>
      </c>
      <c r="Y821" s="15" t="s">
        <v>105</v>
      </c>
      <c r="Z821" s="15" t="s">
        <v>93</v>
      </c>
      <c r="AA821" s="15" t="s">
        <v>88</v>
      </c>
      <c r="AB821" s="15" t="s">
        <v>97</v>
      </c>
      <c r="AC821" s="2" t="str">
        <f>_xlfn.CONCAT(X821,Y821,Z821,AA821,AB821)</f>
        <v>2後期火7 8a</v>
      </c>
      <c r="AD821" s="16" t="e">
        <f>DGET($M$10:$U$203,$U$10,X820:AA821)</f>
        <v>#VALUE!</v>
      </c>
      <c r="AE821" s="16" t="e">
        <f>DGET($M$10:$U$203,$N$10,X820:AA821)</f>
        <v>#VALUE!</v>
      </c>
      <c r="AF821" s="16" t="e">
        <f>DGET($M$10:$U$203,$M$10,X820:AA821)</f>
        <v>#VALUE!</v>
      </c>
    </row>
    <row r="822" spans="24:32" ht="18" customHeight="1" x14ac:dyDescent="0.45">
      <c r="X822" s="5" t="s">
        <v>65</v>
      </c>
      <c r="Y822" s="5" t="s">
        <v>77</v>
      </c>
      <c r="Z822" s="5" t="s">
        <v>66</v>
      </c>
      <c r="AA822" s="5" t="s">
        <v>68</v>
      </c>
      <c r="AB822" s="5"/>
      <c r="AC822" s="5"/>
      <c r="AD822" s="5" t="s">
        <v>94</v>
      </c>
      <c r="AE822" s="5" t="s">
        <v>92</v>
      </c>
      <c r="AF822" s="5" t="s">
        <v>91</v>
      </c>
    </row>
    <row r="823" spans="24:32" ht="18" customHeight="1" x14ac:dyDescent="0.45">
      <c r="X823" s="15" t="s">
        <v>104</v>
      </c>
      <c r="Y823" s="15" t="s">
        <v>105</v>
      </c>
      <c r="Z823" s="15" t="s">
        <v>93</v>
      </c>
      <c r="AA823" s="15" t="s">
        <v>88</v>
      </c>
      <c r="AB823" s="15" t="s">
        <v>98</v>
      </c>
      <c r="AC823" s="2" t="str">
        <f>_xlfn.CONCAT(X823,Y823,Z823,AA823,AB823)</f>
        <v>2後期火7 8b</v>
      </c>
      <c r="AD823" s="16" t="e">
        <f>DGET($M$10:$U$203,$U$10,X822:AA823)</f>
        <v>#VALUE!</v>
      </c>
      <c r="AE823" s="16" t="e">
        <f>DGET($M$10:$U$203,$N$10,X822:AA823)</f>
        <v>#VALUE!</v>
      </c>
      <c r="AF823" s="16" t="e">
        <f>DGET($M$10:$U$203,$M$10,X822:AA823)</f>
        <v>#VALUE!</v>
      </c>
    </row>
    <row r="824" spans="24:32" ht="18" customHeight="1" x14ac:dyDescent="0.45">
      <c r="X824" s="5" t="s">
        <v>65</v>
      </c>
      <c r="Y824" s="5" t="s">
        <v>77</v>
      </c>
      <c r="Z824" s="5" t="s">
        <v>66</v>
      </c>
      <c r="AA824" s="5" t="s">
        <v>69</v>
      </c>
      <c r="AB824" s="5"/>
      <c r="AC824" s="5"/>
      <c r="AD824" s="5" t="s">
        <v>94</v>
      </c>
      <c r="AE824" s="5" t="s">
        <v>92</v>
      </c>
      <c r="AF824" s="5" t="s">
        <v>91</v>
      </c>
    </row>
    <row r="825" spans="24:32" ht="18" customHeight="1" x14ac:dyDescent="0.45">
      <c r="X825" s="15" t="s">
        <v>104</v>
      </c>
      <c r="Y825" s="15" t="s">
        <v>105</v>
      </c>
      <c r="Z825" s="15" t="s">
        <v>93</v>
      </c>
      <c r="AA825" s="15" t="s">
        <v>88</v>
      </c>
      <c r="AB825" s="15" t="s">
        <v>99</v>
      </c>
      <c r="AC825" s="2" t="str">
        <f>_xlfn.CONCAT(X825,Y825,Z825,AA825,AB825)</f>
        <v>2後期火7 8c</v>
      </c>
      <c r="AD825" s="16" t="e">
        <f>DGET($M$10:$U$203,$U$10,X824:AA825)</f>
        <v>#VALUE!</v>
      </c>
      <c r="AE825" s="16" t="e">
        <f>DGET($M$10:$U$203,$N$10,X824:AA825)</f>
        <v>#VALUE!</v>
      </c>
      <c r="AF825" s="16" t="e">
        <f>DGET($M$10:$U$203,$M$10,X824:AA825)</f>
        <v>#VALUE!</v>
      </c>
    </row>
    <row r="826" spans="24:32" ht="18" customHeight="1" x14ac:dyDescent="0.45">
      <c r="X826" s="5" t="s">
        <v>65</v>
      </c>
      <c r="Y826" s="5" t="s">
        <v>77</v>
      </c>
      <c r="Z826" s="5" t="s">
        <v>66</v>
      </c>
      <c r="AA826" s="5" t="s">
        <v>67</v>
      </c>
      <c r="AB826" s="5"/>
      <c r="AC826" s="5"/>
      <c r="AD826" s="5" t="s">
        <v>94</v>
      </c>
      <c r="AE826" s="5" t="s">
        <v>92</v>
      </c>
      <c r="AF826" s="5" t="s">
        <v>91</v>
      </c>
    </row>
    <row r="827" spans="24:32" ht="18" customHeight="1" x14ac:dyDescent="0.45">
      <c r="X827" s="15" t="s">
        <v>104</v>
      </c>
      <c r="Y827" s="15" t="s">
        <v>105</v>
      </c>
      <c r="Z827" s="15" t="s">
        <v>93</v>
      </c>
      <c r="AA827" s="15" t="s">
        <v>89</v>
      </c>
      <c r="AB827" s="15" t="s">
        <v>97</v>
      </c>
      <c r="AC827" s="2" t="str">
        <f>_xlfn.CONCAT(X827,Y827,Z827,AA827,AB827)</f>
        <v>2後期火9 10a</v>
      </c>
      <c r="AD827" s="16" t="e">
        <f>DGET($M$10:$U$203,$U$10,X826:AA827)</f>
        <v>#VALUE!</v>
      </c>
      <c r="AE827" s="16" t="e">
        <f>DGET($M$10:$U$203,$N$10,X826:AA827)</f>
        <v>#VALUE!</v>
      </c>
      <c r="AF827" s="16" t="e">
        <f>DGET($M$10:$U$203,$M$10,X826:AA827)</f>
        <v>#VALUE!</v>
      </c>
    </row>
    <row r="828" spans="24:32" ht="18" customHeight="1" x14ac:dyDescent="0.45">
      <c r="X828" s="5" t="s">
        <v>65</v>
      </c>
      <c r="Y828" s="5" t="s">
        <v>77</v>
      </c>
      <c r="Z828" s="5" t="s">
        <v>66</v>
      </c>
      <c r="AA828" s="5" t="s">
        <v>68</v>
      </c>
      <c r="AB828" s="5"/>
      <c r="AC828" s="5"/>
      <c r="AD828" s="5" t="s">
        <v>94</v>
      </c>
      <c r="AE828" s="5" t="s">
        <v>92</v>
      </c>
      <c r="AF828" s="5" t="s">
        <v>91</v>
      </c>
    </row>
    <row r="829" spans="24:32" ht="18" customHeight="1" x14ac:dyDescent="0.45">
      <c r="X829" s="15" t="s">
        <v>104</v>
      </c>
      <c r="Y829" s="15" t="s">
        <v>105</v>
      </c>
      <c r="Z829" s="15" t="s">
        <v>93</v>
      </c>
      <c r="AA829" s="15" t="s">
        <v>89</v>
      </c>
      <c r="AB829" s="15" t="s">
        <v>98</v>
      </c>
      <c r="AC829" s="2" t="str">
        <f>_xlfn.CONCAT(X829,Y829,Z829,AA829,AB829)</f>
        <v>2後期火9 10b</v>
      </c>
      <c r="AD829" s="16" t="e">
        <f>DGET($M$10:$U$203,$U$10,X828:AA829)</f>
        <v>#VALUE!</v>
      </c>
      <c r="AE829" s="16" t="e">
        <f>DGET($M$10:$U$203,$N$10,X828:AA829)</f>
        <v>#VALUE!</v>
      </c>
      <c r="AF829" s="16" t="e">
        <f>DGET($M$10:$U$203,$M$10,X828:AA829)</f>
        <v>#VALUE!</v>
      </c>
    </row>
    <row r="830" spans="24:32" ht="18" customHeight="1" x14ac:dyDescent="0.45">
      <c r="X830" s="5" t="s">
        <v>65</v>
      </c>
      <c r="Y830" s="5" t="s">
        <v>77</v>
      </c>
      <c r="Z830" s="5" t="s">
        <v>66</v>
      </c>
      <c r="AA830" s="5" t="s">
        <v>69</v>
      </c>
      <c r="AB830" s="5"/>
      <c r="AC830" s="5"/>
      <c r="AD830" s="5" t="s">
        <v>94</v>
      </c>
      <c r="AE830" s="5" t="s">
        <v>92</v>
      </c>
      <c r="AF830" s="5" t="s">
        <v>91</v>
      </c>
    </row>
    <row r="831" spans="24:32" ht="18" customHeight="1" x14ac:dyDescent="0.45">
      <c r="X831" s="15" t="s">
        <v>104</v>
      </c>
      <c r="Y831" s="15" t="s">
        <v>105</v>
      </c>
      <c r="Z831" s="15" t="s">
        <v>93</v>
      </c>
      <c r="AA831" s="15" t="s">
        <v>89</v>
      </c>
      <c r="AB831" s="15" t="s">
        <v>99</v>
      </c>
      <c r="AC831" s="2" t="str">
        <f>_xlfn.CONCAT(X831,Y831,Z831,AA831,AB831)</f>
        <v>2後期火9 10c</v>
      </c>
      <c r="AD831" s="16" t="e">
        <f>DGET($M$10:$U$203,$U$10,X830:AA831)</f>
        <v>#VALUE!</v>
      </c>
      <c r="AE831" s="16" t="e">
        <f>DGET($M$10:$U$203,$N$10,X830:AA831)</f>
        <v>#VALUE!</v>
      </c>
      <c r="AF831" s="16" t="e">
        <f>DGET($M$10:$U$203,$M$10,X830:AA831)</f>
        <v>#VALUE!</v>
      </c>
    </row>
    <row r="832" spans="24:32" ht="18" customHeight="1" x14ac:dyDescent="0.45">
      <c r="X832" s="5" t="s">
        <v>65</v>
      </c>
      <c r="Y832" s="5" t="s">
        <v>77</v>
      </c>
      <c r="Z832" s="5" t="s">
        <v>66</v>
      </c>
      <c r="AA832" s="5" t="s">
        <v>67</v>
      </c>
      <c r="AB832" s="5"/>
      <c r="AC832" s="5"/>
      <c r="AD832" s="5" t="s">
        <v>94</v>
      </c>
      <c r="AE832" s="5" t="s">
        <v>92</v>
      </c>
      <c r="AF832" s="5" t="s">
        <v>91</v>
      </c>
    </row>
    <row r="833" spans="24:32" ht="18" customHeight="1" x14ac:dyDescent="0.45">
      <c r="X833" s="15" t="s">
        <v>104</v>
      </c>
      <c r="Y833" s="15" t="s">
        <v>105</v>
      </c>
      <c r="Z833" s="15" t="s">
        <v>93</v>
      </c>
      <c r="AA833" s="15" t="s">
        <v>90</v>
      </c>
      <c r="AB833" s="15" t="s">
        <v>97</v>
      </c>
      <c r="AC833" s="2" t="str">
        <f>_xlfn.CONCAT(X833,Y833,Z833,AA833,AB833)</f>
        <v>2後期火他a</v>
      </c>
      <c r="AD833" s="16" t="e">
        <f>DGET($M$10:$U$203,$U$10,X832:AA833)</f>
        <v>#VALUE!</v>
      </c>
      <c r="AE833" s="16" t="e">
        <f>DGET($M$10:$U$203,$N$10,X832:AA833)</f>
        <v>#VALUE!</v>
      </c>
      <c r="AF833" s="16" t="e">
        <f>DGET($M$10:$U$203,$M$10,X832:AA833)</f>
        <v>#VALUE!</v>
      </c>
    </row>
    <row r="834" spans="24:32" ht="18" customHeight="1" x14ac:dyDescent="0.45">
      <c r="X834" s="5" t="s">
        <v>65</v>
      </c>
      <c r="Y834" s="5" t="s">
        <v>77</v>
      </c>
      <c r="Z834" s="5" t="s">
        <v>66</v>
      </c>
      <c r="AA834" s="5" t="s">
        <v>68</v>
      </c>
      <c r="AB834" s="5"/>
      <c r="AC834" s="5"/>
      <c r="AD834" s="5" t="s">
        <v>94</v>
      </c>
      <c r="AE834" s="5" t="s">
        <v>92</v>
      </c>
      <c r="AF834" s="5" t="s">
        <v>91</v>
      </c>
    </row>
    <row r="835" spans="24:32" ht="18" customHeight="1" x14ac:dyDescent="0.45">
      <c r="X835" s="15" t="s">
        <v>104</v>
      </c>
      <c r="Y835" s="15" t="s">
        <v>105</v>
      </c>
      <c r="Z835" s="15" t="s">
        <v>93</v>
      </c>
      <c r="AA835" s="15" t="s">
        <v>90</v>
      </c>
      <c r="AB835" s="15" t="s">
        <v>98</v>
      </c>
      <c r="AC835" s="2" t="str">
        <f>_xlfn.CONCAT(X835,Y835,Z835,AA835,AB835)</f>
        <v>2後期火他b</v>
      </c>
      <c r="AD835" s="16" t="e">
        <f>DGET($M$10:$U$203,$U$10,X834:AA835)</f>
        <v>#VALUE!</v>
      </c>
      <c r="AE835" s="16" t="e">
        <f>DGET($M$10:$U$203,$N$10,X834:AA835)</f>
        <v>#VALUE!</v>
      </c>
      <c r="AF835" s="16" t="e">
        <f>DGET($M$10:$U$203,$M$10,X834:AA835)</f>
        <v>#VALUE!</v>
      </c>
    </row>
    <row r="836" spans="24:32" ht="18" customHeight="1" x14ac:dyDescent="0.45">
      <c r="X836" s="5" t="s">
        <v>65</v>
      </c>
      <c r="Y836" s="5" t="s">
        <v>77</v>
      </c>
      <c r="Z836" s="5" t="s">
        <v>66</v>
      </c>
      <c r="AA836" s="5" t="s">
        <v>69</v>
      </c>
      <c r="AB836" s="5"/>
      <c r="AC836" s="5"/>
      <c r="AD836" s="5" t="s">
        <v>94</v>
      </c>
      <c r="AE836" s="5" t="s">
        <v>92</v>
      </c>
      <c r="AF836" s="5" t="s">
        <v>91</v>
      </c>
    </row>
    <row r="837" spans="24:32" ht="18" customHeight="1" x14ac:dyDescent="0.45">
      <c r="X837" s="15" t="s">
        <v>104</v>
      </c>
      <c r="Y837" s="15" t="s">
        <v>105</v>
      </c>
      <c r="Z837" s="15" t="s">
        <v>93</v>
      </c>
      <c r="AA837" s="15" t="s">
        <v>90</v>
      </c>
      <c r="AB837" s="15" t="s">
        <v>99</v>
      </c>
      <c r="AC837" s="2" t="str">
        <f>_xlfn.CONCAT(X837,Y837,Z837,AA837,AB837)</f>
        <v>2後期火他c</v>
      </c>
      <c r="AD837" s="16" t="e">
        <f>DGET($M$10:$U$203,$U$10,X836:AA837)</f>
        <v>#VALUE!</v>
      </c>
      <c r="AE837" s="16" t="e">
        <f>DGET($M$10:$U$203,$N$10,X836:AA837)</f>
        <v>#VALUE!</v>
      </c>
      <c r="AF837" s="16" t="e">
        <f>DGET($M$10:$U$203,$M$10,X836:AA837)</f>
        <v>#VALUE!</v>
      </c>
    </row>
    <row r="838" spans="24:32" ht="18" customHeight="1" x14ac:dyDescent="0.45">
      <c r="X838" s="5" t="s">
        <v>65</v>
      </c>
      <c r="Y838" s="5" t="s">
        <v>77</v>
      </c>
      <c r="Z838" s="5" t="s">
        <v>66</v>
      </c>
      <c r="AA838" s="5" t="s">
        <v>67</v>
      </c>
      <c r="AB838" s="5"/>
      <c r="AC838" s="5"/>
      <c r="AD838" s="5" t="s">
        <v>94</v>
      </c>
      <c r="AE838" s="5" t="s">
        <v>92</v>
      </c>
      <c r="AF838" s="5" t="s">
        <v>91</v>
      </c>
    </row>
    <row r="839" spans="24:32" ht="18" customHeight="1" x14ac:dyDescent="0.45">
      <c r="X839" s="15" t="s">
        <v>104</v>
      </c>
      <c r="Y839" s="15" t="s">
        <v>105</v>
      </c>
      <c r="Z839" s="15" t="s">
        <v>95</v>
      </c>
      <c r="AA839" s="15" t="s">
        <v>84</v>
      </c>
      <c r="AB839" s="15" t="s">
        <v>97</v>
      </c>
      <c r="AC839" s="2" t="str">
        <f>_xlfn.CONCAT(X839,Y839,Z839,AA839,AB839)</f>
        <v>2後期水1 2a</v>
      </c>
      <c r="AD839" s="16" t="e">
        <f>DGET($M$10:$U$203,$U$10,X838:AA839)</f>
        <v>#VALUE!</v>
      </c>
      <c r="AE839" s="16" t="e">
        <f>DGET($M$10:$U$203,$N$10,X838:AA839)</f>
        <v>#VALUE!</v>
      </c>
      <c r="AF839" s="16" t="e">
        <f>DGET($M$10:$U$203,$M$10,X838:AA839)</f>
        <v>#VALUE!</v>
      </c>
    </row>
    <row r="840" spans="24:32" ht="18" customHeight="1" x14ac:dyDescent="0.45">
      <c r="X840" s="5" t="s">
        <v>65</v>
      </c>
      <c r="Y840" s="5" t="s">
        <v>77</v>
      </c>
      <c r="Z840" s="5" t="s">
        <v>66</v>
      </c>
      <c r="AA840" s="5" t="s">
        <v>68</v>
      </c>
      <c r="AB840" s="5"/>
      <c r="AC840" s="5"/>
      <c r="AD840" s="5" t="s">
        <v>94</v>
      </c>
      <c r="AE840" s="5" t="s">
        <v>92</v>
      </c>
      <c r="AF840" s="5" t="s">
        <v>91</v>
      </c>
    </row>
    <row r="841" spans="24:32" ht="18" customHeight="1" x14ac:dyDescent="0.45">
      <c r="X841" s="15" t="s">
        <v>104</v>
      </c>
      <c r="Y841" s="15" t="s">
        <v>105</v>
      </c>
      <c r="Z841" s="15" t="s">
        <v>95</v>
      </c>
      <c r="AA841" s="15" t="s">
        <v>84</v>
      </c>
      <c r="AB841" s="15" t="s">
        <v>98</v>
      </c>
      <c r="AC841" s="2" t="str">
        <f>_xlfn.CONCAT(X841,Y841,Z841,AA841,AB841)</f>
        <v>2後期水1 2b</v>
      </c>
      <c r="AD841" s="16" t="e">
        <f>DGET($M$10:$U$203,$U$10,X840:AA841)</f>
        <v>#VALUE!</v>
      </c>
      <c r="AE841" s="16" t="e">
        <f>DGET($M$10:$U$203,$N$10,X840:AA841)</f>
        <v>#VALUE!</v>
      </c>
      <c r="AF841" s="16" t="e">
        <f>DGET($M$10:$U$203,$M$10,X840:AA841)</f>
        <v>#VALUE!</v>
      </c>
    </row>
    <row r="842" spans="24:32" ht="18" customHeight="1" x14ac:dyDescent="0.45">
      <c r="X842" s="5" t="s">
        <v>65</v>
      </c>
      <c r="Y842" s="5" t="s">
        <v>77</v>
      </c>
      <c r="Z842" s="5" t="s">
        <v>66</v>
      </c>
      <c r="AA842" s="5" t="s">
        <v>69</v>
      </c>
      <c r="AB842" s="5"/>
      <c r="AC842" s="5"/>
      <c r="AD842" s="5" t="s">
        <v>94</v>
      </c>
      <c r="AE842" s="5" t="s">
        <v>92</v>
      </c>
      <c r="AF842" s="5" t="s">
        <v>91</v>
      </c>
    </row>
    <row r="843" spans="24:32" ht="18" customHeight="1" x14ac:dyDescent="0.45">
      <c r="X843" s="15" t="s">
        <v>104</v>
      </c>
      <c r="Y843" s="15" t="s">
        <v>105</v>
      </c>
      <c r="Z843" s="15" t="s">
        <v>95</v>
      </c>
      <c r="AA843" s="15" t="s">
        <v>84</v>
      </c>
      <c r="AB843" s="15" t="s">
        <v>99</v>
      </c>
      <c r="AC843" s="2" t="str">
        <f>_xlfn.CONCAT(X843,Y843,Z843,AA843,AB843)</f>
        <v>2後期水1 2c</v>
      </c>
      <c r="AD843" s="16" t="e">
        <f>DGET($M$10:$U$203,$U$10,X842:AA843)</f>
        <v>#VALUE!</v>
      </c>
      <c r="AE843" s="16" t="e">
        <f>DGET($M$10:$U$203,$N$10,X842:AA843)</f>
        <v>#VALUE!</v>
      </c>
      <c r="AF843" s="16" t="e">
        <f>DGET($M$10:$U$203,$M$10,X842:AA843)</f>
        <v>#VALUE!</v>
      </c>
    </row>
    <row r="844" spans="24:32" ht="18" customHeight="1" x14ac:dyDescent="0.45">
      <c r="X844" s="5" t="s">
        <v>65</v>
      </c>
      <c r="Y844" s="5" t="s">
        <v>77</v>
      </c>
      <c r="Z844" s="5" t="s">
        <v>66</v>
      </c>
      <c r="AA844" s="5" t="s">
        <v>67</v>
      </c>
      <c r="AB844" s="5"/>
      <c r="AC844" s="5"/>
      <c r="AD844" s="5" t="s">
        <v>94</v>
      </c>
      <c r="AE844" s="5" t="s">
        <v>92</v>
      </c>
      <c r="AF844" s="5" t="s">
        <v>91</v>
      </c>
    </row>
    <row r="845" spans="24:32" ht="18" customHeight="1" x14ac:dyDescent="0.45">
      <c r="X845" s="15" t="s">
        <v>104</v>
      </c>
      <c r="Y845" s="15" t="s">
        <v>105</v>
      </c>
      <c r="Z845" s="15" t="s">
        <v>95</v>
      </c>
      <c r="AA845" s="15" t="s">
        <v>85</v>
      </c>
      <c r="AB845" s="15" t="s">
        <v>97</v>
      </c>
      <c r="AC845" s="2" t="str">
        <f>_xlfn.CONCAT(X845,Y845,Z845,AA845,AB845)</f>
        <v>2後期水3 4a</v>
      </c>
      <c r="AD845" s="16" t="e">
        <f>DGET($M$10:$U$203,$U$10,X844:AA845)</f>
        <v>#VALUE!</v>
      </c>
      <c r="AE845" s="16" t="e">
        <f>DGET($M$10:$U$203,$N$10,X844:AA845)</f>
        <v>#VALUE!</v>
      </c>
      <c r="AF845" s="16" t="e">
        <f>DGET($M$10:$U$203,$M$10,X844:AA845)</f>
        <v>#VALUE!</v>
      </c>
    </row>
    <row r="846" spans="24:32" ht="18" customHeight="1" x14ac:dyDescent="0.45">
      <c r="X846" s="5" t="s">
        <v>65</v>
      </c>
      <c r="Y846" s="5" t="s">
        <v>77</v>
      </c>
      <c r="Z846" s="5" t="s">
        <v>66</v>
      </c>
      <c r="AA846" s="5" t="s">
        <v>68</v>
      </c>
      <c r="AB846" s="5"/>
      <c r="AC846" s="5"/>
      <c r="AD846" s="5" t="s">
        <v>94</v>
      </c>
      <c r="AE846" s="5" t="s">
        <v>92</v>
      </c>
      <c r="AF846" s="5" t="s">
        <v>91</v>
      </c>
    </row>
    <row r="847" spans="24:32" ht="18" customHeight="1" x14ac:dyDescent="0.45">
      <c r="X847" s="15" t="s">
        <v>104</v>
      </c>
      <c r="Y847" s="15" t="s">
        <v>105</v>
      </c>
      <c r="Z847" s="15" t="s">
        <v>95</v>
      </c>
      <c r="AA847" s="15" t="s">
        <v>85</v>
      </c>
      <c r="AB847" s="15" t="s">
        <v>98</v>
      </c>
      <c r="AC847" s="2" t="str">
        <f>_xlfn.CONCAT(X847,Y847,Z847,AA847,AB847)</f>
        <v>2後期水3 4b</v>
      </c>
      <c r="AD847" s="16" t="e">
        <f>DGET($M$10:$U$203,$U$10,X846:AA847)</f>
        <v>#VALUE!</v>
      </c>
      <c r="AE847" s="16" t="e">
        <f>DGET($M$10:$U$203,$N$10,X846:AA847)</f>
        <v>#VALUE!</v>
      </c>
      <c r="AF847" s="16" t="e">
        <f>DGET($M$10:$U$203,$M$10,X846:AA847)</f>
        <v>#VALUE!</v>
      </c>
    </row>
    <row r="848" spans="24:32" ht="18" customHeight="1" x14ac:dyDescent="0.45">
      <c r="X848" s="5" t="s">
        <v>65</v>
      </c>
      <c r="Y848" s="5" t="s">
        <v>77</v>
      </c>
      <c r="Z848" s="5" t="s">
        <v>66</v>
      </c>
      <c r="AA848" s="5" t="s">
        <v>69</v>
      </c>
      <c r="AB848" s="5"/>
      <c r="AC848" s="5"/>
      <c r="AD848" s="5" t="s">
        <v>94</v>
      </c>
      <c r="AE848" s="5" t="s">
        <v>92</v>
      </c>
      <c r="AF848" s="5" t="s">
        <v>91</v>
      </c>
    </row>
    <row r="849" spans="24:32" ht="18" customHeight="1" x14ac:dyDescent="0.45">
      <c r="X849" s="15" t="s">
        <v>104</v>
      </c>
      <c r="Y849" s="15" t="s">
        <v>105</v>
      </c>
      <c r="Z849" s="15" t="s">
        <v>95</v>
      </c>
      <c r="AA849" s="15" t="s">
        <v>85</v>
      </c>
      <c r="AB849" s="15" t="s">
        <v>99</v>
      </c>
      <c r="AC849" s="2" t="str">
        <f>_xlfn.CONCAT(X849,Y849,Z849,AA849,AB849)</f>
        <v>2後期水3 4c</v>
      </c>
      <c r="AD849" s="16" t="e">
        <f>DGET($M$10:$U$203,$U$10,X848:AA849)</f>
        <v>#VALUE!</v>
      </c>
      <c r="AE849" s="16" t="e">
        <f>DGET($M$10:$U$203,$N$10,X848:AA849)</f>
        <v>#VALUE!</v>
      </c>
      <c r="AF849" s="16" t="e">
        <f>DGET($M$10:$U$203,$M$10,X848:AA849)</f>
        <v>#VALUE!</v>
      </c>
    </row>
    <row r="850" spans="24:32" ht="18" customHeight="1" x14ac:dyDescent="0.45">
      <c r="X850" s="5" t="s">
        <v>65</v>
      </c>
      <c r="Y850" s="5" t="s">
        <v>77</v>
      </c>
      <c r="Z850" s="5" t="s">
        <v>66</v>
      </c>
      <c r="AA850" s="5" t="s">
        <v>67</v>
      </c>
      <c r="AB850" s="5"/>
      <c r="AC850" s="5"/>
      <c r="AD850" s="5" t="s">
        <v>94</v>
      </c>
      <c r="AE850" s="5" t="s">
        <v>92</v>
      </c>
      <c r="AF850" s="5" t="s">
        <v>91</v>
      </c>
    </row>
    <row r="851" spans="24:32" ht="18" customHeight="1" x14ac:dyDescent="0.45">
      <c r="X851" s="15" t="s">
        <v>104</v>
      </c>
      <c r="Y851" s="15" t="s">
        <v>105</v>
      </c>
      <c r="Z851" s="15" t="s">
        <v>95</v>
      </c>
      <c r="AA851" s="15" t="s">
        <v>87</v>
      </c>
      <c r="AB851" s="15" t="s">
        <v>97</v>
      </c>
      <c r="AC851" s="2" t="str">
        <f>_xlfn.CONCAT(X851,Y851,Z851,AA851,AB851)</f>
        <v>2後期水5 6a</v>
      </c>
      <c r="AD851" s="16" t="e">
        <f>DGET($M$10:$U$203,$U$10,X850:AA851)</f>
        <v>#VALUE!</v>
      </c>
      <c r="AE851" s="16" t="e">
        <f>DGET($M$10:$U$203,$N$10,X850:AA851)</f>
        <v>#VALUE!</v>
      </c>
      <c r="AF851" s="16" t="e">
        <f>DGET($M$10:$U$203,$M$10,X850:AA851)</f>
        <v>#VALUE!</v>
      </c>
    </row>
    <row r="852" spans="24:32" ht="18" customHeight="1" x14ac:dyDescent="0.45">
      <c r="X852" s="5" t="s">
        <v>65</v>
      </c>
      <c r="Y852" s="5" t="s">
        <v>77</v>
      </c>
      <c r="Z852" s="5" t="s">
        <v>66</v>
      </c>
      <c r="AA852" s="5" t="s">
        <v>68</v>
      </c>
      <c r="AB852" s="5"/>
      <c r="AC852" s="5"/>
      <c r="AD852" s="5" t="s">
        <v>94</v>
      </c>
      <c r="AE852" s="5" t="s">
        <v>92</v>
      </c>
      <c r="AF852" s="5" t="s">
        <v>91</v>
      </c>
    </row>
    <row r="853" spans="24:32" ht="18" customHeight="1" x14ac:dyDescent="0.45">
      <c r="X853" s="15" t="s">
        <v>104</v>
      </c>
      <c r="Y853" s="15" t="s">
        <v>105</v>
      </c>
      <c r="Z853" s="15" t="s">
        <v>95</v>
      </c>
      <c r="AA853" s="15" t="s">
        <v>87</v>
      </c>
      <c r="AB853" s="15" t="s">
        <v>98</v>
      </c>
      <c r="AC853" s="2" t="str">
        <f>_xlfn.CONCAT(X853,Y853,Z853,AA853,AB853)</f>
        <v>2後期水5 6b</v>
      </c>
      <c r="AD853" s="16" t="e">
        <f>DGET($M$10:$U$203,$U$10,X852:AA853)</f>
        <v>#VALUE!</v>
      </c>
      <c r="AE853" s="16" t="e">
        <f>DGET($M$10:$U$203,$N$10,X852:AA853)</f>
        <v>#VALUE!</v>
      </c>
      <c r="AF853" s="16" t="e">
        <f>DGET($M$10:$U$203,$M$10,X852:AA853)</f>
        <v>#VALUE!</v>
      </c>
    </row>
    <row r="854" spans="24:32" ht="18" customHeight="1" x14ac:dyDescent="0.45">
      <c r="X854" s="5" t="s">
        <v>65</v>
      </c>
      <c r="Y854" s="5" t="s">
        <v>77</v>
      </c>
      <c r="Z854" s="5" t="s">
        <v>66</v>
      </c>
      <c r="AA854" s="5" t="s">
        <v>69</v>
      </c>
      <c r="AB854" s="5"/>
      <c r="AC854" s="5"/>
      <c r="AD854" s="5" t="s">
        <v>94</v>
      </c>
      <c r="AE854" s="5" t="s">
        <v>92</v>
      </c>
      <c r="AF854" s="5" t="s">
        <v>91</v>
      </c>
    </row>
    <row r="855" spans="24:32" ht="18" customHeight="1" x14ac:dyDescent="0.45">
      <c r="X855" s="15" t="s">
        <v>104</v>
      </c>
      <c r="Y855" s="15" t="s">
        <v>105</v>
      </c>
      <c r="Z855" s="15" t="s">
        <v>95</v>
      </c>
      <c r="AA855" s="15" t="s">
        <v>87</v>
      </c>
      <c r="AB855" s="15" t="s">
        <v>99</v>
      </c>
      <c r="AC855" s="2" t="str">
        <f>_xlfn.CONCAT(X855,Y855,Z855,AA855,AB855)</f>
        <v>2後期水5 6c</v>
      </c>
      <c r="AD855" s="16" t="e">
        <f>DGET($M$10:$U$203,$U$10,X854:AA855)</f>
        <v>#VALUE!</v>
      </c>
      <c r="AE855" s="16" t="e">
        <f>DGET($M$10:$U$203,$N$10,X854:AA855)</f>
        <v>#VALUE!</v>
      </c>
      <c r="AF855" s="16" t="e">
        <f>DGET($M$10:$U$203,$M$10,X854:AA855)</f>
        <v>#VALUE!</v>
      </c>
    </row>
    <row r="856" spans="24:32" ht="18" customHeight="1" x14ac:dyDescent="0.45">
      <c r="X856" s="5" t="s">
        <v>65</v>
      </c>
      <c r="Y856" s="5" t="s">
        <v>77</v>
      </c>
      <c r="Z856" s="5" t="s">
        <v>66</v>
      </c>
      <c r="AA856" s="5" t="s">
        <v>67</v>
      </c>
      <c r="AB856" s="5"/>
      <c r="AC856" s="5"/>
      <c r="AD856" s="5" t="s">
        <v>94</v>
      </c>
      <c r="AE856" s="5" t="s">
        <v>92</v>
      </c>
      <c r="AF856" s="5" t="s">
        <v>91</v>
      </c>
    </row>
    <row r="857" spans="24:32" ht="18" customHeight="1" x14ac:dyDescent="0.45">
      <c r="X857" s="15" t="s">
        <v>104</v>
      </c>
      <c r="Y857" s="15" t="s">
        <v>105</v>
      </c>
      <c r="Z857" s="15" t="s">
        <v>95</v>
      </c>
      <c r="AA857" s="15" t="s">
        <v>88</v>
      </c>
      <c r="AB857" s="15" t="s">
        <v>97</v>
      </c>
      <c r="AC857" s="2" t="str">
        <f>_xlfn.CONCAT(X857,Y857,Z857,AA857,AB857)</f>
        <v>2後期水7 8a</v>
      </c>
      <c r="AD857" s="16" t="e">
        <f>DGET($M$10:$U$203,$U$10,X856:AA857)</f>
        <v>#VALUE!</v>
      </c>
      <c r="AE857" s="16" t="e">
        <f>DGET($M$10:$U$203,$N$10,X856:AA857)</f>
        <v>#VALUE!</v>
      </c>
      <c r="AF857" s="16" t="e">
        <f>DGET($M$10:$U$203,$M$10,X856:AA857)</f>
        <v>#VALUE!</v>
      </c>
    </row>
    <row r="858" spans="24:32" ht="18" customHeight="1" x14ac:dyDescent="0.45">
      <c r="X858" s="5" t="s">
        <v>65</v>
      </c>
      <c r="Y858" s="5" t="s">
        <v>77</v>
      </c>
      <c r="Z858" s="5" t="s">
        <v>66</v>
      </c>
      <c r="AA858" s="5" t="s">
        <v>68</v>
      </c>
      <c r="AB858" s="5"/>
      <c r="AC858" s="5"/>
      <c r="AD858" s="5" t="s">
        <v>94</v>
      </c>
      <c r="AE858" s="5" t="s">
        <v>92</v>
      </c>
      <c r="AF858" s="5" t="s">
        <v>91</v>
      </c>
    </row>
    <row r="859" spans="24:32" ht="18" customHeight="1" x14ac:dyDescent="0.45">
      <c r="X859" s="15" t="s">
        <v>104</v>
      </c>
      <c r="Y859" s="15" t="s">
        <v>105</v>
      </c>
      <c r="Z859" s="15" t="s">
        <v>95</v>
      </c>
      <c r="AA859" s="15" t="s">
        <v>88</v>
      </c>
      <c r="AB859" s="15" t="s">
        <v>98</v>
      </c>
      <c r="AC859" s="2" t="str">
        <f>_xlfn.CONCAT(X859,Y859,Z859,AA859,AB859)</f>
        <v>2後期水7 8b</v>
      </c>
      <c r="AD859" s="16" t="e">
        <f>DGET($M$10:$U$203,$U$10,X858:AA859)</f>
        <v>#VALUE!</v>
      </c>
      <c r="AE859" s="16" t="e">
        <f>DGET($M$10:$U$203,$N$10,X858:AA859)</f>
        <v>#VALUE!</v>
      </c>
      <c r="AF859" s="16" t="e">
        <f>DGET($M$10:$U$203,$M$10,X858:AA859)</f>
        <v>#VALUE!</v>
      </c>
    </row>
    <row r="860" spans="24:32" ht="18" customHeight="1" x14ac:dyDescent="0.45">
      <c r="X860" s="5" t="s">
        <v>65</v>
      </c>
      <c r="Y860" s="5" t="s">
        <v>77</v>
      </c>
      <c r="Z860" s="5" t="s">
        <v>66</v>
      </c>
      <c r="AA860" s="5" t="s">
        <v>69</v>
      </c>
      <c r="AB860" s="5"/>
      <c r="AC860" s="5"/>
      <c r="AD860" s="5" t="s">
        <v>94</v>
      </c>
      <c r="AE860" s="5" t="s">
        <v>92</v>
      </c>
      <c r="AF860" s="5" t="s">
        <v>91</v>
      </c>
    </row>
    <row r="861" spans="24:32" ht="18" customHeight="1" x14ac:dyDescent="0.45">
      <c r="X861" s="15" t="s">
        <v>104</v>
      </c>
      <c r="Y861" s="15" t="s">
        <v>105</v>
      </c>
      <c r="Z861" s="15" t="s">
        <v>95</v>
      </c>
      <c r="AA861" s="15" t="s">
        <v>88</v>
      </c>
      <c r="AB861" s="15" t="s">
        <v>99</v>
      </c>
      <c r="AC861" s="2" t="str">
        <f>_xlfn.CONCAT(X861,Y861,Z861,AA861,AB861)</f>
        <v>2後期水7 8c</v>
      </c>
      <c r="AD861" s="16" t="e">
        <f>DGET($M$10:$U$203,$U$10,X860:AA861)</f>
        <v>#VALUE!</v>
      </c>
      <c r="AE861" s="16" t="e">
        <f>DGET($M$10:$U$203,$N$10,X860:AA861)</f>
        <v>#VALUE!</v>
      </c>
      <c r="AF861" s="16" t="e">
        <f>DGET($M$10:$U$203,$M$10,X860:AA861)</f>
        <v>#VALUE!</v>
      </c>
    </row>
    <row r="862" spans="24:32" ht="18" customHeight="1" x14ac:dyDescent="0.45">
      <c r="X862" s="5" t="s">
        <v>65</v>
      </c>
      <c r="Y862" s="5" t="s">
        <v>77</v>
      </c>
      <c r="Z862" s="5" t="s">
        <v>66</v>
      </c>
      <c r="AA862" s="5" t="s">
        <v>67</v>
      </c>
      <c r="AB862" s="5"/>
      <c r="AC862" s="5"/>
      <c r="AD862" s="5" t="s">
        <v>94</v>
      </c>
      <c r="AE862" s="5" t="s">
        <v>92</v>
      </c>
      <c r="AF862" s="5" t="s">
        <v>91</v>
      </c>
    </row>
    <row r="863" spans="24:32" ht="18" customHeight="1" x14ac:dyDescent="0.45">
      <c r="X863" s="15" t="s">
        <v>104</v>
      </c>
      <c r="Y863" s="15" t="s">
        <v>105</v>
      </c>
      <c r="Z863" s="15" t="s">
        <v>95</v>
      </c>
      <c r="AA863" s="15" t="s">
        <v>89</v>
      </c>
      <c r="AB863" s="15" t="s">
        <v>97</v>
      </c>
      <c r="AC863" s="2" t="str">
        <f>_xlfn.CONCAT(X863,Y863,Z863,AA863,AB863)</f>
        <v>2後期水9 10a</v>
      </c>
      <c r="AD863" s="16" t="e">
        <f>DGET($M$10:$U$203,$U$10,X862:AA863)</f>
        <v>#VALUE!</v>
      </c>
      <c r="AE863" s="16" t="e">
        <f>DGET($M$10:$U$203,$N$10,X862:AA863)</f>
        <v>#VALUE!</v>
      </c>
      <c r="AF863" s="16" t="e">
        <f>DGET($M$10:$U$203,$M$10,X862:AA863)</f>
        <v>#VALUE!</v>
      </c>
    </row>
    <row r="864" spans="24:32" ht="18" customHeight="1" x14ac:dyDescent="0.45">
      <c r="X864" s="5" t="s">
        <v>65</v>
      </c>
      <c r="Y864" s="5" t="s">
        <v>77</v>
      </c>
      <c r="Z864" s="5" t="s">
        <v>66</v>
      </c>
      <c r="AA864" s="5" t="s">
        <v>68</v>
      </c>
      <c r="AB864" s="5"/>
      <c r="AC864" s="5"/>
      <c r="AD864" s="5" t="s">
        <v>94</v>
      </c>
      <c r="AE864" s="5" t="s">
        <v>92</v>
      </c>
      <c r="AF864" s="5" t="s">
        <v>91</v>
      </c>
    </row>
    <row r="865" spans="24:32" ht="18" customHeight="1" x14ac:dyDescent="0.45">
      <c r="X865" s="15" t="s">
        <v>104</v>
      </c>
      <c r="Y865" s="15" t="s">
        <v>105</v>
      </c>
      <c r="Z865" s="15" t="s">
        <v>95</v>
      </c>
      <c r="AA865" s="15" t="s">
        <v>89</v>
      </c>
      <c r="AB865" s="15" t="s">
        <v>98</v>
      </c>
      <c r="AC865" s="2" t="str">
        <f>_xlfn.CONCAT(X865,Y865,Z865,AA865,AB865)</f>
        <v>2後期水9 10b</v>
      </c>
      <c r="AD865" s="16" t="e">
        <f>DGET($M$10:$U$203,$U$10,X864:AA865)</f>
        <v>#VALUE!</v>
      </c>
      <c r="AE865" s="16" t="e">
        <f>DGET($M$10:$U$203,$N$10,X864:AA865)</f>
        <v>#VALUE!</v>
      </c>
      <c r="AF865" s="16" t="e">
        <f>DGET($M$10:$U$203,$M$10,X864:AA865)</f>
        <v>#VALUE!</v>
      </c>
    </row>
    <row r="866" spans="24:32" ht="18" customHeight="1" x14ac:dyDescent="0.45">
      <c r="X866" s="5" t="s">
        <v>65</v>
      </c>
      <c r="Y866" s="5" t="s">
        <v>77</v>
      </c>
      <c r="Z866" s="5" t="s">
        <v>66</v>
      </c>
      <c r="AA866" s="5" t="s">
        <v>69</v>
      </c>
      <c r="AB866" s="5"/>
      <c r="AC866" s="5"/>
      <c r="AD866" s="5" t="s">
        <v>94</v>
      </c>
      <c r="AE866" s="5" t="s">
        <v>92</v>
      </c>
      <c r="AF866" s="5" t="s">
        <v>91</v>
      </c>
    </row>
    <row r="867" spans="24:32" ht="18" customHeight="1" x14ac:dyDescent="0.45">
      <c r="X867" s="15" t="s">
        <v>104</v>
      </c>
      <c r="Y867" s="15" t="s">
        <v>105</v>
      </c>
      <c r="Z867" s="15" t="s">
        <v>95</v>
      </c>
      <c r="AA867" s="15" t="s">
        <v>89</v>
      </c>
      <c r="AB867" s="15" t="s">
        <v>99</v>
      </c>
      <c r="AC867" s="2" t="str">
        <f>_xlfn.CONCAT(X867,Y867,Z867,AA867,AB867)</f>
        <v>2後期水9 10c</v>
      </c>
      <c r="AD867" s="16" t="e">
        <f>DGET($M$10:$U$203,$U$10,X866:AA867)</f>
        <v>#VALUE!</v>
      </c>
      <c r="AE867" s="16" t="e">
        <f>DGET($M$10:$U$203,$N$10,X866:AA867)</f>
        <v>#VALUE!</v>
      </c>
      <c r="AF867" s="16" t="e">
        <f>DGET($M$10:$U$203,$M$10,X866:AA867)</f>
        <v>#VALUE!</v>
      </c>
    </row>
    <row r="868" spans="24:32" ht="18" customHeight="1" x14ac:dyDescent="0.45">
      <c r="X868" s="5" t="s">
        <v>65</v>
      </c>
      <c r="Y868" s="5" t="s">
        <v>77</v>
      </c>
      <c r="Z868" s="5" t="s">
        <v>66</v>
      </c>
      <c r="AA868" s="5" t="s">
        <v>67</v>
      </c>
      <c r="AB868" s="5"/>
      <c r="AC868" s="5"/>
      <c r="AD868" s="5" t="s">
        <v>94</v>
      </c>
      <c r="AE868" s="5" t="s">
        <v>92</v>
      </c>
      <c r="AF868" s="5" t="s">
        <v>91</v>
      </c>
    </row>
    <row r="869" spans="24:32" ht="18" customHeight="1" x14ac:dyDescent="0.45">
      <c r="X869" s="15" t="s">
        <v>104</v>
      </c>
      <c r="Y869" s="15" t="s">
        <v>105</v>
      </c>
      <c r="Z869" s="15" t="s">
        <v>95</v>
      </c>
      <c r="AA869" s="15" t="s">
        <v>90</v>
      </c>
      <c r="AB869" s="15" t="s">
        <v>97</v>
      </c>
      <c r="AC869" s="2" t="str">
        <f>_xlfn.CONCAT(X869,Y869,Z869,AA869,AB869)</f>
        <v>2後期水他a</v>
      </c>
      <c r="AD869" s="16" t="e">
        <f>DGET($M$10:$U$203,$U$10,X868:AA869)</f>
        <v>#VALUE!</v>
      </c>
      <c r="AE869" s="16" t="e">
        <f>DGET($M$10:$U$203,$N$10,X868:AA869)</f>
        <v>#VALUE!</v>
      </c>
      <c r="AF869" s="16" t="e">
        <f>DGET($M$10:$U$203,$M$10,X868:AA869)</f>
        <v>#VALUE!</v>
      </c>
    </row>
    <row r="870" spans="24:32" ht="18" customHeight="1" x14ac:dyDescent="0.45">
      <c r="X870" s="5" t="s">
        <v>65</v>
      </c>
      <c r="Y870" s="5" t="s">
        <v>77</v>
      </c>
      <c r="Z870" s="5" t="s">
        <v>66</v>
      </c>
      <c r="AA870" s="5" t="s">
        <v>68</v>
      </c>
      <c r="AB870" s="5"/>
      <c r="AC870" s="5"/>
      <c r="AD870" s="5" t="s">
        <v>94</v>
      </c>
      <c r="AE870" s="5" t="s">
        <v>92</v>
      </c>
      <c r="AF870" s="5" t="s">
        <v>91</v>
      </c>
    </row>
    <row r="871" spans="24:32" ht="18" customHeight="1" x14ac:dyDescent="0.45">
      <c r="X871" s="15" t="s">
        <v>104</v>
      </c>
      <c r="Y871" s="15" t="s">
        <v>105</v>
      </c>
      <c r="Z871" s="15" t="s">
        <v>95</v>
      </c>
      <c r="AA871" s="15" t="s">
        <v>90</v>
      </c>
      <c r="AB871" s="15" t="s">
        <v>98</v>
      </c>
      <c r="AC871" s="2" t="str">
        <f>_xlfn.CONCAT(X871,Y871,Z871,AA871,AB871)</f>
        <v>2後期水他b</v>
      </c>
      <c r="AD871" s="16" t="e">
        <f>DGET($M$10:$U$203,$U$10,X870:AA871)</f>
        <v>#VALUE!</v>
      </c>
      <c r="AE871" s="16" t="e">
        <f>DGET($M$10:$U$203,$N$10,X870:AA871)</f>
        <v>#VALUE!</v>
      </c>
      <c r="AF871" s="16" t="e">
        <f>DGET($M$10:$U$203,$M$10,X870:AA871)</f>
        <v>#VALUE!</v>
      </c>
    </row>
    <row r="872" spans="24:32" ht="18" customHeight="1" x14ac:dyDescent="0.45">
      <c r="X872" s="5" t="s">
        <v>65</v>
      </c>
      <c r="Y872" s="5" t="s">
        <v>77</v>
      </c>
      <c r="Z872" s="5" t="s">
        <v>66</v>
      </c>
      <c r="AA872" s="5" t="s">
        <v>69</v>
      </c>
      <c r="AB872" s="5"/>
      <c r="AC872" s="5"/>
      <c r="AD872" s="5" t="s">
        <v>94</v>
      </c>
      <c r="AE872" s="5" t="s">
        <v>92</v>
      </c>
      <c r="AF872" s="5" t="s">
        <v>91</v>
      </c>
    </row>
    <row r="873" spans="24:32" ht="18" customHeight="1" x14ac:dyDescent="0.45">
      <c r="X873" s="15" t="s">
        <v>104</v>
      </c>
      <c r="Y873" s="15" t="s">
        <v>105</v>
      </c>
      <c r="Z873" s="15" t="s">
        <v>95</v>
      </c>
      <c r="AA873" s="15" t="s">
        <v>90</v>
      </c>
      <c r="AB873" s="15" t="s">
        <v>99</v>
      </c>
      <c r="AC873" s="2" t="str">
        <f>_xlfn.CONCAT(X873,Y873,Z873,AA873,AB873)</f>
        <v>2後期水他c</v>
      </c>
      <c r="AD873" s="16" t="e">
        <f>DGET($M$10:$U$203,$U$10,X872:AA873)</f>
        <v>#VALUE!</v>
      </c>
      <c r="AE873" s="16" t="e">
        <f>DGET($M$10:$U$203,$N$10,X872:AA873)</f>
        <v>#VALUE!</v>
      </c>
      <c r="AF873" s="16" t="e">
        <f>DGET($M$10:$U$203,$M$10,X872:AA873)</f>
        <v>#VALUE!</v>
      </c>
    </row>
    <row r="874" spans="24:32" ht="18" customHeight="1" x14ac:dyDescent="0.45">
      <c r="X874" s="5" t="s">
        <v>65</v>
      </c>
      <c r="Y874" s="5" t="s">
        <v>77</v>
      </c>
      <c r="Z874" s="5" t="s">
        <v>66</v>
      </c>
      <c r="AA874" s="5" t="s">
        <v>67</v>
      </c>
      <c r="AB874" s="5"/>
      <c r="AC874" s="5"/>
      <c r="AD874" s="5" t="s">
        <v>94</v>
      </c>
      <c r="AE874" s="5" t="s">
        <v>92</v>
      </c>
      <c r="AF874" s="5" t="s">
        <v>91</v>
      </c>
    </row>
    <row r="875" spans="24:32" ht="18" customHeight="1" x14ac:dyDescent="0.45">
      <c r="X875" s="15" t="s">
        <v>104</v>
      </c>
      <c r="Y875" s="15" t="s">
        <v>105</v>
      </c>
      <c r="Z875" s="15" t="s">
        <v>96</v>
      </c>
      <c r="AA875" s="15" t="s">
        <v>84</v>
      </c>
      <c r="AB875" s="15" t="s">
        <v>97</v>
      </c>
      <c r="AC875" s="2" t="str">
        <f>_xlfn.CONCAT(X875,Y875,Z875,AA875,AB875)</f>
        <v>2後期木1 2a</v>
      </c>
      <c r="AD875" s="16" t="e">
        <f>DGET($M$10:$U$203,$U$10,X874:AA875)</f>
        <v>#VALUE!</v>
      </c>
      <c r="AE875" s="16" t="e">
        <f>DGET($M$10:$U$203,$N$10,X874:AA875)</f>
        <v>#VALUE!</v>
      </c>
      <c r="AF875" s="16" t="e">
        <f>DGET($M$10:$U$203,$M$10,X874:AA875)</f>
        <v>#VALUE!</v>
      </c>
    </row>
    <row r="876" spans="24:32" ht="18" customHeight="1" x14ac:dyDescent="0.45">
      <c r="X876" s="5" t="s">
        <v>65</v>
      </c>
      <c r="Y876" s="5" t="s">
        <v>77</v>
      </c>
      <c r="Z876" s="5" t="s">
        <v>66</v>
      </c>
      <c r="AA876" s="5" t="s">
        <v>68</v>
      </c>
      <c r="AB876" s="5"/>
      <c r="AC876" s="5"/>
      <c r="AD876" s="5" t="s">
        <v>94</v>
      </c>
      <c r="AE876" s="5" t="s">
        <v>92</v>
      </c>
      <c r="AF876" s="5" t="s">
        <v>91</v>
      </c>
    </row>
    <row r="877" spans="24:32" ht="18" customHeight="1" x14ac:dyDescent="0.45">
      <c r="X877" s="15" t="s">
        <v>104</v>
      </c>
      <c r="Y877" s="15" t="s">
        <v>105</v>
      </c>
      <c r="Z877" s="15" t="s">
        <v>96</v>
      </c>
      <c r="AA877" s="15" t="s">
        <v>84</v>
      </c>
      <c r="AB877" s="15" t="s">
        <v>98</v>
      </c>
      <c r="AC877" s="2" t="str">
        <f>_xlfn.CONCAT(X877,Y877,Z877,AA877,AB877)</f>
        <v>2後期木1 2b</v>
      </c>
      <c r="AD877" s="16" t="e">
        <f>DGET($M$10:$U$203,$U$10,X876:AA877)</f>
        <v>#VALUE!</v>
      </c>
      <c r="AE877" s="16" t="e">
        <f>DGET($M$10:$U$203,$N$10,X876:AA877)</f>
        <v>#VALUE!</v>
      </c>
      <c r="AF877" s="16" t="e">
        <f>DGET($M$10:$U$203,$M$10,X876:AA877)</f>
        <v>#VALUE!</v>
      </c>
    </row>
    <row r="878" spans="24:32" ht="18" customHeight="1" x14ac:dyDescent="0.45">
      <c r="X878" s="5" t="s">
        <v>65</v>
      </c>
      <c r="Y878" s="5" t="s">
        <v>77</v>
      </c>
      <c r="Z878" s="5" t="s">
        <v>66</v>
      </c>
      <c r="AA878" s="5" t="s">
        <v>69</v>
      </c>
      <c r="AB878" s="5"/>
      <c r="AC878" s="5"/>
      <c r="AD878" s="5" t="s">
        <v>94</v>
      </c>
      <c r="AE878" s="5" t="s">
        <v>92</v>
      </c>
      <c r="AF878" s="5" t="s">
        <v>91</v>
      </c>
    </row>
    <row r="879" spans="24:32" ht="18" customHeight="1" x14ac:dyDescent="0.45">
      <c r="X879" s="15" t="s">
        <v>104</v>
      </c>
      <c r="Y879" s="15" t="s">
        <v>105</v>
      </c>
      <c r="Z879" s="15" t="s">
        <v>96</v>
      </c>
      <c r="AA879" s="15" t="s">
        <v>84</v>
      </c>
      <c r="AB879" s="15" t="s">
        <v>99</v>
      </c>
      <c r="AC879" s="2" t="str">
        <f>_xlfn.CONCAT(X879,Y879,Z879,AA879,AB879)</f>
        <v>2後期木1 2c</v>
      </c>
      <c r="AD879" s="16" t="e">
        <f>DGET($M$10:$U$203,$U$10,X878:AA879)</f>
        <v>#VALUE!</v>
      </c>
      <c r="AE879" s="16" t="e">
        <f>DGET($M$10:$U$203,$N$10,X878:AA879)</f>
        <v>#VALUE!</v>
      </c>
      <c r="AF879" s="16" t="e">
        <f>DGET($M$10:$U$203,$M$10,X878:AA879)</f>
        <v>#VALUE!</v>
      </c>
    </row>
    <row r="880" spans="24:32" ht="18" customHeight="1" x14ac:dyDescent="0.45">
      <c r="X880" s="5" t="s">
        <v>65</v>
      </c>
      <c r="Y880" s="5" t="s">
        <v>77</v>
      </c>
      <c r="Z880" s="5" t="s">
        <v>66</v>
      </c>
      <c r="AA880" s="5" t="s">
        <v>67</v>
      </c>
      <c r="AB880" s="5"/>
      <c r="AC880" s="5"/>
      <c r="AD880" s="5" t="s">
        <v>94</v>
      </c>
      <c r="AE880" s="5" t="s">
        <v>92</v>
      </c>
      <c r="AF880" s="5" t="s">
        <v>91</v>
      </c>
    </row>
    <row r="881" spans="24:32" ht="18" customHeight="1" x14ac:dyDescent="0.45">
      <c r="X881" s="15" t="s">
        <v>104</v>
      </c>
      <c r="Y881" s="15" t="s">
        <v>105</v>
      </c>
      <c r="Z881" s="15" t="s">
        <v>96</v>
      </c>
      <c r="AA881" s="15" t="s">
        <v>85</v>
      </c>
      <c r="AB881" s="15" t="s">
        <v>97</v>
      </c>
      <c r="AC881" s="2" t="str">
        <f>_xlfn.CONCAT(X881,Y881,Z881,AA881,AB881)</f>
        <v>2後期木3 4a</v>
      </c>
      <c r="AD881" s="16" t="e">
        <f>DGET($M$10:$U$203,$U$10,X880:AA881)</f>
        <v>#VALUE!</v>
      </c>
      <c r="AE881" s="16" t="e">
        <f>DGET($M$10:$U$203,$N$10,X880:AA881)</f>
        <v>#VALUE!</v>
      </c>
      <c r="AF881" s="16" t="e">
        <f>DGET($M$10:$U$203,$M$10,X880:AA881)</f>
        <v>#VALUE!</v>
      </c>
    </row>
    <row r="882" spans="24:32" ht="18" customHeight="1" x14ac:dyDescent="0.45">
      <c r="X882" s="5" t="s">
        <v>65</v>
      </c>
      <c r="Y882" s="5" t="s">
        <v>77</v>
      </c>
      <c r="Z882" s="5" t="s">
        <v>66</v>
      </c>
      <c r="AA882" s="5" t="s">
        <v>68</v>
      </c>
      <c r="AB882" s="5"/>
      <c r="AC882" s="5"/>
      <c r="AD882" s="5" t="s">
        <v>94</v>
      </c>
      <c r="AE882" s="5" t="s">
        <v>92</v>
      </c>
      <c r="AF882" s="5" t="s">
        <v>91</v>
      </c>
    </row>
    <row r="883" spans="24:32" ht="18" customHeight="1" x14ac:dyDescent="0.45">
      <c r="X883" s="15" t="s">
        <v>104</v>
      </c>
      <c r="Y883" s="15" t="s">
        <v>105</v>
      </c>
      <c r="Z883" s="15" t="s">
        <v>96</v>
      </c>
      <c r="AA883" s="15" t="s">
        <v>85</v>
      </c>
      <c r="AB883" s="15" t="s">
        <v>98</v>
      </c>
      <c r="AC883" s="2" t="str">
        <f>_xlfn.CONCAT(X883,Y883,Z883,AA883,AB883)</f>
        <v>2後期木3 4b</v>
      </c>
      <c r="AD883" s="16" t="e">
        <f>DGET($M$10:$U$203,$U$10,X882:AA883)</f>
        <v>#VALUE!</v>
      </c>
      <c r="AE883" s="16" t="e">
        <f>DGET($M$10:$U$203,$N$10,X882:AA883)</f>
        <v>#VALUE!</v>
      </c>
      <c r="AF883" s="16" t="e">
        <f>DGET($M$10:$U$203,$M$10,X882:AA883)</f>
        <v>#VALUE!</v>
      </c>
    </row>
    <row r="884" spans="24:32" ht="18" customHeight="1" x14ac:dyDescent="0.45">
      <c r="X884" s="5" t="s">
        <v>65</v>
      </c>
      <c r="Y884" s="5" t="s">
        <v>77</v>
      </c>
      <c r="Z884" s="5" t="s">
        <v>66</v>
      </c>
      <c r="AA884" s="5" t="s">
        <v>69</v>
      </c>
      <c r="AB884" s="5"/>
      <c r="AC884" s="5"/>
      <c r="AD884" s="5" t="s">
        <v>94</v>
      </c>
      <c r="AE884" s="5" t="s">
        <v>92</v>
      </c>
      <c r="AF884" s="5" t="s">
        <v>91</v>
      </c>
    </row>
    <row r="885" spans="24:32" ht="18" customHeight="1" x14ac:dyDescent="0.45">
      <c r="X885" s="15" t="s">
        <v>104</v>
      </c>
      <c r="Y885" s="15" t="s">
        <v>105</v>
      </c>
      <c r="Z885" s="15" t="s">
        <v>96</v>
      </c>
      <c r="AA885" s="15" t="s">
        <v>85</v>
      </c>
      <c r="AB885" s="15" t="s">
        <v>99</v>
      </c>
      <c r="AC885" s="2" t="str">
        <f>_xlfn.CONCAT(X885,Y885,Z885,AA885,AB885)</f>
        <v>2後期木3 4c</v>
      </c>
      <c r="AD885" s="16" t="e">
        <f>DGET($M$10:$U$203,$U$10,X884:AA885)</f>
        <v>#VALUE!</v>
      </c>
      <c r="AE885" s="16" t="e">
        <f>DGET($M$10:$U$203,$N$10,X884:AA885)</f>
        <v>#VALUE!</v>
      </c>
      <c r="AF885" s="16" t="e">
        <f>DGET($M$10:$U$203,$M$10,X884:AA885)</f>
        <v>#VALUE!</v>
      </c>
    </row>
    <row r="886" spans="24:32" ht="18" customHeight="1" x14ac:dyDescent="0.45">
      <c r="X886" s="5" t="s">
        <v>65</v>
      </c>
      <c r="Y886" s="5" t="s">
        <v>77</v>
      </c>
      <c r="Z886" s="5" t="s">
        <v>66</v>
      </c>
      <c r="AA886" s="5" t="s">
        <v>67</v>
      </c>
      <c r="AB886" s="5"/>
      <c r="AC886" s="5"/>
      <c r="AD886" s="5" t="s">
        <v>94</v>
      </c>
      <c r="AE886" s="5" t="s">
        <v>92</v>
      </c>
      <c r="AF886" s="5" t="s">
        <v>91</v>
      </c>
    </row>
    <row r="887" spans="24:32" ht="18" customHeight="1" x14ac:dyDescent="0.45">
      <c r="X887" s="15" t="s">
        <v>104</v>
      </c>
      <c r="Y887" s="15" t="s">
        <v>105</v>
      </c>
      <c r="Z887" s="15" t="s">
        <v>96</v>
      </c>
      <c r="AA887" s="15" t="s">
        <v>87</v>
      </c>
      <c r="AB887" s="15" t="s">
        <v>97</v>
      </c>
      <c r="AC887" s="2" t="str">
        <f>_xlfn.CONCAT(X887,Y887,Z887,AA887,AB887)</f>
        <v>2後期木5 6a</v>
      </c>
      <c r="AD887" s="16" t="e">
        <f>DGET($M$10:$U$203,$U$10,X886:AA887)</f>
        <v>#VALUE!</v>
      </c>
      <c r="AE887" s="16" t="e">
        <f>DGET($M$10:$U$203,$N$10,X886:AA887)</f>
        <v>#VALUE!</v>
      </c>
      <c r="AF887" s="16" t="e">
        <f>DGET($M$10:$U$203,$M$10,X886:AA887)</f>
        <v>#VALUE!</v>
      </c>
    </row>
    <row r="888" spans="24:32" ht="18" customHeight="1" x14ac:dyDescent="0.45">
      <c r="X888" s="5" t="s">
        <v>65</v>
      </c>
      <c r="Y888" s="5" t="s">
        <v>77</v>
      </c>
      <c r="Z888" s="5" t="s">
        <v>66</v>
      </c>
      <c r="AA888" s="5" t="s">
        <v>68</v>
      </c>
      <c r="AB888" s="5"/>
      <c r="AC888" s="5"/>
      <c r="AD888" s="5" t="s">
        <v>94</v>
      </c>
      <c r="AE888" s="5" t="s">
        <v>92</v>
      </c>
      <c r="AF888" s="5" t="s">
        <v>91</v>
      </c>
    </row>
    <row r="889" spans="24:32" ht="18" customHeight="1" x14ac:dyDescent="0.45">
      <c r="X889" s="15" t="s">
        <v>104</v>
      </c>
      <c r="Y889" s="15" t="s">
        <v>105</v>
      </c>
      <c r="Z889" s="15" t="s">
        <v>96</v>
      </c>
      <c r="AA889" s="15" t="s">
        <v>87</v>
      </c>
      <c r="AB889" s="15" t="s">
        <v>98</v>
      </c>
      <c r="AC889" s="2" t="str">
        <f>_xlfn.CONCAT(X889,Y889,Z889,AA889,AB889)</f>
        <v>2後期木5 6b</v>
      </c>
      <c r="AD889" s="16" t="e">
        <f>DGET($M$10:$U$203,$U$10,X888:AA889)</f>
        <v>#VALUE!</v>
      </c>
      <c r="AE889" s="16" t="e">
        <f>DGET($M$10:$U$203,$N$10,X888:AA889)</f>
        <v>#VALUE!</v>
      </c>
      <c r="AF889" s="16" t="e">
        <f>DGET($M$10:$U$203,$M$10,X888:AA889)</f>
        <v>#VALUE!</v>
      </c>
    </row>
    <row r="890" spans="24:32" ht="18" customHeight="1" x14ac:dyDescent="0.45">
      <c r="X890" s="5" t="s">
        <v>65</v>
      </c>
      <c r="Y890" s="5" t="s">
        <v>77</v>
      </c>
      <c r="Z890" s="5" t="s">
        <v>66</v>
      </c>
      <c r="AA890" s="5" t="s">
        <v>69</v>
      </c>
      <c r="AB890" s="5"/>
      <c r="AC890" s="5"/>
      <c r="AD890" s="5" t="s">
        <v>94</v>
      </c>
      <c r="AE890" s="5" t="s">
        <v>92</v>
      </c>
      <c r="AF890" s="5" t="s">
        <v>91</v>
      </c>
    </row>
    <row r="891" spans="24:32" ht="18" customHeight="1" x14ac:dyDescent="0.45">
      <c r="X891" s="15" t="s">
        <v>104</v>
      </c>
      <c r="Y891" s="15" t="s">
        <v>105</v>
      </c>
      <c r="Z891" s="15" t="s">
        <v>96</v>
      </c>
      <c r="AA891" s="15" t="s">
        <v>87</v>
      </c>
      <c r="AB891" s="15" t="s">
        <v>99</v>
      </c>
      <c r="AC891" s="2" t="str">
        <f>_xlfn.CONCAT(X891,Y891,Z891,AA891,AB891)</f>
        <v>2後期木5 6c</v>
      </c>
      <c r="AD891" s="16" t="e">
        <f>DGET($M$10:$U$203,$U$10,X890:AA891)</f>
        <v>#VALUE!</v>
      </c>
      <c r="AE891" s="16" t="e">
        <f>DGET($M$10:$U$203,$N$10,X890:AA891)</f>
        <v>#VALUE!</v>
      </c>
      <c r="AF891" s="16" t="e">
        <f>DGET($M$10:$U$203,$M$10,X890:AA891)</f>
        <v>#VALUE!</v>
      </c>
    </row>
    <row r="892" spans="24:32" ht="18" customHeight="1" x14ac:dyDescent="0.45">
      <c r="X892" s="5" t="s">
        <v>65</v>
      </c>
      <c r="Y892" s="5" t="s">
        <v>77</v>
      </c>
      <c r="Z892" s="5" t="s">
        <v>66</v>
      </c>
      <c r="AA892" s="5" t="s">
        <v>67</v>
      </c>
      <c r="AB892" s="5"/>
      <c r="AC892" s="5"/>
      <c r="AD892" s="5" t="s">
        <v>94</v>
      </c>
      <c r="AE892" s="5" t="s">
        <v>92</v>
      </c>
      <c r="AF892" s="5" t="s">
        <v>91</v>
      </c>
    </row>
    <row r="893" spans="24:32" ht="18" customHeight="1" x14ac:dyDescent="0.45">
      <c r="X893" s="15" t="s">
        <v>104</v>
      </c>
      <c r="Y893" s="15" t="s">
        <v>105</v>
      </c>
      <c r="Z893" s="15" t="s">
        <v>96</v>
      </c>
      <c r="AA893" s="15" t="s">
        <v>88</v>
      </c>
      <c r="AB893" s="15" t="s">
        <v>97</v>
      </c>
      <c r="AC893" s="2" t="str">
        <f>_xlfn.CONCAT(X893,Y893,Z893,AA893,AB893)</f>
        <v>2後期木7 8a</v>
      </c>
      <c r="AD893" s="16" t="e">
        <f>DGET($M$10:$U$203,$U$10,X892:AA893)</f>
        <v>#VALUE!</v>
      </c>
      <c r="AE893" s="16" t="e">
        <f>DGET($M$10:$U$203,$N$10,X892:AA893)</f>
        <v>#VALUE!</v>
      </c>
      <c r="AF893" s="16" t="e">
        <f>DGET($M$10:$U$203,$M$10,X892:AA893)</f>
        <v>#VALUE!</v>
      </c>
    </row>
    <row r="894" spans="24:32" ht="18" customHeight="1" x14ac:dyDescent="0.45">
      <c r="X894" s="5" t="s">
        <v>65</v>
      </c>
      <c r="Y894" s="5" t="s">
        <v>77</v>
      </c>
      <c r="Z894" s="5" t="s">
        <v>66</v>
      </c>
      <c r="AA894" s="5" t="s">
        <v>68</v>
      </c>
      <c r="AB894" s="5"/>
      <c r="AC894" s="5"/>
      <c r="AD894" s="5" t="s">
        <v>94</v>
      </c>
      <c r="AE894" s="5" t="s">
        <v>92</v>
      </c>
      <c r="AF894" s="5" t="s">
        <v>91</v>
      </c>
    </row>
    <row r="895" spans="24:32" ht="18" customHeight="1" x14ac:dyDescent="0.45">
      <c r="X895" s="15" t="s">
        <v>104</v>
      </c>
      <c r="Y895" s="15" t="s">
        <v>105</v>
      </c>
      <c r="Z895" s="15" t="s">
        <v>96</v>
      </c>
      <c r="AA895" s="15" t="s">
        <v>88</v>
      </c>
      <c r="AB895" s="15" t="s">
        <v>98</v>
      </c>
      <c r="AC895" s="2" t="str">
        <f>_xlfn.CONCAT(X895,Y895,Z895,AA895,AB895)</f>
        <v>2後期木7 8b</v>
      </c>
      <c r="AD895" s="16" t="e">
        <f>DGET($M$10:$U$203,$U$10,X894:AA895)</f>
        <v>#VALUE!</v>
      </c>
      <c r="AE895" s="16" t="e">
        <f>DGET($M$10:$U$203,$N$10,X894:AA895)</f>
        <v>#VALUE!</v>
      </c>
      <c r="AF895" s="16" t="e">
        <f>DGET($M$10:$U$203,$M$10,X894:AA895)</f>
        <v>#VALUE!</v>
      </c>
    </row>
    <row r="896" spans="24:32" ht="18" customHeight="1" x14ac:dyDescent="0.45">
      <c r="X896" s="5" t="s">
        <v>65</v>
      </c>
      <c r="Y896" s="5" t="s">
        <v>77</v>
      </c>
      <c r="Z896" s="5" t="s">
        <v>66</v>
      </c>
      <c r="AA896" s="5" t="s">
        <v>69</v>
      </c>
      <c r="AB896" s="5"/>
      <c r="AC896" s="5"/>
      <c r="AD896" s="5" t="s">
        <v>94</v>
      </c>
      <c r="AE896" s="5" t="s">
        <v>92</v>
      </c>
      <c r="AF896" s="5" t="s">
        <v>91</v>
      </c>
    </row>
    <row r="897" spans="24:32" ht="18" customHeight="1" x14ac:dyDescent="0.45">
      <c r="X897" s="15" t="s">
        <v>104</v>
      </c>
      <c r="Y897" s="15" t="s">
        <v>105</v>
      </c>
      <c r="Z897" s="15" t="s">
        <v>96</v>
      </c>
      <c r="AA897" s="15" t="s">
        <v>88</v>
      </c>
      <c r="AB897" s="15" t="s">
        <v>99</v>
      </c>
      <c r="AC897" s="2" t="str">
        <f>_xlfn.CONCAT(X897,Y897,Z897,AA897,AB897)</f>
        <v>2後期木7 8c</v>
      </c>
      <c r="AD897" s="16" t="e">
        <f>DGET($M$10:$U$203,$U$10,X896:AA897)</f>
        <v>#VALUE!</v>
      </c>
      <c r="AE897" s="16" t="e">
        <f>DGET($M$10:$U$203,$N$10,X896:AA897)</f>
        <v>#VALUE!</v>
      </c>
      <c r="AF897" s="16" t="e">
        <f>DGET($M$10:$U$203,$M$10,X896:AA897)</f>
        <v>#VALUE!</v>
      </c>
    </row>
    <row r="898" spans="24:32" ht="18" customHeight="1" x14ac:dyDescent="0.45">
      <c r="X898" s="5" t="s">
        <v>65</v>
      </c>
      <c r="Y898" s="5" t="s">
        <v>77</v>
      </c>
      <c r="Z898" s="5" t="s">
        <v>66</v>
      </c>
      <c r="AA898" s="5" t="s">
        <v>67</v>
      </c>
      <c r="AB898" s="5"/>
      <c r="AC898" s="5"/>
      <c r="AD898" s="5" t="s">
        <v>94</v>
      </c>
      <c r="AE898" s="5" t="s">
        <v>92</v>
      </c>
      <c r="AF898" s="5" t="s">
        <v>91</v>
      </c>
    </row>
    <row r="899" spans="24:32" ht="18" customHeight="1" x14ac:dyDescent="0.45">
      <c r="X899" s="15" t="s">
        <v>104</v>
      </c>
      <c r="Y899" s="15" t="s">
        <v>105</v>
      </c>
      <c r="Z899" s="15" t="s">
        <v>96</v>
      </c>
      <c r="AA899" s="15" t="s">
        <v>89</v>
      </c>
      <c r="AB899" s="15" t="s">
        <v>97</v>
      </c>
      <c r="AC899" s="2" t="str">
        <f>_xlfn.CONCAT(X899,Y899,Z899,AA899,AB899)</f>
        <v>2後期木9 10a</v>
      </c>
      <c r="AD899" s="16" t="e">
        <f>DGET($M$10:$U$203,$U$10,X898:AA899)</f>
        <v>#VALUE!</v>
      </c>
      <c r="AE899" s="16" t="e">
        <f>DGET($M$10:$U$203,$N$10,X898:AA899)</f>
        <v>#VALUE!</v>
      </c>
      <c r="AF899" s="16" t="e">
        <f>DGET($M$10:$U$203,$M$10,X898:AA899)</f>
        <v>#VALUE!</v>
      </c>
    </row>
    <row r="900" spans="24:32" ht="18" customHeight="1" x14ac:dyDescent="0.45">
      <c r="X900" s="5" t="s">
        <v>65</v>
      </c>
      <c r="Y900" s="5" t="s">
        <v>77</v>
      </c>
      <c r="Z900" s="5" t="s">
        <v>66</v>
      </c>
      <c r="AA900" s="5" t="s">
        <v>68</v>
      </c>
      <c r="AB900" s="5"/>
      <c r="AC900" s="5"/>
      <c r="AD900" s="5" t="s">
        <v>94</v>
      </c>
      <c r="AE900" s="5" t="s">
        <v>92</v>
      </c>
      <c r="AF900" s="5" t="s">
        <v>91</v>
      </c>
    </row>
    <row r="901" spans="24:32" ht="18" customHeight="1" x14ac:dyDescent="0.45">
      <c r="X901" s="15" t="s">
        <v>104</v>
      </c>
      <c r="Y901" s="15" t="s">
        <v>105</v>
      </c>
      <c r="Z901" s="15" t="s">
        <v>96</v>
      </c>
      <c r="AA901" s="15" t="s">
        <v>89</v>
      </c>
      <c r="AB901" s="15" t="s">
        <v>98</v>
      </c>
      <c r="AC901" s="2" t="str">
        <f>_xlfn.CONCAT(X901,Y901,Z901,AA901,AB901)</f>
        <v>2後期木9 10b</v>
      </c>
      <c r="AD901" s="16" t="e">
        <f>DGET($M$10:$U$203,$U$10,X900:AA901)</f>
        <v>#VALUE!</v>
      </c>
      <c r="AE901" s="16" t="e">
        <f>DGET($M$10:$U$203,$N$10,X900:AA901)</f>
        <v>#VALUE!</v>
      </c>
      <c r="AF901" s="16" t="e">
        <f>DGET($M$10:$U$203,$M$10,X900:AA901)</f>
        <v>#VALUE!</v>
      </c>
    </row>
    <row r="902" spans="24:32" ht="18" customHeight="1" x14ac:dyDescent="0.45">
      <c r="X902" s="5" t="s">
        <v>65</v>
      </c>
      <c r="Y902" s="5" t="s">
        <v>77</v>
      </c>
      <c r="Z902" s="5" t="s">
        <v>66</v>
      </c>
      <c r="AA902" s="5" t="s">
        <v>69</v>
      </c>
      <c r="AB902" s="5"/>
      <c r="AC902" s="5"/>
      <c r="AD902" s="5" t="s">
        <v>94</v>
      </c>
      <c r="AE902" s="5" t="s">
        <v>92</v>
      </c>
      <c r="AF902" s="5" t="s">
        <v>91</v>
      </c>
    </row>
    <row r="903" spans="24:32" ht="18" customHeight="1" x14ac:dyDescent="0.45">
      <c r="X903" s="15" t="s">
        <v>104</v>
      </c>
      <c r="Y903" s="15" t="s">
        <v>105</v>
      </c>
      <c r="Z903" s="15" t="s">
        <v>96</v>
      </c>
      <c r="AA903" s="15" t="s">
        <v>89</v>
      </c>
      <c r="AB903" s="15" t="s">
        <v>99</v>
      </c>
      <c r="AC903" s="2" t="str">
        <f>_xlfn.CONCAT(X903,Y903,Z903,AA903,AB903)</f>
        <v>2後期木9 10c</v>
      </c>
      <c r="AD903" s="16" t="e">
        <f>DGET($M$10:$U$203,$U$10,X902:AA903)</f>
        <v>#VALUE!</v>
      </c>
      <c r="AE903" s="16" t="e">
        <f>DGET($M$10:$U$203,$N$10,X902:AA903)</f>
        <v>#VALUE!</v>
      </c>
      <c r="AF903" s="16" t="e">
        <f>DGET($M$10:$U$203,$M$10,X902:AA903)</f>
        <v>#VALUE!</v>
      </c>
    </row>
    <row r="904" spans="24:32" ht="18" customHeight="1" x14ac:dyDescent="0.45">
      <c r="X904" s="5" t="s">
        <v>65</v>
      </c>
      <c r="Y904" s="5" t="s">
        <v>77</v>
      </c>
      <c r="Z904" s="5" t="s">
        <v>66</v>
      </c>
      <c r="AA904" s="5" t="s">
        <v>67</v>
      </c>
      <c r="AB904" s="5"/>
      <c r="AC904" s="5"/>
      <c r="AD904" s="5" t="s">
        <v>94</v>
      </c>
      <c r="AE904" s="5" t="s">
        <v>92</v>
      </c>
      <c r="AF904" s="5" t="s">
        <v>91</v>
      </c>
    </row>
    <row r="905" spans="24:32" ht="18" customHeight="1" x14ac:dyDescent="0.45">
      <c r="X905" s="15" t="s">
        <v>104</v>
      </c>
      <c r="Y905" s="15" t="s">
        <v>105</v>
      </c>
      <c r="Z905" s="15" t="s">
        <v>96</v>
      </c>
      <c r="AA905" s="15" t="s">
        <v>90</v>
      </c>
      <c r="AB905" s="15" t="s">
        <v>97</v>
      </c>
      <c r="AC905" s="2" t="str">
        <f>_xlfn.CONCAT(X905,Y905,Z905,AA905,AB905)</f>
        <v>2後期木他a</v>
      </c>
      <c r="AD905" s="16" t="e">
        <f>DGET($M$10:$U$203,$U$10,X904:AA905)</f>
        <v>#VALUE!</v>
      </c>
      <c r="AE905" s="16" t="e">
        <f>DGET($M$10:$U$203,$N$10,X904:AA905)</f>
        <v>#VALUE!</v>
      </c>
      <c r="AF905" s="16" t="e">
        <f>DGET($M$10:$U$203,$M$10,X904:AA905)</f>
        <v>#VALUE!</v>
      </c>
    </row>
    <row r="906" spans="24:32" ht="18" customHeight="1" x14ac:dyDescent="0.45">
      <c r="X906" s="5" t="s">
        <v>65</v>
      </c>
      <c r="Y906" s="5" t="s">
        <v>77</v>
      </c>
      <c r="Z906" s="5" t="s">
        <v>66</v>
      </c>
      <c r="AA906" s="5" t="s">
        <v>68</v>
      </c>
      <c r="AB906" s="5"/>
      <c r="AC906" s="5"/>
      <c r="AD906" s="5" t="s">
        <v>94</v>
      </c>
      <c r="AE906" s="5" t="s">
        <v>92</v>
      </c>
      <c r="AF906" s="5" t="s">
        <v>91</v>
      </c>
    </row>
    <row r="907" spans="24:32" ht="18" customHeight="1" x14ac:dyDescent="0.45">
      <c r="X907" s="15" t="s">
        <v>104</v>
      </c>
      <c r="Y907" s="15" t="s">
        <v>105</v>
      </c>
      <c r="Z907" s="15" t="s">
        <v>96</v>
      </c>
      <c r="AA907" s="15" t="s">
        <v>90</v>
      </c>
      <c r="AB907" s="15" t="s">
        <v>98</v>
      </c>
      <c r="AC907" s="2" t="str">
        <f>_xlfn.CONCAT(X907,Y907,Z907,AA907,AB907)</f>
        <v>2後期木他b</v>
      </c>
      <c r="AD907" s="16" t="e">
        <f>DGET($M$10:$U$203,$U$10,X906:AA907)</f>
        <v>#VALUE!</v>
      </c>
      <c r="AE907" s="16" t="e">
        <f>DGET($M$10:$U$203,$N$10,X906:AA907)</f>
        <v>#VALUE!</v>
      </c>
      <c r="AF907" s="16" t="e">
        <f>DGET($M$10:$U$203,$M$10,X906:AA907)</f>
        <v>#VALUE!</v>
      </c>
    </row>
    <row r="908" spans="24:32" ht="18" customHeight="1" x14ac:dyDescent="0.45">
      <c r="X908" s="5" t="s">
        <v>65</v>
      </c>
      <c r="Y908" s="5" t="s">
        <v>77</v>
      </c>
      <c r="Z908" s="5" t="s">
        <v>66</v>
      </c>
      <c r="AA908" s="5" t="s">
        <v>69</v>
      </c>
      <c r="AB908" s="5"/>
      <c r="AC908" s="5"/>
      <c r="AD908" s="5" t="s">
        <v>94</v>
      </c>
      <c r="AE908" s="5" t="s">
        <v>92</v>
      </c>
      <c r="AF908" s="5" t="s">
        <v>91</v>
      </c>
    </row>
    <row r="909" spans="24:32" ht="18" customHeight="1" x14ac:dyDescent="0.45">
      <c r="X909" s="15" t="s">
        <v>104</v>
      </c>
      <c r="Y909" s="15" t="s">
        <v>105</v>
      </c>
      <c r="Z909" s="15" t="s">
        <v>96</v>
      </c>
      <c r="AA909" s="15" t="s">
        <v>90</v>
      </c>
      <c r="AB909" s="15" t="s">
        <v>99</v>
      </c>
      <c r="AC909" s="2" t="str">
        <f>_xlfn.CONCAT(X909,Y909,Z909,AA909,AB909)</f>
        <v>2後期木他c</v>
      </c>
      <c r="AD909" s="16" t="e">
        <f>DGET($M$10:$U$203,$U$10,X908:AA909)</f>
        <v>#VALUE!</v>
      </c>
      <c r="AE909" s="16" t="e">
        <f>DGET($M$10:$U$203,$N$10,X908:AA909)</f>
        <v>#VALUE!</v>
      </c>
      <c r="AF909" s="16" t="e">
        <f>DGET($M$10:$U$203,$M$10,X908:AA909)</f>
        <v>#VALUE!</v>
      </c>
    </row>
    <row r="910" spans="24:32" ht="18" customHeight="1" x14ac:dyDescent="0.45">
      <c r="X910" s="5" t="s">
        <v>65</v>
      </c>
      <c r="Y910" s="5" t="s">
        <v>77</v>
      </c>
      <c r="Z910" s="5" t="s">
        <v>66</v>
      </c>
      <c r="AA910" s="5" t="s">
        <v>67</v>
      </c>
      <c r="AB910" s="5"/>
      <c r="AC910" s="5"/>
      <c r="AD910" s="5" t="s">
        <v>94</v>
      </c>
      <c r="AE910" s="5" t="s">
        <v>92</v>
      </c>
      <c r="AF910" s="5" t="s">
        <v>91</v>
      </c>
    </row>
    <row r="911" spans="24:32" ht="18" customHeight="1" x14ac:dyDescent="0.45">
      <c r="X911" s="15" t="s">
        <v>104</v>
      </c>
      <c r="Y911" s="15" t="s">
        <v>105</v>
      </c>
      <c r="Z911" s="15" t="s">
        <v>100</v>
      </c>
      <c r="AA911" s="15" t="s">
        <v>84</v>
      </c>
      <c r="AB911" s="15" t="s">
        <v>97</v>
      </c>
      <c r="AC911" s="2" t="str">
        <f>_xlfn.CONCAT(X911,Y911,Z911,AA911,AB911)</f>
        <v>2後期金1 2a</v>
      </c>
      <c r="AD911" s="16" t="e">
        <f>DGET($M$10:$U$203,$U$10,X910:AA911)</f>
        <v>#VALUE!</v>
      </c>
      <c r="AE911" s="16" t="e">
        <f>DGET($M$10:$U$203,$N$10,X910:AA911)</f>
        <v>#VALUE!</v>
      </c>
      <c r="AF911" s="16" t="e">
        <f>DGET($M$10:$U$203,$M$10,X910:AA911)</f>
        <v>#VALUE!</v>
      </c>
    </row>
    <row r="912" spans="24:32" ht="18" customHeight="1" x14ac:dyDescent="0.45">
      <c r="X912" s="5" t="s">
        <v>65</v>
      </c>
      <c r="Y912" s="5" t="s">
        <v>77</v>
      </c>
      <c r="Z912" s="5" t="s">
        <v>66</v>
      </c>
      <c r="AA912" s="5" t="s">
        <v>68</v>
      </c>
      <c r="AB912" s="5"/>
      <c r="AC912" s="5"/>
      <c r="AD912" s="5" t="s">
        <v>94</v>
      </c>
      <c r="AE912" s="5" t="s">
        <v>92</v>
      </c>
      <c r="AF912" s="5" t="s">
        <v>91</v>
      </c>
    </row>
    <row r="913" spans="24:32" ht="18" customHeight="1" x14ac:dyDescent="0.45">
      <c r="X913" s="15" t="s">
        <v>104</v>
      </c>
      <c r="Y913" s="15" t="s">
        <v>105</v>
      </c>
      <c r="Z913" s="15" t="s">
        <v>100</v>
      </c>
      <c r="AA913" s="15" t="s">
        <v>84</v>
      </c>
      <c r="AB913" s="15" t="s">
        <v>98</v>
      </c>
      <c r="AC913" s="2" t="str">
        <f>_xlfn.CONCAT(X913,Y913,Z913,AA913,AB913)</f>
        <v>2後期金1 2b</v>
      </c>
      <c r="AD913" s="16" t="e">
        <f>DGET($M$10:$U$203,$U$10,X912:AA913)</f>
        <v>#VALUE!</v>
      </c>
      <c r="AE913" s="16" t="e">
        <f>DGET($M$10:$U$203,$N$10,X912:AA913)</f>
        <v>#VALUE!</v>
      </c>
      <c r="AF913" s="16" t="e">
        <f>DGET($M$10:$U$203,$M$10,X912:AA913)</f>
        <v>#VALUE!</v>
      </c>
    </row>
    <row r="914" spans="24:32" ht="18" customHeight="1" x14ac:dyDescent="0.45">
      <c r="X914" s="5" t="s">
        <v>65</v>
      </c>
      <c r="Y914" s="5" t="s">
        <v>77</v>
      </c>
      <c r="Z914" s="5" t="s">
        <v>66</v>
      </c>
      <c r="AA914" s="5" t="s">
        <v>69</v>
      </c>
      <c r="AB914" s="5"/>
      <c r="AC914" s="5"/>
      <c r="AD914" s="5" t="s">
        <v>94</v>
      </c>
      <c r="AE914" s="5" t="s">
        <v>92</v>
      </c>
      <c r="AF914" s="5" t="s">
        <v>91</v>
      </c>
    </row>
    <row r="915" spans="24:32" ht="18" customHeight="1" x14ac:dyDescent="0.45">
      <c r="X915" s="15" t="s">
        <v>104</v>
      </c>
      <c r="Y915" s="15" t="s">
        <v>105</v>
      </c>
      <c r="Z915" s="15" t="s">
        <v>100</v>
      </c>
      <c r="AA915" s="15" t="s">
        <v>84</v>
      </c>
      <c r="AB915" s="15" t="s">
        <v>99</v>
      </c>
      <c r="AC915" s="2" t="str">
        <f>_xlfn.CONCAT(X915,Y915,Z915,AA915,AB915)</f>
        <v>2後期金1 2c</v>
      </c>
      <c r="AD915" s="16" t="e">
        <f>DGET($M$10:$U$203,$U$10,X914:AA915)</f>
        <v>#VALUE!</v>
      </c>
      <c r="AE915" s="16" t="e">
        <f>DGET($M$10:$U$203,$N$10,X914:AA915)</f>
        <v>#VALUE!</v>
      </c>
      <c r="AF915" s="16" t="e">
        <f>DGET($M$10:$U$203,$M$10,X914:AA915)</f>
        <v>#VALUE!</v>
      </c>
    </row>
    <row r="916" spans="24:32" ht="18" customHeight="1" x14ac:dyDescent="0.45">
      <c r="X916" s="5" t="s">
        <v>65</v>
      </c>
      <c r="Y916" s="5" t="s">
        <v>77</v>
      </c>
      <c r="Z916" s="5" t="s">
        <v>66</v>
      </c>
      <c r="AA916" s="5" t="s">
        <v>67</v>
      </c>
      <c r="AB916" s="5"/>
      <c r="AC916" s="5"/>
      <c r="AD916" s="5" t="s">
        <v>94</v>
      </c>
      <c r="AE916" s="5" t="s">
        <v>92</v>
      </c>
      <c r="AF916" s="5" t="s">
        <v>91</v>
      </c>
    </row>
    <row r="917" spans="24:32" ht="18" customHeight="1" x14ac:dyDescent="0.45">
      <c r="X917" s="15" t="s">
        <v>104</v>
      </c>
      <c r="Y917" s="15" t="s">
        <v>105</v>
      </c>
      <c r="Z917" s="15" t="s">
        <v>100</v>
      </c>
      <c r="AA917" s="15" t="s">
        <v>85</v>
      </c>
      <c r="AB917" s="15" t="s">
        <v>97</v>
      </c>
      <c r="AC917" s="2" t="str">
        <f>_xlfn.CONCAT(X917,Y917,Z917,AA917,AB917)</f>
        <v>2後期金3 4a</v>
      </c>
      <c r="AD917" s="16" t="e">
        <f>DGET($M$10:$U$203,$U$10,X916:AA917)</f>
        <v>#VALUE!</v>
      </c>
      <c r="AE917" s="16" t="e">
        <f>DGET($M$10:$U$203,$N$10,X916:AA917)</f>
        <v>#VALUE!</v>
      </c>
      <c r="AF917" s="16" t="e">
        <f>DGET($M$10:$U$203,$M$10,X916:AA917)</f>
        <v>#VALUE!</v>
      </c>
    </row>
    <row r="918" spans="24:32" ht="18" customHeight="1" x14ac:dyDescent="0.45">
      <c r="X918" s="5" t="s">
        <v>65</v>
      </c>
      <c r="Y918" s="5" t="s">
        <v>77</v>
      </c>
      <c r="Z918" s="5" t="s">
        <v>66</v>
      </c>
      <c r="AA918" s="5" t="s">
        <v>68</v>
      </c>
      <c r="AB918" s="5"/>
      <c r="AC918" s="5"/>
      <c r="AD918" s="5" t="s">
        <v>94</v>
      </c>
      <c r="AE918" s="5" t="s">
        <v>92</v>
      </c>
      <c r="AF918" s="5" t="s">
        <v>91</v>
      </c>
    </row>
    <row r="919" spans="24:32" ht="18" customHeight="1" x14ac:dyDescent="0.45">
      <c r="X919" s="15" t="s">
        <v>104</v>
      </c>
      <c r="Y919" s="15" t="s">
        <v>105</v>
      </c>
      <c r="Z919" s="15" t="s">
        <v>100</v>
      </c>
      <c r="AA919" s="15" t="s">
        <v>85</v>
      </c>
      <c r="AB919" s="15" t="s">
        <v>98</v>
      </c>
      <c r="AC919" s="2" t="str">
        <f>_xlfn.CONCAT(X919,Y919,Z919,AA919,AB919)</f>
        <v>2後期金3 4b</v>
      </c>
      <c r="AD919" s="16" t="e">
        <f>DGET($M$10:$U$203,$U$10,X918:AA919)</f>
        <v>#VALUE!</v>
      </c>
      <c r="AE919" s="16" t="e">
        <f>DGET($M$10:$U$203,$N$10,X918:AA919)</f>
        <v>#VALUE!</v>
      </c>
      <c r="AF919" s="16" t="e">
        <f>DGET($M$10:$U$203,$M$10,X918:AA919)</f>
        <v>#VALUE!</v>
      </c>
    </row>
    <row r="920" spans="24:32" ht="18" customHeight="1" x14ac:dyDescent="0.45">
      <c r="X920" s="5" t="s">
        <v>65</v>
      </c>
      <c r="Y920" s="5" t="s">
        <v>77</v>
      </c>
      <c r="Z920" s="5" t="s">
        <v>66</v>
      </c>
      <c r="AA920" s="5" t="s">
        <v>69</v>
      </c>
      <c r="AB920" s="5"/>
      <c r="AC920" s="5"/>
      <c r="AD920" s="5" t="s">
        <v>94</v>
      </c>
      <c r="AE920" s="5" t="s">
        <v>92</v>
      </c>
      <c r="AF920" s="5" t="s">
        <v>91</v>
      </c>
    </row>
    <row r="921" spans="24:32" ht="18" customHeight="1" x14ac:dyDescent="0.45">
      <c r="X921" s="15" t="s">
        <v>104</v>
      </c>
      <c r="Y921" s="15" t="s">
        <v>105</v>
      </c>
      <c r="Z921" s="15" t="s">
        <v>100</v>
      </c>
      <c r="AA921" s="15" t="s">
        <v>85</v>
      </c>
      <c r="AB921" s="15" t="s">
        <v>99</v>
      </c>
      <c r="AC921" s="2" t="str">
        <f>_xlfn.CONCAT(X921,Y921,Z921,AA921,AB921)</f>
        <v>2後期金3 4c</v>
      </c>
      <c r="AD921" s="16" t="e">
        <f>DGET($M$10:$U$203,$U$10,X920:AA921)</f>
        <v>#VALUE!</v>
      </c>
      <c r="AE921" s="16" t="e">
        <f>DGET($M$10:$U$203,$N$10,X920:AA921)</f>
        <v>#VALUE!</v>
      </c>
      <c r="AF921" s="16" t="e">
        <f>DGET($M$10:$U$203,$M$10,X920:AA921)</f>
        <v>#VALUE!</v>
      </c>
    </row>
    <row r="922" spans="24:32" ht="18" customHeight="1" x14ac:dyDescent="0.45">
      <c r="X922" s="5" t="s">
        <v>65</v>
      </c>
      <c r="Y922" s="5" t="s">
        <v>77</v>
      </c>
      <c r="Z922" s="5" t="s">
        <v>66</v>
      </c>
      <c r="AA922" s="5" t="s">
        <v>67</v>
      </c>
      <c r="AB922" s="5"/>
      <c r="AC922" s="5"/>
      <c r="AD922" s="5" t="s">
        <v>94</v>
      </c>
      <c r="AE922" s="5" t="s">
        <v>92</v>
      </c>
      <c r="AF922" s="5" t="s">
        <v>91</v>
      </c>
    </row>
    <row r="923" spans="24:32" ht="18" customHeight="1" x14ac:dyDescent="0.45">
      <c r="X923" s="15" t="s">
        <v>104</v>
      </c>
      <c r="Y923" s="15" t="s">
        <v>105</v>
      </c>
      <c r="Z923" s="15" t="s">
        <v>100</v>
      </c>
      <c r="AA923" s="15" t="s">
        <v>87</v>
      </c>
      <c r="AB923" s="15" t="s">
        <v>97</v>
      </c>
      <c r="AC923" s="2" t="str">
        <f>_xlfn.CONCAT(X923,Y923,Z923,AA923,AB923)</f>
        <v>2後期金5 6a</v>
      </c>
      <c r="AD923" s="16" t="e">
        <f>DGET($M$10:$U$203,$U$10,X922:AA923)</f>
        <v>#VALUE!</v>
      </c>
      <c r="AE923" s="16" t="e">
        <f>DGET($M$10:$U$203,$N$10,X922:AA923)</f>
        <v>#VALUE!</v>
      </c>
      <c r="AF923" s="16" t="e">
        <f>DGET($M$10:$U$203,$M$10,X922:AA923)</f>
        <v>#VALUE!</v>
      </c>
    </row>
    <row r="924" spans="24:32" ht="18" customHeight="1" x14ac:dyDescent="0.45">
      <c r="X924" s="5" t="s">
        <v>65</v>
      </c>
      <c r="Y924" s="5" t="s">
        <v>77</v>
      </c>
      <c r="Z924" s="5" t="s">
        <v>66</v>
      </c>
      <c r="AA924" s="5" t="s">
        <v>68</v>
      </c>
      <c r="AB924" s="5"/>
      <c r="AC924" s="5"/>
      <c r="AD924" s="5" t="s">
        <v>94</v>
      </c>
      <c r="AE924" s="5" t="s">
        <v>92</v>
      </c>
      <c r="AF924" s="5" t="s">
        <v>91</v>
      </c>
    </row>
    <row r="925" spans="24:32" ht="18" customHeight="1" x14ac:dyDescent="0.45">
      <c r="X925" s="15" t="s">
        <v>104</v>
      </c>
      <c r="Y925" s="15" t="s">
        <v>105</v>
      </c>
      <c r="Z925" s="15" t="s">
        <v>100</v>
      </c>
      <c r="AA925" s="15" t="s">
        <v>87</v>
      </c>
      <c r="AB925" s="15" t="s">
        <v>98</v>
      </c>
      <c r="AC925" s="2" t="str">
        <f>_xlfn.CONCAT(X925,Y925,Z925,AA925,AB925)</f>
        <v>2後期金5 6b</v>
      </c>
      <c r="AD925" s="16" t="e">
        <f>DGET($M$10:$U$203,$U$10,X924:AA925)</f>
        <v>#VALUE!</v>
      </c>
      <c r="AE925" s="16" t="e">
        <f>DGET($M$10:$U$203,$N$10,X924:AA925)</f>
        <v>#VALUE!</v>
      </c>
      <c r="AF925" s="16" t="e">
        <f>DGET($M$10:$U$203,$M$10,X924:AA925)</f>
        <v>#VALUE!</v>
      </c>
    </row>
    <row r="926" spans="24:32" ht="18" customHeight="1" x14ac:dyDescent="0.45">
      <c r="X926" s="5" t="s">
        <v>65</v>
      </c>
      <c r="Y926" s="5" t="s">
        <v>77</v>
      </c>
      <c r="Z926" s="5" t="s">
        <v>66</v>
      </c>
      <c r="AA926" s="5" t="s">
        <v>69</v>
      </c>
      <c r="AB926" s="5"/>
      <c r="AC926" s="5"/>
      <c r="AD926" s="5" t="s">
        <v>94</v>
      </c>
      <c r="AE926" s="5" t="s">
        <v>92</v>
      </c>
      <c r="AF926" s="5" t="s">
        <v>91</v>
      </c>
    </row>
    <row r="927" spans="24:32" ht="18" customHeight="1" x14ac:dyDescent="0.45">
      <c r="X927" s="15" t="s">
        <v>104</v>
      </c>
      <c r="Y927" s="15" t="s">
        <v>105</v>
      </c>
      <c r="Z927" s="15" t="s">
        <v>100</v>
      </c>
      <c r="AA927" s="15" t="s">
        <v>87</v>
      </c>
      <c r="AB927" s="15" t="s">
        <v>99</v>
      </c>
      <c r="AC927" s="2" t="str">
        <f>_xlfn.CONCAT(X927,Y927,Z927,AA927,AB927)</f>
        <v>2後期金5 6c</v>
      </c>
      <c r="AD927" s="16" t="e">
        <f>DGET($M$10:$U$203,$U$10,X926:AA927)</f>
        <v>#VALUE!</v>
      </c>
      <c r="AE927" s="16" t="e">
        <f>DGET($M$10:$U$203,$N$10,X926:AA927)</f>
        <v>#VALUE!</v>
      </c>
      <c r="AF927" s="16" t="e">
        <f>DGET($M$10:$U$203,$M$10,X926:AA927)</f>
        <v>#VALUE!</v>
      </c>
    </row>
    <row r="928" spans="24:32" ht="18" customHeight="1" x14ac:dyDescent="0.45">
      <c r="X928" s="5" t="s">
        <v>65</v>
      </c>
      <c r="Y928" s="5" t="s">
        <v>77</v>
      </c>
      <c r="Z928" s="5" t="s">
        <v>66</v>
      </c>
      <c r="AA928" s="5" t="s">
        <v>67</v>
      </c>
      <c r="AB928" s="5"/>
      <c r="AC928" s="5"/>
      <c r="AD928" s="5" t="s">
        <v>94</v>
      </c>
      <c r="AE928" s="5" t="s">
        <v>92</v>
      </c>
      <c r="AF928" s="5" t="s">
        <v>91</v>
      </c>
    </row>
    <row r="929" spans="24:32" ht="18" customHeight="1" x14ac:dyDescent="0.45">
      <c r="X929" s="15" t="s">
        <v>104</v>
      </c>
      <c r="Y929" s="15" t="s">
        <v>105</v>
      </c>
      <c r="Z929" s="15" t="s">
        <v>100</v>
      </c>
      <c r="AA929" s="15" t="s">
        <v>88</v>
      </c>
      <c r="AB929" s="15" t="s">
        <v>97</v>
      </c>
      <c r="AC929" s="2" t="str">
        <f>_xlfn.CONCAT(X929,Y929,Z929,AA929,AB929)</f>
        <v>2後期金7 8a</v>
      </c>
      <c r="AD929" s="16" t="e">
        <f>DGET($M$10:$U$203,$U$10,X928:AA929)</f>
        <v>#VALUE!</v>
      </c>
      <c r="AE929" s="16" t="e">
        <f>DGET($M$10:$U$203,$N$10,X928:AA929)</f>
        <v>#VALUE!</v>
      </c>
      <c r="AF929" s="16" t="e">
        <f>DGET($M$10:$U$203,$M$10,X928:AA929)</f>
        <v>#VALUE!</v>
      </c>
    </row>
    <row r="930" spans="24:32" ht="18" customHeight="1" x14ac:dyDescent="0.45">
      <c r="X930" s="5" t="s">
        <v>65</v>
      </c>
      <c r="Y930" s="5" t="s">
        <v>77</v>
      </c>
      <c r="Z930" s="5" t="s">
        <v>66</v>
      </c>
      <c r="AA930" s="5" t="s">
        <v>68</v>
      </c>
      <c r="AB930" s="5"/>
      <c r="AC930" s="5"/>
      <c r="AD930" s="5" t="s">
        <v>94</v>
      </c>
      <c r="AE930" s="5" t="s">
        <v>92</v>
      </c>
      <c r="AF930" s="5" t="s">
        <v>91</v>
      </c>
    </row>
    <row r="931" spans="24:32" ht="18" customHeight="1" x14ac:dyDescent="0.45">
      <c r="X931" s="15" t="s">
        <v>104</v>
      </c>
      <c r="Y931" s="15" t="s">
        <v>105</v>
      </c>
      <c r="Z931" s="15" t="s">
        <v>100</v>
      </c>
      <c r="AA931" s="15" t="s">
        <v>88</v>
      </c>
      <c r="AB931" s="15" t="s">
        <v>98</v>
      </c>
      <c r="AC931" s="2" t="str">
        <f>_xlfn.CONCAT(X931,Y931,Z931,AA931,AB931)</f>
        <v>2後期金7 8b</v>
      </c>
      <c r="AD931" s="16" t="e">
        <f>DGET($M$10:$U$203,$U$10,X930:AA931)</f>
        <v>#VALUE!</v>
      </c>
      <c r="AE931" s="16" t="e">
        <f>DGET($M$10:$U$203,$N$10,X930:AA931)</f>
        <v>#VALUE!</v>
      </c>
      <c r="AF931" s="16" t="e">
        <f>DGET($M$10:$U$203,$M$10,X930:AA931)</f>
        <v>#VALUE!</v>
      </c>
    </row>
    <row r="932" spans="24:32" ht="18" customHeight="1" x14ac:dyDescent="0.45">
      <c r="X932" s="5" t="s">
        <v>65</v>
      </c>
      <c r="Y932" s="5" t="s">
        <v>77</v>
      </c>
      <c r="Z932" s="5" t="s">
        <v>66</v>
      </c>
      <c r="AA932" s="5" t="s">
        <v>69</v>
      </c>
      <c r="AB932" s="5"/>
      <c r="AC932" s="5"/>
      <c r="AD932" s="5" t="s">
        <v>94</v>
      </c>
      <c r="AE932" s="5" t="s">
        <v>92</v>
      </c>
      <c r="AF932" s="5" t="s">
        <v>91</v>
      </c>
    </row>
    <row r="933" spans="24:32" ht="18" customHeight="1" x14ac:dyDescent="0.45">
      <c r="X933" s="15" t="s">
        <v>104</v>
      </c>
      <c r="Y933" s="15" t="s">
        <v>105</v>
      </c>
      <c r="Z933" s="15" t="s">
        <v>100</v>
      </c>
      <c r="AA933" s="15" t="s">
        <v>88</v>
      </c>
      <c r="AB933" s="15" t="s">
        <v>99</v>
      </c>
      <c r="AC933" s="2" t="str">
        <f>_xlfn.CONCAT(X933,Y933,Z933,AA933,AB933)</f>
        <v>2後期金7 8c</v>
      </c>
      <c r="AD933" s="16" t="e">
        <f>DGET($M$10:$U$203,$U$10,X932:AA933)</f>
        <v>#VALUE!</v>
      </c>
      <c r="AE933" s="16" t="e">
        <f>DGET($M$10:$U$203,$N$10,X932:AA933)</f>
        <v>#VALUE!</v>
      </c>
      <c r="AF933" s="16" t="e">
        <f>DGET($M$10:$U$203,$M$10,X932:AA933)</f>
        <v>#VALUE!</v>
      </c>
    </row>
    <row r="934" spans="24:32" ht="18" customHeight="1" x14ac:dyDescent="0.45">
      <c r="X934" s="5" t="s">
        <v>65</v>
      </c>
      <c r="Y934" s="5" t="s">
        <v>77</v>
      </c>
      <c r="Z934" s="5" t="s">
        <v>66</v>
      </c>
      <c r="AA934" s="5" t="s">
        <v>67</v>
      </c>
      <c r="AB934" s="5"/>
      <c r="AC934" s="5"/>
      <c r="AD934" s="5" t="s">
        <v>94</v>
      </c>
      <c r="AE934" s="5" t="s">
        <v>92</v>
      </c>
      <c r="AF934" s="5" t="s">
        <v>91</v>
      </c>
    </row>
    <row r="935" spans="24:32" ht="18" customHeight="1" x14ac:dyDescent="0.45">
      <c r="X935" s="15" t="s">
        <v>104</v>
      </c>
      <c r="Y935" s="15" t="s">
        <v>105</v>
      </c>
      <c r="Z935" s="15" t="s">
        <v>100</v>
      </c>
      <c r="AA935" s="15" t="s">
        <v>89</v>
      </c>
      <c r="AB935" s="15" t="s">
        <v>97</v>
      </c>
      <c r="AC935" s="2" t="str">
        <f>_xlfn.CONCAT(X935,Y935,Z935,AA935,AB935)</f>
        <v>2後期金9 10a</v>
      </c>
      <c r="AD935" s="16" t="e">
        <f>DGET($M$10:$U$203,$U$10,X934:AA935)</f>
        <v>#VALUE!</v>
      </c>
      <c r="AE935" s="16" t="e">
        <f>DGET($M$10:$U$203,$N$10,X934:AA935)</f>
        <v>#VALUE!</v>
      </c>
      <c r="AF935" s="16" t="e">
        <f>DGET($M$10:$U$203,$M$10,X934:AA935)</f>
        <v>#VALUE!</v>
      </c>
    </row>
    <row r="936" spans="24:32" ht="18" customHeight="1" x14ac:dyDescent="0.45">
      <c r="X936" s="5" t="s">
        <v>65</v>
      </c>
      <c r="Y936" s="5" t="s">
        <v>77</v>
      </c>
      <c r="Z936" s="5" t="s">
        <v>66</v>
      </c>
      <c r="AA936" s="5" t="s">
        <v>68</v>
      </c>
      <c r="AB936" s="5"/>
      <c r="AC936" s="5"/>
      <c r="AD936" s="5" t="s">
        <v>94</v>
      </c>
      <c r="AE936" s="5" t="s">
        <v>92</v>
      </c>
      <c r="AF936" s="5" t="s">
        <v>91</v>
      </c>
    </row>
    <row r="937" spans="24:32" ht="18" customHeight="1" x14ac:dyDescent="0.45">
      <c r="X937" s="15" t="s">
        <v>104</v>
      </c>
      <c r="Y937" s="15" t="s">
        <v>105</v>
      </c>
      <c r="Z937" s="15" t="s">
        <v>100</v>
      </c>
      <c r="AA937" s="15" t="s">
        <v>89</v>
      </c>
      <c r="AB937" s="15" t="s">
        <v>98</v>
      </c>
      <c r="AC937" s="2" t="str">
        <f>_xlfn.CONCAT(X937,Y937,Z937,AA937,AB937)</f>
        <v>2後期金9 10b</v>
      </c>
      <c r="AD937" s="16" t="e">
        <f>DGET($M$10:$U$203,$U$10,X936:AA937)</f>
        <v>#VALUE!</v>
      </c>
      <c r="AE937" s="16" t="e">
        <f>DGET($M$10:$U$203,$N$10,X936:AA937)</f>
        <v>#VALUE!</v>
      </c>
      <c r="AF937" s="16" t="e">
        <f>DGET($M$10:$U$203,$M$10,X936:AA937)</f>
        <v>#VALUE!</v>
      </c>
    </row>
    <row r="938" spans="24:32" ht="18" customHeight="1" x14ac:dyDescent="0.45">
      <c r="X938" s="5" t="s">
        <v>65</v>
      </c>
      <c r="Y938" s="5" t="s">
        <v>77</v>
      </c>
      <c r="Z938" s="5" t="s">
        <v>66</v>
      </c>
      <c r="AA938" s="5" t="s">
        <v>69</v>
      </c>
      <c r="AB938" s="5"/>
      <c r="AC938" s="5"/>
      <c r="AD938" s="5" t="s">
        <v>94</v>
      </c>
      <c r="AE938" s="5" t="s">
        <v>92</v>
      </c>
      <c r="AF938" s="5" t="s">
        <v>91</v>
      </c>
    </row>
    <row r="939" spans="24:32" ht="18" customHeight="1" x14ac:dyDescent="0.45">
      <c r="X939" s="15" t="s">
        <v>104</v>
      </c>
      <c r="Y939" s="15" t="s">
        <v>105</v>
      </c>
      <c r="Z939" s="15" t="s">
        <v>100</v>
      </c>
      <c r="AA939" s="15" t="s">
        <v>89</v>
      </c>
      <c r="AB939" s="15" t="s">
        <v>99</v>
      </c>
      <c r="AC939" s="2" t="str">
        <f>_xlfn.CONCAT(X939,Y939,Z939,AA939,AB939)</f>
        <v>2後期金9 10c</v>
      </c>
      <c r="AD939" s="16" t="e">
        <f>DGET($M$10:$U$203,$U$10,X938:AA939)</f>
        <v>#VALUE!</v>
      </c>
      <c r="AE939" s="16" t="e">
        <f>DGET($M$10:$U$203,$N$10,X938:AA939)</f>
        <v>#VALUE!</v>
      </c>
      <c r="AF939" s="16" t="e">
        <f>DGET($M$10:$U$203,$M$10,X938:AA939)</f>
        <v>#VALUE!</v>
      </c>
    </row>
    <row r="940" spans="24:32" ht="18" customHeight="1" x14ac:dyDescent="0.45">
      <c r="X940" s="5" t="s">
        <v>65</v>
      </c>
      <c r="Y940" s="5" t="s">
        <v>77</v>
      </c>
      <c r="Z940" s="5" t="s">
        <v>66</v>
      </c>
      <c r="AA940" s="5" t="s">
        <v>67</v>
      </c>
      <c r="AB940" s="5"/>
      <c r="AC940" s="5"/>
      <c r="AD940" s="5" t="s">
        <v>94</v>
      </c>
      <c r="AE940" s="5" t="s">
        <v>92</v>
      </c>
      <c r="AF940" s="5" t="s">
        <v>91</v>
      </c>
    </row>
    <row r="941" spans="24:32" ht="18" customHeight="1" x14ac:dyDescent="0.45">
      <c r="X941" s="15" t="s">
        <v>104</v>
      </c>
      <c r="Y941" s="15" t="s">
        <v>105</v>
      </c>
      <c r="Z941" s="15" t="s">
        <v>100</v>
      </c>
      <c r="AA941" s="15" t="s">
        <v>90</v>
      </c>
      <c r="AB941" s="15" t="s">
        <v>97</v>
      </c>
      <c r="AC941" s="2" t="str">
        <f>_xlfn.CONCAT(X941,Y941,Z941,AA941,AB941)</f>
        <v>2後期金他a</v>
      </c>
      <c r="AD941" s="16" t="e">
        <f>DGET($M$10:$U$203,$U$10,X940:AA941)</f>
        <v>#VALUE!</v>
      </c>
      <c r="AE941" s="16" t="e">
        <f>DGET($M$10:$U$203,$N$10,X940:AA941)</f>
        <v>#VALUE!</v>
      </c>
      <c r="AF941" s="16" t="e">
        <f>DGET($M$10:$U$203,$M$10,X940:AA941)</f>
        <v>#VALUE!</v>
      </c>
    </row>
    <row r="942" spans="24:32" ht="18" customHeight="1" x14ac:dyDescent="0.45">
      <c r="X942" s="5" t="s">
        <v>65</v>
      </c>
      <c r="Y942" s="5" t="s">
        <v>77</v>
      </c>
      <c r="Z942" s="5" t="s">
        <v>66</v>
      </c>
      <c r="AA942" s="5" t="s">
        <v>68</v>
      </c>
      <c r="AB942" s="5"/>
      <c r="AC942" s="5"/>
      <c r="AD942" s="5" t="s">
        <v>94</v>
      </c>
      <c r="AE942" s="5" t="s">
        <v>92</v>
      </c>
      <c r="AF942" s="5" t="s">
        <v>91</v>
      </c>
    </row>
    <row r="943" spans="24:32" ht="18" customHeight="1" x14ac:dyDescent="0.45">
      <c r="X943" s="15" t="s">
        <v>104</v>
      </c>
      <c r="Y943" s="15" t="s">
        <v>105</v>
      </c>
      <c r="Z943" s="15" t="s">
        <v>100</v>
      </c>
      <c r="AA943" s="15" t="s">
        <v>90</v>
      </c>
      <c r="AB943" s="15" t="s">
        <v>98</v>
      </c>
      <c r="AC943" s="2" t="str">
        <f>_xlfn.CONCAT(X943,Y943,Z943,AA943,AB943)</f>
        <v>2後期金他b</v>
      </c>
      <c r="AD943" s="16" t="e">
        <f>DGET($M$10:$U$203,$U$10,X942:AA943)</f>
        <v>#VALUE!</v>
      </c>
      <c r="AE943" s="16" t="e">
        <f>DGET($M$10:$U$203,$N$10,X942:AA943)</f>
        <v>#VALUE!</v>
      </c>
      <c r="AF943" s="16" t="e">
        <f>DGET($M$10:$U$203,$M$10,X942:AA943)</f>
        <v>#VALUE!</v>
      </c>
    </row>
    <row r="944" spans="24:32" ht="18" customHeight="1" x14ac:dyDescent="0.45">
      <c r="X944" s="5" t="s">
        <v>65</v>
      </c>
      <c r="Y944" s="5" t="s">
        <v>77</v>
      </c>
      <c r="Z944" s="5" t="s">
        <v>66</v>
      </c>
      <c r="AA944" s="5" t="s">
        <v>69</v>
      </c>
      <c r="AB944" s="5"/>
      <c r="AC944" s="5"/>
      <c r="AD944" s="5" t="s">
        <v>94</v>
      </c>
      <c r="AE944" s="5" t="s">
        <v>92</v>
      </c>
      <c r="AF944" s="5" t="s">
        <v>91</v>
      </c>
    </row>
    <row r="945" spans="24:32" ht="18" customHeight="1" x14ac:dyDescent="0.45">
      <c r="X945" s="15" t="s">
        <v>104</v>
      </c>
      <c r="Y945" s="15" t="s">
        <v>105</v>
      </c>
      <c r="Z945" s="15" t="s">
        <v>100</v>
      </c>
      <c r="AA945" s="15" t="s">
        <v>90</v>
      </c>
      <c r="AB945" s="15" t="s">
        <v>99</v>
      </c>
      <c r="AC945" s="2" t="str">
        <f>_xlfn.CONCAT(X945,Y945,Z945,AA945,AB945)</f>
        <v>2後期金他c</v>
      </c>
      <c r="AD945" s="16" t="e">
        <f>DGET($M$10:$U$203,$U$10,X944:AA945)</f>
        <v>#VALUE!</v>
      </c>
      <c r="AE945" s="16" t="e">
        <f>DGET($M$10:$U$203,$N$10,X944:AA945)</f>
        <v>#VALUE!</v>
      </c>
      <c r="AF945" s="16" t="e">
        <f>DGET($M$10:$U$203,$M$10,X944:AA945)</f>
        <v>#VALUE!</v>
      </c>
    </row>
    <row r="946" spans="24:32" ht="18" customHeight="1" x14ac:dyDescent="0.45">
      <c r="X946" s="5" t="s">
        <v>65</v>
      </c>
      <c r="Y946" s="5" t="s">
        <v>77</v>
      </c>
      <c r="Z946" s="5" t="s">
        <v>66</v>
      </c>
      <c r="AA946" s="5" t="s">
        <v>67</v>
      </c>
      <c r="AB946" s="5"/>
      <c r="AC946" s="5"/>
      <c r="AD946" s="5" t="s">
        <v>94</v>
      </c>
      <c r="AE946" s="5" t="s">
        <v>92</v>
      </c>
      <c r="AF946" s="5" t="s">
        <v>91</v>
      </c>
    </row>
    <row r="947" spans="24:32" ht="18" customHeight="1" x14ac:dyDescent="0.45">
      <c r="X947" s="15" t="s">
        <v>104</v>
      </c>
      <c r="Y947" s="15" t="s">
        <v>105</v>
      </c>
      <c r="Z947" s="15" t="s">
        <v>101</v>
      </c>
      <c r="AA947" s="15" t="s">
        <v>84</v>
      </c>
      <c r="AB947" s="15" t="s">
        <v>97</v>
      </c>
      <c r="AC947" s="2" t="str">
        <f>_xlfn.CONCAT(X947,Y947,Z947,AA947,AB947)</f>
        <v>2後期土1 2a</v>
      </c>
      <c r="AD947" s="16" t="e">
        <f>DGET($M$10:$U$203,$U$10,X946:AA947)</f>
        <v>#VALUE!</v>
      </c>
      <c r="AE947" s="16" t="e">
        <f>DGET($M$10:$U$203,$N$10,X946:AA947)</f>
        <v>#VALUE!</v>
      </c>
      <c r="AF947" s="16" t="e">
        <f>DGET($M$10:$U$203,$M$10,X946:AA947)</f>
        <v>#VALUE!</v>
      </c>
    </row>
    <row r="948" spans="24:32" ht="18" customHeight="1" x14ac:dyDescent="0.45">
      <c r="X948" s="5" t="s">
        <v>65</v>
      </c>
      <c r="Y948" s="5" t="s">
        <v>77</v>
      </c>
      <c r="Z948" s="5" t="s">
        <v>66</v>
      </c>
      <c r="AA948" s="5" t="s">
        <v>68</v>
      </c>
      <c r="AB948" s="5"/>
      <c r="AC948" s="5"/>
      <c r="AD948" s="5" t="s">
        <v>94</v>
      </c>
      <c r="AE948" s="5" t="s">
        <v>92</v>
      </c>
      <c r="AF948" s="5" t="s">
        <v>91</v>
      </c>
    </row>
    <row r="949" spans="24:32" ht="18" customHeight="1" x14ac:dyDescent="0.45">
      <c r="X949" s="15" t="s">
        <v>104</v>
      </c>
      <c r="Y949" s="15" t="s">
        <v>105</v>
      </c>
      <c r="Z949" s="15" t="s">
        <v>101</v>
      </c>
      <c r="AA949" s="15" t="s">
        <v>84</v>
      </c>
      <c r="AB949" s="15" t="s">
        <v>98</v>
      </c>
      <c r="AC949" s="2" t="str">
        <f>_xlfn.CONCAT(X949,Y949,Z949,AA949,AB949)</f>
        <v>2後期土1 2b</v>
      </c>
      <c r="AD949" s="16" t="e">
        <f>DGET($M$10:$U$203,$U$10,X948:AA949)</f>
        <v>#VALUE!</v>
      </c>
      <c r="AE949" s="16" t="e">
        <f>DGET($M$10:$U$203,$N$10,X948:AA949)</f>
        <v>#VALUE!</v>
      </c>
      <c r="AF949" s="16" t="e">
        <f>DGET($M$10:$U$203,$M$10,X948:AA949)</f>
        <v>#VALUE!</v>
      </c>
    </row>
    <row r="950" spans="24:32" ht="18" customHeight="1" x14ac:dyDescent="0.45">
      <c r="X950" s="5" t="s">
        <v>65</v>
      </c>
      <c r="Y950" s="5" t="s">
        <v>77</v>
      </c>
      <c r="Z950" s="5" t="s">
        <v>66</v>
      </c>
      <c r="AA950" s="5" t="s">
        <v>69</v>
      </c>
      <c r="AB950" s="5"/>
      <c r="AC950" s="5"/>
      <c r="AD950" s="5" t="s">
        <v>94</v>
      </c>
      <c r="AE950" s="5" t="s">
        <v>92</v>
      </c>
      <c r="AF950" s="5" t="s">
        <v>91</v>
      </c>
    </row>
    <row r="951" spans="24:32" ht="18" customHeight="1" x14ac:dyDescent="0.45">
      <c r="X951" s="15" t="s">
        <v>104</v>
      </c>
      <c r="Y951" s="15" t="s">
        <v>105</v>
      </c>
      <c r="Z951" s="15" t="s">
        <v>101</v>
      </c>
      <c r="AA951" s="15" t="s">
        <v>84</v>
      </c>
      <c r="AB951" s="15" t="s">
        <v>99</v>
      </c>
      <c r="AC951" s="2" t="str">
        <f>_xlfn.CONCAT(X951,Y951,Z951,AA951,AB951)</f>
        <v>2後期土1 2c</v>
      </c>
      <c r="AD951" s="16" t="e">
        <f>DGET($M$10:$U$203,$U$10,X950:AA951)</f>
        <v>#VALUE!</v>
      </c>
      <c r="AE951" s="16" t="e">
        <f>DGET($M$10:$U$203,$N$10,X950:AA951)</f>
        <v>#VALUE!</v>
      </c>
      <c r="AF951" s="16" t="e">
        <f>DGET($M$10:$U$203,$M$10,X950:AA951)</f>
        <v>#VALUE!</v>
      </c>
    </row>
    <row r="952" spans="24:32" ht="18" customHeight="1" x14ac:dyDescent="0.45">
      <c r="X952" s="5" t="s">
        <v>65</v>
      </c>
      <c r="Y952" s="5" t="s">
        <v>77</v>
      </c>
      <c r="Z952" s="5" t="s">
        <v>102</v>
      </c>
      <c r="AA952" s="5" t="s">
        <v>67</v>
      </c>
      <c r="AB952" s="5"/>
      <c r="AC952" s="5"/>
      <c r="AD952" s="5" t="s">
        <v>94</v>
      </c>
      <c r="AE952" s="5" t="s">
        <v>92</v>
      </c>
      <c r="AF952" s="5" t="s">
        <v>91</v>
      </c>
    </row>
    <row r="953" spans="24:32" ht="18" customHeight="1" x14ac:dyDescent="0.45">
      <c r="X953" s="15" t="s">
        <v>104</v>
      </c>
      <c r="Y953" s="15" t="s">
        <v>105</v>
      </c>
      <c r="Z953" s="15" t="s">
        <v>101</v>
      </c>
      <c r="AA953" s="15" t="s">
        <v>85</v>
      </c>
      <c r="AB953" s="15" t="s">
        <v>97</v>
      </c>
      <c r="AC953" s="2" t="str">
        <f>_xlfn.CONCAT(X953,Y953,Z953,AA953,AB953)</f>
        <v>2後期土3 4a</v>
      </c>
      <c r="AD953" s="16" t="e">
        <f>DGET($M$10:$U$203,$U$10,X952:AA953)</f>
        <v>#VALUE!</v>
      </c>
      <c r="AE953" s="16" t="e">
        <f>DGET($M$10:$U$203,$N$10,X952:AA953)</f>
        <v>#VALUE!</v>
      </c>
      <c r="AF953" s="16" t="e">
        <f>DGET($M$10:$U$203,$M$10,X952:AA953)</f>
        <v>#VALUE!</v>
      </c>
    </row>
    <row r="954" spans="24:32" ht="18" customHeight="1" x14ac:dyDescent="0.45">
      <c r="X954" s="5" t="s">
        <v>65</v>
      </c>
      <c r="Y954" s="5" t="s">
        <v>77</v>
      </c>
      <c r="Z954" s="5" t="s">
        <v>66</v>
      </c>
      <c r="AA954" s="5" t="s">
        <v>68</v>
      </c>
      <c r="AB954" s="5"/>
      <c r="AC954" s="5"/>
      <c r="AD954" s="5" t="s">
        <v>94</v>
      </c>
      <c r="AE954" s="5" t="s">
        <v>92</v>
      </c>
      <c r="AF954" s="5" t="s">
        <v>91</v>
      </c>
    </row>
    <row r="955" spans="24:32" ht="18" customHeight="1" x14ac:dyDescent="0.45">
      <c r="X955" s="15" t="s">
        <v>104</v>
      </c>
      <c r="Y955" s="15" t="s">
        <v>105</v>
      </c>
      <c r="Z955" s="15" t="s">
        <v>101</v>
      </c>
      <c r="AA955" s="15" t="s">
        <v>85</v>
      </c>
      <c r="AB955" s="15" t="s">
        <v>98</v>
      </c>
      <c r="AC955" s="2" t="str">
        <f>_xlfn.CONCAT(X955,Y955,Z955,AA955,AB955)</f>
        <v>2後期土3 4b</v>
      </c>
      <c r="AD955" s="16" t="e">
        <f>DGET($M$10:$U$203,$U$10,X954:AA955)</f>
        <v>#VALUE!</v>
      </c>
      <c r="AE955" s="16" t="e">
        <f>DGET($M$10:$U$203,$N$10,X954:AA955)</f>
        <v>#VALUE!</v>
      </c>
      <c r="AF955" s="16" t="e">
        <f>DGET($M$10:$U$203,$M$10,X954:AA955)</f>
        <v>#VALUE!</v>
      </c>
    </row>
    <row r="956" spans="24:32" ht="18" customHeight="1" x14ac:dyDescent="0.45">
      <c r="X956" s="5" t="s">
        <v>65</v>
      </c>
      <c r="Y956" s="5" t="s">
        <v>77</v>
      </c>
      <c r="Z956" s="5" t="s">
        <v>66</v>
      </c>
      <c r="AA956" s="5" t="s">
        <v>69</v>
      </c>
      <c r="AB956" s="5"/>
      <c r="AC956" s="5"/>
      <c r="AD956" s="5" t="s">
        <v>94</v>
      </c>
      <c r="AE956" s="5" t="s">
        <v>92</v>
      </c>
      <c r="AF956" s="5" t="s">
        <v>91</v>
      </c>
    </row>
    <row r="957" spans="24:32" ht="18" customHeight="1" x14ac:dyDescent="0.45">
      <c r="X957" s="15" t="s">
        <v>104</v>
      </c>
      <c r="Y957" s="15" t="s">
        <v>105</v>
      </c>
      <c r="Z957" s="15" t="s">
        <v>101</v>
      </c>
      <c r="AA957" s="15" t="s">
        <v>85</v>
      </c>
      <c r="AB957" s="15" t="s">
        <v>99</v>
      </c>
      <c r="AC957" s="2" t="str">
        <f>_xlfn.CONCAT(X957,Y957,Z957,AA957,AB957)</f>
        <v>2後期土3 4c</v>
      </c>
      <c r="AD957" s="16" t="e">
        <f>DGET($M$10:$U$203,$U$10,X956:AA957)</f>
        <v>#VALUE!</v>
      </c>
      <c r="AE957" s="16" t="e">
        <f>DGET($M$10:$U$203,$N$10,X956:AA957)</f>
        <v>#VALUE!</v>
      </c>
      <c r="AF957" s="16" t="e">
        <f>DGET($M$10:$U$203,$M$10,X956:AA957)</f>
        <v>#VALUE!</v>
      </c>
    </row>
    <row r="958" spans="24:32" ht="18" customHeight="1" x14ac:dyDescent="0.45">
      <c r="X958" s="5" t="s">
        <v>65</v>
      </c>
      <c r="Y958" s="5" t="s">
        <v>77</v>
      </c>
      <c r="Z958" s="5" t="s">
        <v>66</v>
      </c>
      <c r="AA958" s="5" t="s">
        <v>67</v>
      </c>
      <c r="AB958" s="5"/>
      <c r="AC958" s="5"/>
      <c r="AD958" s="5" t="s">
        <v>94</v>
      </c>
      <c r="AE958" s="5" t="s">
        <v>92</v>
      </c>
      <c r="AF958" s="5" t="s">
        <v>91</v>
      </c>
    </row>
    <row r="959" spans="24:32" ht="18" customHeight="1" x14ac:dyDescent="0.45">
      <c r="X959" s="15" t="s">
        <v>104</v>
      </c>
      <c r="Y959" s="15" t="s">
        <v>105</v>
      </c>
      <c r="Z959" s="15" t="s">
        <v>101</v>
      </c>
      <c r="AA959" s="15" t="s">
        <v>87</v>
      </c>
      <c r="AB959" s="15" t="s">
        <v>97</v>
      </c>
      <c r="AC959" s="2" t="str">
        <f>_xlfn.CONCAT(X959,Y959,Z959,AA959,AB959)</f>
        <v>2後期土5 6a</v>
      </c>
      <c r="AD959" s="16" t="e">
        <f>DGET($M$10:$U$203,$U$10,X958:AA959)</f>
        <v>#VALUE!</v>
      </c>
      <c r="AE959" s="16" t="e">
        <f>DGET($M$10:$U$203,$N$10,X958:AA959)</f>
        <v>#VALUE!</v>
      </c>
      <c r="AF959" s="16" t="e">
        <f>DGET($M$10:$U$203,$M$10,X958:AA959)</f>
        <v>#VALUE!</v>
      </c>
    </row>
    <row r="960" spans="24:32" ht="18" customHeight="1" x14ac:dyDescent="0.45">
      <c r="X960" s="5" t="s">
        <v>65</v>
      </c>
      <c r="Y960" s="5" t="s">
        <v>77</v>
      </c>
      <c r="Z960" s="5" t="s">
        <v>102</v>
      </c>
      <c r="AA960" s="5" t="s">
        <v>68</v>
      </c>
      <c r="AB960" s="5"/>
      <c r="AC960" s="5"/>
      <c r="AD960" s="5" t="s">
        <v>94</v>
      </c>
      <c r="AE960" s="5" t="s">
        <v>92</v>
      </c>
      <c r="AF960" s="5" t="s">
        <v>91</v>
      </c>
    </row>
    <row r="961" spans="24:32" ht="18" customHeight="1" x14ac:dyDescent="0.45">
      <c r="X961" s="15" t="s">
        <v>104</v>
      </c>
      <c r="Y961" s="15" t="s">
        <v>105</v>
      </c>
      <c r="Z961" s="15" t="s">
        <v>101</v>
      </c>
      <c r="AA961" s="15" t="s">
        <v>87</v>
      </c>
      <c r="AB961" s="15" t="s">
        <v>98</v>
      </c>
      <c r="AC961" s="2" t="str">
        <f>_xlfn.CONCAT(X961,Y961,Z961,AA961,AB961)</f>
        <v>2後期土5 6b</v>
      </c>
      <c r="AD961" s="16" t="e">
        <f>DGET($M$10:$U$203,$U$10,X960:AA961)</f>
        <v>#VALUE!</v>
      </c>
      <c r="AE961" s="16" t="e">
        <f>DGET($M$10:$U$203,$N$10,X960:AA961)</f>
        <v>#VALUE!</v>
      </c>
      <c r="AF961" s="16" t="e">
        <f>DGET($M$10:$U$203,$M$10,X960:AA961)</f>
        <v>#VALUE!</v>
      </c>
    </row>
    <row r="962" spans="24:32" ht="18" customHeight="1" x14ac:dyDescent="0.45">
      <c r="X962" s="5" t="s">
        <v>65</v>
      </c>
      <c r="Y962" s="5" t="s">
        <v>77</v>
      </c>
      <c r="Z962" s="5" t="s">
        <v>66</v>
      </c>
      <c r="AA962" s="5" t="s">
        <v>69</v>
      </c>
      <c r="AB962" s="5"/>
      <c r="AC962" s="5"/>
      <c r="AD962" s="5" t="s">
        <v>94</v>
      </c>
      <c r="AE962" s="5" t="s">
        <v>92</v>
      </c>
      <c r="AF962" s="5" t="s">
        <v>91</v>
      </c>
    </row>
    <row r="963" spans="24:32" ht="18" customHeight="1" x14ac:dyDescent="0.45">
      <c r="X963" s="15" t="s">
        <v>104</v>
      </c>
      <c r="Y963" s="15" t="s">
        <v>105</v>
      </c>
      <c r="Z963" s="15" t="s">
        <v>101</v>
      </c>
      <c r="AA963" s="15" t="s">
        <v>87</v>
      </c>
      <c r="AB963" s="15" t="s">
        <v>99</v>
      </c>
      <c r="AC963" s="2" t="str">
        <f>_xlfn.CONCAT(X963,Y963,Z963,AA963,AB963)</f>
        <v>2後期土5 6c</v>
      </c>
      <c r="AD963" s="16" t="e">
        <f>DGET($M$10:$U$203,$U$10,X962:AA963)</f>
        <v>#VALUE!</v>
      </c>
      <c r="AE963" s="16" t="e">
        <f>DGET($M$10:$U$203,$N$10,X962:AA963)</f>
        <v>#VALUE!</v>
      </c>
      <c r="AF963" s="16" t="e">
        <f>DGET($M$10:$U$203,$M$10,X962:AA963)</f>
        <v>#VALUE!</v>
      </c>
    </row>
    <row r="964" spans="24:32" ht="18" customHeight="1" x14ac:dyDescent="0.45">
      <c r="X964" s="5" t="s">
        <v>65</v>
      </c>
      <c r="Y964" s="5" t="s">
        <v>77</v>
      </c>
      <c r="Z964" s="5" t="s">
        <v>66</v>
      </c>
      <c r="AA964" s="5" t="s">
        <v>67</v>
      </c>
      <c r="AB964" s="5"/>
      <c r="AC964" s="5"/>
      <c r="AD964" s="5" t="s">
        <v>94</v>
      </c>
      <c r="AE964" s="5" t="s">
        <v>92</v>
      </c>
      <c r="AF964" s="5" t="s">
        <v>91</v>
      </c>
    </row>
    <row r="965" spans="24:32" ht="18" customHeight="1" x14ac:dyDescent="0.45">
      <c r="X965" s="15" t="s">
        <v>104</v>
      </c>
      <c r="Y965" s="15" t="s">
        <v>105</v>
      </c>
      <c r="Z965" s="15" t="s">
        <v>101</v>
      </c>
      <c r="AA965" s="15" t="s">
        <v>88</v>
      </c>
      <c r="AB965" s="15" t="s">
        <v>97</v>
      </c>
      <c r="AC965" s="2" t="str">
        <f>_xlfn.CONCAT(X965,Y965,Z965,AA965,AB965)</f>
        <v>2後期土7 8a</v>
      </c>
      <c r="AD965" s="16" t="e">
        <f>DGET($M$10:$U$203,$U$10,X964:AA965)</f>
        <v>#VALUE!</v>
      </c>
      <c r="AE965" s="16" t="e">
        <f>DGET($M$10:$U$203,$N$10,X964:AA965)</f>
        <v>#VALUE!</v>
      </c>
      <c r="AF965" s="16" t="e">
        <f>DGET($M$10:$U$203,$M$10,X964:AA965)</f>
        <v>#VALUE!</v>
      </c>
    </row>
    <row r="966" spans="24:32" ht="18" customHeight="1" x14ac:dyDescent="0.45">
      <c r="X966" s="5" t="s">
        <v>65</v>
      </c>
      <c r="Y966" s="5" t="s">
        <v>77</v>
      </c>
      <c r="Z966" s="5" t="s">
        <v>66</v>
      </c>
      <c r="AA966" s="5" t="s">
        <v>68</v>
      </c>
      <c r="AB966" s="5"/>
      <c r="AC966" s="5"/>
      <c r="AD966" s="5" t="s">
        <v>94</v>
      </c>
      <c r="AE966" s="5" t="s">
        <v>92</v>
      </c>
      <c r="AF966" s="5" t="s">
        <v>91</v>
      </c>
    </row>
    <row r="967" spans="24:32" ht="18" customHeight="1" x14ac:dyDescent="0.45">
      <c r="X967" s="15" t="s">
        <v>104</v>
      </c>
      <c r="Y967" s="15" t="s">
        <v>105</v>
      </c>
      <c r="Z967" s="15" t="s">
        <v>101</v>
      </c>
      <c r="AA967" s="15" t="s">
        <v>88</v>
      </c>
      <c r="AB967" s="15" t="s">
        <v>98</v>
      </c>
      <c r="AC967" s="2" t="str">
        <f>_xlfn.CONCAT(X967,Y967,Z967,AA967,AB967)</f>
        <v>2後期土7 8b</v>
      </c>
      <c r="AD967" s="16" t="e">
        <f>DGET($M$10:$U$203,$U$10,X966:AA967)</f>
        <v>#VALUE!</v>
      </c>
      <c r="AE967" s="16" t="e">
        <f>DGET($M$10:$U$203,$N$10,X966:AA967)</f>
        <v>#VALUE!</v>
      </c>
      <c r="AF967" s="16" t="e">
        <f>DGET($M$10:$U$203,$M$10,X966:AA967)</f>
        <v>#VALUE!</v>
      </c>
    </row>
    <row r="968" spans="24:32" ht="18" customHeight="1" x14ac:dyDescent="0.45">
      <c r="X968" s="5" t="s">
        <v>65</v>
      </c>
      <c r="Y968" s="5" t="s">
        <v>77</v>
      </c>
      <c r="Z968" s="5" t="s">
        <v>102</v>
      </c>
      <c r="AA968" s="5" t="s">
        <v>69</v>
      </c>
      <c r="AB968" s="5"/>
      <c r="AC968" s="5"/>
      <c r="AD968" s="5" t="s">
        <v>94</v>
      </c>
      <c r="AE968" s="5" t="s">
        <v>92</v>
      </c>
      <c r="AF968" s="5" t="s">
        <v>91</v>
      </c>
    </row>
    <row r="969" spans="24:32" ht="18" customHeight="1" x14ac:dyDescent="0.45">
      <c r="X969" s="15" t="s">
        <v>104</v>
      </c>
      <c r="Y969" s="15" t="s">
        <v>105</v>
      </c>
      <c r="Z969" s="15" t="s">
        <v>101</v>
      </c>
      <c r="AA969" s="15" t="s">
        <v>88</v>
      </c>
      <c r="AB969" s="15" t="s">
        <v>99</v>
      </c>
      <c r="AC969" s="2" t="str">
        <f>_xlfn.CONCAT(X969,Y969,Z969,AA969,AB969)</f>
        <v>2後期土7 8c</v>
      </c>
      <c r="AD969" s="16" t="e">
        <f>DGET($M$10:$U$203,$U$10,X968:AA969)</f>
        <v>#VALUE!</v>
      </c>
      <c r="AE969" s="16" t="e">
        <f>DGET($M$10:$U$203,$N$10,X968:AA969)</f>
        <v>#VALUE!</v>
      </c>
      <c r="AF969" s="16" t="e">
        <f>DGET($M$10:$U$203,$M$10,X968:AA969)</f>
        <v>#VALUE!</v>
      </c>
    </row>
    <row r="970" spans="24:32" ht="18" customHeight="1" x14ac:dyDescent="0.45">
      <c r="X970" s="5" t="s">
        <v>65</v>
      </c>
      <c r="Y970" s="5" t="s">
        <v>77</v>
      </c>
      <c r="Z970" s="5" t="s">
        <v>66</v>
      </c>
      <c r="AA970" s="5" t="s">
        <v>67</v>
      </c>
      <c r="AB970" s="5"/>
      <c r="AC970" s="5"/>
      <c r="AD970" s="5" t="s">
        <v>94</v>
      </c>
      <c r="AE970" s="5" t="s">
        <v>92</v>
      </c>
      <c r="AF970" s="5" t="s">
        <v>91</v>
      </c>
    </row>
    <row r="971" spans="24:32" ht="18" customHeight="1" x14ac:dyDescent="0.45">
      <c r="X971" s="15" t="s">
        <v>104</v>
      </c>
      <c r="Y971" s="15" t="s">
        <v>105</v>
      </c>
      <c r="Z971" s="15" t="s">
        <v>101</v>
      </c>
      <c r="AA971" s="15" t="s">
        <v>89</v>
      </c>
      <c r="AB971" s="15" t="s">
        <v>97</v>
      </c>
      <c r="AC971" s="2" t="str">
        <f>_xlfn.CONCAT(X971,Y971,Z971,AA971,AB971)</f>
        <v>2後期土9 10a</v>
      </c>
      <c r="AD971" s="16" t="e">
        <f>DGET($M$10:$U$203,$U$10,X970:AA971)</f>
        <v>#VALUE!</v>
      </c>
      <c r="AE971" s="16" t="e">
        <f>DGET($M$10:$U$203,$N$10,X970:AA971)</f>
        <v>#VALUE!</v>
      </c>
      <c r="AF971" s="16" t="e">
        <f>DGET($M$10:$U$203,$M$10,X970:AA971)</f>
        <v>#VALUE!</v>
      </c>
    </row>
    <row r="972" spans="24:32" ht="18" customHeight="1" x14ac:dyDescent="0.45">
      <c r="X972" s="5" t="s">
        <v>65</v>
      </c>
      <c r="Y972" s="5" t="s">
        <v>77</v>
      </c>
      <c r="Z972" s="5" t="s">
        <v>66</v>
      </c>
      <c r="AA972" s="5" t="s">
        <v>68</v>
      </c>
      <c r="AB972" s="5"/>
      <c r="AC972" s="5"/>
      <c r="AD972" s="5" t="s">
        <v>94</v>
      </c>
      <c r="AE972" s="5" t="s">
        <v>92</v>
      </c>
      <c r="AF972" s="5" t="s">
        <v>91</v>
      </c>
    </row>
    <row r="973" spans="24:32" ht="18" customHeight="1" x14ac:dyDescent="0.45">
      <c r="X973" s="15" t="s">
        <v>104</v>
      </c>
      <c r="Y973" s="15" t="s">
        <v>105</v>
      </c>
      <c r="Z973" s="15" t="s">
        <v>101</v>
      </c>
      <c r="AA973" s="15" t="s">
        <v>89</v>
      </c>
      <c r="AB973" s="15" t="s">
        <v>98</v>
      </c>
      <c r="AC973" s="2" t="str">
        <f>_xlfn.CONCAT(X973,Y973,Z973,AA973,AB973)</f>
        <v>2後期土9 10b</v>
      </c>
      <c r="AD973" s="16" t="e">
        <f>DGET($M$10:$U$203,$U$10,X972:AA973)</f>
        <v>#VALUE!</v>
      </c>
      <c r="AE973" s="16" t="e">
        <f>DGET($M$10:$U$203,$N$10,X972:AA973)</f>
        <v>#VALUE!</v>
      </c>
      <c r="AF973" s="16" t="e">
        <f>DGET($M$10:$U$203,$M$10,X972:AA973)</f>
        <v>#VALUE!</v>
      </c>
    </row>
    <row r="974" spans="24:32" ht="18" customHeight="1" x14ac:dyDescent="0.45">
      <c r="X974" s="5" t="s">
        <v>65</v>
      </c>
      <c r="Y974" s="5" t="s">
        <v>77</v>
      </c>
      <c r="Z974" s="5" t="s">
        <v>66</v>
      </c>
      <c r="AA974" s="5" t="s">
        <v>69</v>
      </c>
      <c r="AB974" s="5"/>
      <c r="AC974" s="5"/>
      <c r="AD974" s="5" t="s">
        <v>94</v>
      </c>
      <c r="AE974" s="5" t="s">
        <v>92</v>
      </c>
      <c r="AF974" s="5" t="s">
        <v>91</v>
      </c>
    </row>
    <row r="975" spans="24:32" ht="18" customHeight="1" x14ac:dyDescent="0.45">
      <c r="X975" s="15" t="s">
        <v>104</v>
      </c>
      <c r="Y975" s="15" t="s">
        <v>105</v>
      </c>
      <c r="Z975" s="15" t="s">
        <v>101</v>
      </c>
      <c r="AA975" s="15" t="s">
        <v>89</v>
      </c>
      <c r="AB975" s="15" t="s">
        <v>99</v>
      </c>
      <c r="AC975" s="2" t="str">
        <f>_xlfn.CONCAT(X975,Y975,Z975,AA975,AB975)</f>
        <v>2後期土9 10c</v>
      </c>
      <c r="AD975" s="16" t="e">
        <f>DGET($M$10:$U$203,$U$10,X974:AA975)</f>
        <v>#VALUE!</v>
      </c>
      <c r="AE975" s="16" t="e">
        <f>DGET($M$10:$U$203,$N$10,X974:AA975)</f>
        <v>#VALUE!</v>
      </c>
      <c r="AF975" s="16" t="e">
        <f>DGET($M$10:$U$203,$M$10,X974:AA975)</f>
        <v>#VALUE!</v>
      </c>
    </row>
    <row r="976" spans="24:32" ht="18" customHeight="1" x14ac:dyDescent="0.45">
      <c r="X976" s="5" t="s">
        <v>65</v>
      </c>
      <c r="Y976" s="5" t="s">
        <v>77</v>
      </c>
      <c r="Z976" s="5" t="s">
        <v>66</v>
      </c>
      <c r="AA976" s="5" t="s">
        <v>67</v>
      </c>
      <c r="AB976" s="5"/>
      <c r="AC976" s="5"/>
      <c r="AD976" s="5" t="s">
        <v>94</v>
      </c>
      <c r="AE976" s="5" t="s">
        <v>92</v>
      </c>
      <c r="AF976" s="5" t="s">
        <v>91</v>
      </c>
    </row>
    <row r="977" spans="24:32" ht="18" customHeight="1" x14ac:dyDescent="0.45">
      <c r="X977" s="15" t="s">
        <v>104</v>
      </c>
      <c r="Y977" s="15" t="s">
        <v>105</v>
      </c>
      <c r="Z977" s="15" t="s">
        <v>101</v>
      </c>
      <c r="AA977" s="15" t="s">
        <v>90</v>
      </c>
      <c r="AB977" s="15" t="s">
        <v>97</v>
      </c>
      <c r="AC977" s="2" t="str">
        <f>_xlfn.CONCAT(X977,Y977,Z977,AA977,AB977)</f>
        <v>2後期土他a</v>
      </c>
      <c r="AD977" s="16" t="e">
        <f>DGET($M$10:$U$203,$U$10,X976:AA977)</f>
        <v>#VALUE!</v>
      </c>
      <c r="AE977" s="16" t="e">
        <f>DGET($M$10:$U$203,$N$10,X976:AA977)</f>
        <v>#VALUE!</v>
      </c>
      <c r="AF977" s="16" t="e">
        <f>DGET($M$10:$U$203,$M$10,X976:AA977)</f>
        <v>#VALUE!</v>
      </c>
    </row>
    <row r="978" spans="24:32" ht="18" customHeight="1" x14ac:dyDescent="0.45">
      <c r="X978" s="5" t="s">
        <v>65</v>
      </c>
      <c r="Y978" s="5" t="s">
        <v>77</v>
      </c>
      <c r="Z978" s="5" t="s">
        <v>66</v>
      </c>
      <c r="AA978" s="5" t="s">
        <v>68</v>
      </c>
      <c r="AB978" s="5"/>
      <c r="AC978" s="5"/>
      <c r="AD978" s="5" t="s">
        <v>94</v>
      </c>
      <c r="AE978" s="5" t="s">
        <v>92</v>
      </c>
      <c r="AF978" s="5" t="s">
        <v>91</v>
      </c>
    </row>
    <row r="979" spans="24:32" ht="18" customHeight="1" x14ac:dyDescent="0.45">
      <c r="X979" s="15" t="s">
        <v>104</v>
      </c>
      <c r="Y979" s="15" t="s">
        <v>105</v>
      </c>
      <c r="Z979" s="15" t="s">
        <v>101</v>
      </c>
      <c r="AA979" s="15" t="s">
        <v>90</v>
      </c>
      <c r="AB979" s="15" t="s">
        <v>98</v>
      </c>
      <c r="AC979" s="2" t="str">
        <f>_xlfn.CONCAT(X979,Y979,Z979,AA979,AB979)</f>
        <v>2後期土他b</v>
      </c>
      <c r="AD979" s="16" t="e">
        <f>DGET($M$10:$U$203,$U$10,X978:AA979)</f>
        <v>#VALUE!</v>
      </c>
      <c r="AE979" s="16" t="e">
        <f>DGET($M$10:$U$203,$N$10,X978:AA979)</f>
        <v>#VALUE!</v>
      </c>
      <c r="AF979" s="16" t="e">
        <f>DGET($M$10:$U$203,$M$10,X978:AA979)</f>
        <v>#VALUE!</v>
      </c>
    </row>
    <row r="980" spans="24:32" ht="18" customHeight="1" x14ac:dyDescent="0.45">
      <c r="X980" s="5" t="s">
        <v>65</v>
      </c>
      <c r="Y980" s="5" t="s">
        <v>77</v>
      </c>
      <c r="Z980" s="5" t="s">
        <v>102</v>
      </c>
      <c r="AA980" s="5" t="s">
        <v>69</v>
      </c>
      <c r="AB980" s="5"/>
      <c r="AC980" s="5"/>
      <c r="AD980" s="5" t="s">
        <v>94</v>
      </c>
      <c r="AE980" s="5" t="s">
        <v>92</v>
      </c>
      <c r="AF980" s="5" t="s">
        <v>91</v>
      </c>
    </row>
    <row r="981" spans="24:32" ht="18" customHeight="1" x14ac:dyDescent="0.45">
      <c r="X981" s="15" t="s">
        <v>104</v>
      </c>
      <c r="Y981" s="15" t="s">
        <v>105</v>
      </c>
      <c r="Z981" s="15" t="s">
        <v>101</v>
      </c>
      <c r="AA981" s="15" t="s">
        <v>90</v>
      </c>
      <c r="AB981" s="15" t="s">
        <v>99</v>
      </c>
      <c r="AC981" s="2" t="str">
        <f>_xlfn.CONCAT(X981,Y981,Z981,AA981,AB981)</f>
        <v>2後期土他c</v>
      </c>
      <c r="AD981" s="16" t="e">
        <f>DGET($M$10:$U$203,$U$10,X980:AA981)</f>
        <v>#VALUE!</v>
      </c>
      <c r="AE981" s="16" t="e">
        <f>DGET($M$10:$U$203,$N$10,X980:AA981)</f>
        <v>#VALUE!</v>
      </c>
      <c r="AF981" s="16" t="e">
        <f>DGET($M$10:$U$203,$M$10,X980:AA981)</f>
        <v>#VALUE!</v>
      </c>
    </row>
    <row r="982" spans="24:32" ht="18" customHeight="1" x14ac:dyDescent="0.45">
      <c r="X982" s="5" t="s">
        <v>65</v>
      </c>
      <c r="Y982" s="5" t="s">
        <v>77</v>
      </c>
      <c r="Z982" s="5" t="s">
        <v>66</v>
      </c>
      <c r="AA982" s="5" t="s">
        <v>67</v>
      </c>
      <c r="AB982" s="5"/>
      <c r="AC982" s="5"/>
      <c r="AD982" s="5" t="s">
        <v>94</v>
      </c>
      <c r="AE982" s="5" t="s">
        <v>92</v>
      </c>
      <c r="AF982" s="5" t="s">
        <v>91</v>
      </c>
    </row>
    <row r="983" spans="24:32" ht="18" customHeight="1" x14ac:dyDescent="0.45">
      <c r="X983" s="15" t="s">
        <v>104</v>
      </c>
      <c r="Y983" s="15" t="s">
        <v>105</v>
      </c>
      <c r="Z983" s="15" t="s">
        <v>103</v>
      </c>
      <c r="AA983" s="15" t="s">
        <v>84</v>
      </c>
      <c r="AB983" s="15" t="s">
        <v>97</v>
      </c>
      <c r="AC983" s="2" t="str">
        <f>_xlfn.CONCAT(X983,Y983,Z983,AA983,AB983)</f>
        <v>2後期日1 2a</v>
      </c>
      <c r="AD983" s="16" t="e">
        <f>DGET($M$10:$U$203,$U$10,X982:AA983)</f>
        <v>#VALUE!</v>
      </c>
      <c r="AE983" s="16" t="e">
        <f>DGET($M$10:$U$203,$N$10,X982:AA983)</f>
        <v>#VALUE!</v>
      </c>
      <c r="AF983" s="16" t="e">
        <f>DGET($M$10:$U$203,$M$10,X982:AA983)</f>
        <v>#VALUE!</v>
      </c>
    </row>
    <row r="984" spans="24:32" ht="18" customHeight="1" x14ac:dyDescent="0.45">
      <c r="X984" s="5" t="s">
        <v>65</v>
      </c>
      <c r="Y984" s="5" t="s">
        <v>77</v>
      </c>
      <c r="Z984" s="5" t="s">
        <v>66</v>
      </c>
      <c r="AA984" s="5" t="s">
        <v>68</v>
      </c>
      <c r="AB984" s="5"/>
      <c r="AC984" s="5"/>
      <c r="AD984" s="5" t="s">
        <v>94</v>
      </c>
      <c r="AE984" s="5" t="s">
        <v>92</v>
      </c>
      <c r="AF984" s="5" t="s">
        <v>91</v>
      </c>
    </row>
    <row r="985" spans="24:32" ht="18" customHeight="1" x14ac:dyDescent="0.45">
      <c r="X985" s="15" t="s">
        <v>104</v>
      </c>
      <c r="Y985" s="15" t="s">
        <v>105</v>
      </c>
      <c r="Z985" s="15" t="s">
        <v>103</v>
      </c>
      <c r="AA985" s="15" t="s">
        <v>84</v>
      </c>
      <c r="AB985" s="15" t="s">
        <v>98</v>
      </c>
      <c r="AC985" s="2" t="str">
        <f>_xlfn.CONCAT(X985,Y985,Z985,AA985,AB985)</f>
        <v>2後期日1 2b</v>
      </c>
      <c r="AD985" s="16" t="e">
        <f>DGET($M$10:$U$203,$U$10,X984:AA985)</f>
        <v>#VALUE!</v>
      </c>
      <c r="AE985" s="16" t="e">
        <f>DGET($M$10:$U$203,$N$10,X984:AA985)</f>
        <v>#VALUE!</v>
      </c>
      <c r="AF985" s="16" t="e">
        <f>DGET($M$10:$U$203,$M$10,X984:AA985)</f>
        <v>#VALUE!</v>
      </c>
    </row>
    <row r="986" spans="24:32" ht="18" customHeight="1" x14ac:dyDescent="0.45">
      <c r="X986" s="5" t="s">
        <v>65</v>
      </c>
      <c r="Y986" s="5" t="s">
        <v>77</v>
      </c>
      <c r="Z986" s="5" t="s">
        <v>66</v>
      </c>
      <c r="AA986" s="5" t="s">
        <v>69</v>
      </c>
      <c r="AB986" s="5"/>
      <c r="AC986" s="5"/>
      <c r="AD986" s="5" t="s">
        <v>94</v>
      </c>
      <c r="AE986" s="5" t="s">
        <v>92</v>
      </c>
      <c r="AF986" s="5" t="s">
        <v>91</v>
      </c>
    </row>
    <row r="987" spans="24:32" ht="18" customHeight="1" x14ac:dyDescent="0.45">
      <c r="X987" s="15" t="s">
        <v>104</v>
      </c>
      <c r="Y987" s="15" t="s">
        <v>105</v>
      </c>
      <c r="Z987" s="15" t="s">
        <v>103</v>
      </c>
      <c r="AA987" s="15" t="s">
        <v>84</v>
      </c>
      <c r="AB987" s="15" t="s">
        <v>99</v>
      </c>
      <c r="AC987" s="2" t="str">
        <f>_xlfn.CONCAT(X987,Y987,Z987,AA987,AB987)</f>
        <v>2後期日1 2c</v>
      </c>
      <c r="AD987" s="16" t="e">
        <f>DGET($M$10:$U$203,$U$10,X986:AA987)</f>
        <v>#VALUE!</v>
      </c>
      <c r="AE987" s="16" t="e">
        <f>DGET($M$10:$U$203,$N$10,X986:AA987)</f>
        <v>#VALUE!</v>
      </c>
      <c r="AF987" s="16" t="e">
        <f>DGET($M$10:$U$203,$M$10,X986:AA987)</f>
        <v>#VALUE!</v>
      </c>
    </row>
    <row r="988" spans="24:32" ht="18" customHeight="1" x14ac:dyDescent="0.45">
      <c r="X988" s="5" t="s">
        <v>65</v>
      </c>
      <c r="Y988" s="5" t="s">
        <v>77</v>
      </c>
      <c r="Z988" s="5" t="s">
        <v>66</v>
      </c>
      <c r="AA988" s="5" t="s">
        <v>67</v>
      </c>
      <c r="AB988" s="5"/>
      <c r="AC988" s="5"/>
      <c r="AD988" s="5" t="s">
        <v>94</v>
      </c>
      <c r="AE988" s="5" t="s">
        <v>92</v>
      </c>
      <c r="AF988" s="5" t="s">
        <v>91</v>
      </c>
    </row>
    <row r="989" spans="24:32" ht="18" customHeight="1" x14ac:dyDescent="0.45">
      <c r="X989" s="15" t="s">
        <v>104</v>
      </c>
      <c r="Y989" s="15" t="s">
        <v>105</v>
      </c>
      <c r="Z989" s="15" t="s">
        <v>103</v>
      </c>
      <c r="AA989" s="15" t="s">
        <v>85</v>
      </c>
      <c r="AB989" s="15" t="s">
        <v>97</v>
      </c>
      <c r="AC989" s="2" t="str">
        <f>_xlfn.CONCAT(X989,Y989,Z989,AA989,AB989)</f>
        <v>2後期日3 4a</v>
      </c>
      <c r="AD989" s="16" t="e">
        <f>DGET($M$10:$U$203,$U$10,X988:AA989)</f>
        <v>#VALUE!</v>
      </c>
      <c r="AE989" s="16" t="e">
        <f>DGET($M$10:$U$203,$N$10,X988:AA989)</f>
        <v>#VALUE!</v>
      </c>
      <c r="AF989" s="16" t="e">
        <f>DGET($M$10:$U$203,$M$10,X988:AA989)</f>
        <v>#VALUE!</v>
      </c>
    </row>
    <row r="990" spans="24:32" ht="18" customHeight="1" x14ac:dyDescent="0.45">
      <c r="X990" s="5" t="s">
        <v>65</v>
      </c>
      <c r="Y990" s="5" t="s">
        <v>77</v>
      </c>
      <c r="Z990" s="5" t="s">
        <v>66</v>
      </c>
      <c r="AA990" s="5" t="s">
        <v>68</v>
      </c>
      <c r="AB990" s="5"/>
      <c r="AC990" s="5"/>
      <c r="AD990" s="5" t="s">
        <v>94</v>
      </c>
      <c r="AE990" s="5" t="s">
        <v>92</v>
      </c>
      <c r="AF990" s="5" t="s">
        <v>91</v>
      </c>
    </row>
    <row r="991" spans="24:32" ht="18" customHeight="1" x14ac:dyDescent="0.45">
      <c r="X991" s="15" t="s">
        <v>104</v>
      </c>
      <c r="Y991" s="15" t="s">
        <v>105</v>
      </c>
      <c r="Z991" s="15" t="s">
        <v>103</v>
      </c>
      <c r="AA991" s="15" t="s">
        <v>85</v>
      </c>
      <c r="AB991" s="15" t="s">
        <v>98</v>
      </c>
      <c r="AC991" s="2" t="str">
        <f>_xlfn.CONCAT(X991,Y991,Z991,AA991,AB991)</f>
        <v>2後期日3 4b</v>
      </c>
      <c r="AD991" s="16" t="e">
        <f>DGET($M$10:$U$203,$U$10,X990:AA991)</f>
        <v>#VALUE!</v>
      </c>
      <c r="AE991" s="16" t="e">
        <f>DGET($M$10:$U$203,$N$10,X990:AA991)</f>
        <v>#VALUE!</v>
      </c>
      <c r="AF991" s="16" t="e">
        <f>DGET($M$10:$U$203,$M$10,X990:AA991)</f>
        <v>#VALUE!</v>
      </c>
    </row>
    <row r="992" spans="24:32" ht="18" customHeight="1" x14ac:dyDescent="0.45">
      <c r="X992" s="5" t="s">
        <v>65</v>
      </c>
      <c r="Y992" s="5" t="s">
        <v>77</v>
      </c>
      <c r="Z992" s="5" t="s">
        <v>66</v>
      </c>
      <c r="AA992" s="5" t="s">
        <v>69</v>
      </c>
      <c r="AB992" s="5"/>
      <c r="AC992" s="5"/>
      <c r="AD992" s="5" t="s">
        <v>94</v>
      </c>
      <c r="AE992" s="5" t="s">
        <v>92</v>
      </c>
      <c r="AF992" s="5" t="s">
        <v>91</v>
      </c>
    </row>
    <row r="993" spans="24:32" ht="18" customHeight="1" x14ac:dyDescent="0.45">
      <c r="X993" s="15" t="s">
        <v>104</v>
      </c>
      <c r="Y993" s="15" t="s">
        <v>105</v>
      </c>
      <c r="Z993" s="15" t="s">
        <v>103</v>
      </c>
      <c r="AA993" s="15" t="s">
        <v>85</v>
      </c>
      <c r="AB993" s="15" t="s">
        <v>99</v>
      </c>
      <c r="AC993" s="2" t="str">
        <f>_xlfn.CONCAT(X993,Y993,Z993,AA993,AB993)</f>
        <v>2後期日3 4c</v>
      </c>
      <c r="AD993" s="16" t="e">
        <f>DGET($M$10:$U$203,$U$10,X992:AA993)</f>
        <v>#VALUE!</v>
      </c>
      <c r="AE993" s="16" t="e">
        <f>DGET($M$10:$U$203,$N$10,X992:AA993)</f>
        <v>#VALUE!</v>
      </c>
      <c r="AF993" s="16" t="e">
        <f>DGET($M$10:$U$203,$M$10,X992:AA993)</f>
        <v>#VALUE!</v>
      </c>
    </row>
    <row r="994" spans="24:32" ht="18" customHeight="1" x14ac:dyDescent="0.45">
      <c r="X994" s="5" t="s">
        <v>65</v>
      </c>
      <c r="Y994" s="5" t="s">
        <v>77</v>
      </c>
      <c r="Z994" s="5" t="s">
        <v>66</v>
      </c>
      <c r="AA994" s="5" t="s">
        <v>67</v>
      </c>
      <c r="AB994" s="5"/>
      <c r="AC994" s="5"/>
      <c r="AD994" s="5" t="s">
        <v>94</v>
      </c>
      <c r="AE994" s="5" t="s">
        <v>92</v>
      </c>
      <c r="AF994" s="5" t="s">
        <v>91</v>
      </c>
    </row>
    <row r="995" spans="24:32" ht="18" customHeight="1" x14ac:dyDescent="0.45">
      <c r="X995" s="15" t="s">
        <v>104</v>
      </c>
      <c r="Y995" s="15" t="s">
        <v>105</v>
      </c>
      <c r="Z995" s="15" t="s">
        <v>103</v>
      </c>
      <c r="AA995" s="15" t="s">
        <v>87</v>
      </c>
      <c r="AB995" s="15" t="s">
        <v>97</v>
      </c>
      <c r="AC995" s="2" t="str">
        <f>_xlfn.CONCAT(X995,Y995,Z995,AA995,AB995)</f>
        <v>2後期日5 6a</v>
      </c>
      <c r="AD995" s="16" t="e">
        <f>DGET($M$10:$U$203,$U$10,X994:AA995)</f>
        <v>#VALUE!</v>
      </c>
      <c r="AE995" s="16" t="e">
        <f>DGET($M$10:$U$203,$N$10,X994:AA995)</f>
        <v>#VALUE!</v>
      </c>
      <c r="AF995" s="16" t="e">
        <f>DGET($M$10:$U$203,$M$10,X994:AA995)</f>
        <v>#VALUE!</v>
      </c>
    </row>
    <row r="996" spans="24:32" ht="18" customHeight="1" x14ac:dyDescent="0.45">
      <c r="X996" s="5" t="s">
        <v>65</v>
      </c>
      <c r="Y996" s="5" t="s">
        <v>77</v>
      </c>
      <c r="Z996" s="5" t="s">
        <v>66</v>
      </c>
      <c r="AA996" s="5" t="s">
        <v>68</v>
      </c>
      <c r="AB996" s="5"/>
      <c r="AC996" s="5"/>
      <c r="AD996" s="5" t="s">
        <v>94</v>
      </c>
      <c r="AE996" s="5" t="s">
        <v>92</v>
      </c>
      <c r="AF996" s="5" t="s">
        <v>91</v>
      </c>
    </row>
    <row r="997" spans="24:32" ht="18" customHeight="1" x14ac:dyDescent="0.45">
      <c r="X997" s="15" t="s">
        <v>104</v>
      </c>
      <c r="Y997" s="15" t="s">
        <v>105</v>
      </c>
      <c r="Z997" s="15" t="s">
        <v>103</v>
      </c>
      <c r="AA997" s="15" t="s">
        <v>87</v>
      </c>
      <c r="AB997" s="15" t="s">
        <v>98</v>
      </c>
      <c r="AC997" s="2" t="str">
        <f>_xlfn.CONCAT(X997,Y997,Z997,AA997,AB997)</f>
        <v>2後期日5 6b</v>
      </c>
      <c r="AD997" s="16" t="e">
        <f>DGET($M$10:$U$203,$U$10,X996:AA997)</f>
        <v>#VALUE!</v>
      </c>
      <c r="AE997" s="16" t="e">
        <f>DGET($M$10:$U$203,$N$10,X996:AA997)</f>
        <v>#VALUE!</v>
      </c>
      <c r="AF997" s="16" t="e">
        <f>DGET($M$10:$U$203,$M$10,X996:AA997)</f>
        <v>#VALUE!</v>
      </c>
    </row>
    <row r="998" spans="24:32" ht="18" customHeight="1" x14ac:dyDescent="0.45">
      <c r="X998" s="5" t="s">
        <v>65</v>
      </c>
      <c r="Y998" s="5" t="s">
        <v>77</v>
      </c>
      <c r="Z998" s="5" t="s">
        <v>66</v>
      </c>
      <c r="AA998" s="5" t="s">
        <v>69</v>
      </c>
      <c r="AB998" s="5"/>
      <c r="AC998" s="5"/>
      <c r="AD998" s="5" t="s">
        <v>94</v>
      </c>
      <c r="AE998" s="5" t="s">
        <v>92</v>
      </c>
      <c r="AF998" s="5" t="s">
        <v>91</v>
      </c>
    </row>
    <row r="999" spans="24:32" ht="18" customHeight="1" x14ac:dyDescent="0.45">
      <c r="X999" s="15" t="s">
        <v>104</v>
      </c>
      <c r="Y999" s="15" t="s">
        <v>105</v>
      </c>
      <c r="Z999" s="15" t="s">
        <v>103</v>
      </c>
      <c r="AA999" s="15" t="s">
        <v>87</v>
      </c>
      <c r="AB999" s="15" t="s">
        <v>99</v>
      </c>
      <c r="AC999" s="2" t="str">
        <f>_xlfn.CONCAT(X999,Y999,Z999,AA999,AB999)</f>
        <v>2後期日5 6c</v>
      </c>
      <c r="AD999" s="16" t="e">
        <f>DGET($M$10:$U$203,$U$10,X998:AA999)</f>
        <v>#VALUE!</v>
      </c>
      <c r="AE999" s="16" t="e">
        <f>DGET($M$10:$U$203,$N$10,X998:AA999)</f>
        <v>#VALUE!</v>
      </c>
      <c r="AF999" s="16" t="e">
        <f>DGET($M$10:$U$203,$M$10,X998:AA999)</f>
        <v>#VALUE!</v>
      </c>
    </row>
    <row r="1000" spans="24:32" ht="18" customHeight="1" x14ac:dyDescent="0.45">
      <c r="X1000" s="5" t="s">
        <v>65</v>
      </c>
      <c r="Y1000" s="5" t="s">
        <v>77</v>
      </c>
      <c r="Z1000" s="5" t="s">
        <v>66</v>
      </c>
      <c r="AA1000" s="5" t="s">
        <v>67</v>
      </c>
      <c r="AB1000" s="5"/>
      <c r="AC1000" s="5"/>
      <c r="AD1000" s="5" t="s">
        <v>94</v>
      </c>
      <c r="AE1000" s="5" t="s">
        <v>92</v>
      </c>
      <c r="AF1000" s="5" t="s">
        <v>91</v>
      </c>
    </row>
    <row r="1001" spans="24:32" ht="18" customHeight="1" x14ac:dyDescent="0.45">
      <c r="X1001" s="15" t="s">
        <v>104</v>
      </c>
      <c r="Y1001" s="15" t="s">
        <v>105</v>
      </c>
      <c r="Z1001" s="15" t="s">
        <v>103</v>
      </c>
      <c r="AA1001" s="15" t="s">
        <v>88</v>
      </c>
      <c r="AB1001" s="15" t="s">
        <v>97</v>
      </c>
      <c r="AC1001" s="2" t="str">
        <f>_xlfn.CONCAT(X1001,Y1001,Z1001,AA1001,AB1001)</f>
        <v>2後期日7 8a</v>
      </c>
      <c r="AD1001" s="16" t="e">
        <f>DGET($M$10:$U$203,$U$10,X1000:AA1001)</f>
        <v>#VALUE!</v>
      </c>
      <c r="AE1001" s="16" t="e">
        <f>DGET($M$10:$U$203,$N$10,X1000:AA1001)</f>
        <v>#VALUE!</v>
      </c>
      <c r="AF1001" s="16" t="e">
        <f>DGET($M$10:$U$203,$M$10,X1000:AA1001)</f>
        <v>#VALUE!</v>
      </c>
    </row>
    <row r="1002" spans="24:32" ht="18" customHeight="1" x14ac:dyDescent="0.45">
      <c r="X1002" s="5" t="s">
        <v>65</v>
      </c>
      <c r="Y1002" s="5" t="s">
        <v>77</v>
      </c>
      <c r="Z1002" s="5" t="s">
        <v>66</v>
      </c>
      <c r="AA1002" s="5" t="s">
        <v>68</v>
      </c>
      <c r="AB1002" s="5"/>
      <c r="AC1002" s="5"/>
      <c r="AD1002" s="5" t="s">
        <v>94</v>
      </c>
      <c r="AE1002" s="5" t="s">
        <v>92</v>
      </c>
      <c r="AF1002" s="5" t="s">
        <v>91</v>
      </c>
    </row>
    <row r="1003" spans="24:32" ht="18" customHeight="1" x14ac:dyDescent="0.45">
      <c r="X1003" s="15" t="s">
        <v>104</v>
      </c>
      <c r="Y1003" s="15" t="s">
        <v>105</v>
      </c>
      <c r="Z1003" s="15" t="s">
        <v>103</v>
      </c>
      <c r="AA1003" s="15" t="s">
        <v>88</v>
      </c>
      <c r="AB1003" s="15" t="s">
        <v>98</v>
      </c>
      <c r="AC1003" s="2" t="str">
        <f>_xlfn.CONCAT(X1003,Y1003,Z1003,AA1003,AB1003)</f>
        <v>2後期日7 8b</v>
      </c>
      <c r="AD1003" s="16" t="e">
        <f>DGET($M$10:$U$203,$U$10,X1002:AA1003)</f>
        <v>#VALUE!</v>
      </c>
      <c r="AE1003" s="16" t="e">
        <f>DGET($M$10:$U$203,$N$10,X1002:AA1003)</f>
        <v>#VALUE!</v>
      </c>
      <c r="AF1003" s="16" t="e">
        <f>DGET($M$10:$U$203,$M$10,X1002:AA1003)</f>
        <v>#VALUE!</v>
      </c>
    </row>
    <row r="1004" spans="24:32" ht="18" customHeight="1" x14ac:dyDescent="0.45">
      <c r="X1004" s="5" t="s">
        <v>65</v>
      </c>
      <c r="Y1004" s="5" t="s">
        <v>77</v>
      </c>
      <c r="Z1004" s="5" t="s">
        <v>66</v>
      </c>
      <c r="AA1004" s="5" t="s">
        <v>69</v>
      </c>
      <c r="AB1004" s="5"/>
      <c r="AC1004" s="5"/>
      <c r="AD1004" s="5" t="s">
        <v>94</v>
      </c>
      <c r="AE1004" s="5" t="s">
        <v>92</v>
      </c>
      <c r="AF1004" s="5" t="s">
        <v>91</v>
      </c>
    </row>
    <row r="1005" spans="24:32" ht="18" customHeight="1" x14ac:dyDescent="0.45">
      <c r="X1005" s="15" t="s">
        <v>104</v>
      </c>
      <c r="Y1005" s="15" t="s">
        <v>105</v>
      </c>
      <c r="Z1005" s="15" t="s">
        <v>103</v>
      </c>
      <c r="AA1005" s="15" t="s">
        <v>88</v>
      </c>
      <c r="AB1005" s="15" t="s">
        <v>99</v>
      </c>
      <c r="AC1005" s="2" t="str">
        <f>_xlfn.CONCAT(X1005,Y1005,Z1005,AA1005,AB1005)</f>
        <v>2後期日7 8c</v>
      </c>
      <c r="AD1005" s="16" t="e">
        <f>DGET($M$10:$U$203,$U$10,X1004:AA1005)</f>
        <v>#VALUE!</v>
      </c>
      <c r="AE1005" s="16" t="e">
        <f>DGET($M$10:$U$203,$N$10,X1004:AA1005)</f>
        <v>#VALUE!</v>
      </c>
      <c r="AF1005" s="16" t="e">
        <f>DGET($M$10:$U$203,$M$10,X1004:AA1005)</f>
        <v>#VALUE!</v>
      </c>
    </row>
    <row r="1006" spans="24:32" ht="18" customHeight="1" x14ac:dyDescent="0.45">
      <c r="X1006" s="5" t="s">
        <v>65</v>
      </c>
      <c r="Y1006" s="5" t="s">
        <v>77</v>
      </c>
      <c r="Z1006" s="5" t="s">
        <v>66</v>
      </c>
      <c r="AA1006" s="5" t="s">
        <v>67</v>
      </c>
      <c r="AB1006" s="5"/>
      <c r="AC1006" s="5"/>
      <c r="AD1006" s="5" t="s">
        <v>94</v>
      </c>
      <c r="AE1006" s="5" t="s">
        <v>92</v>
      </c>
      <c r="AF1006" s="5" t="s">
        <v>91</v>
      </c>
    </row>
    <row r="1007" spans="24:32" ht="18" customHeight="1" x14ac:dyDescent="0.45">
      <c r="X1007" s="15" t="s">
        <v>104</v>
      </c>
      <c r="Y1007" s="15" t="s">
        <v>105</v>
      </c>
      <c r="Z1007" s="15" t="s">
        <v>103</v>
      </c>
      <c r="AA1007" s="15" t="s">
        <v>89</v>
      </c>
      <c r="AB1007" s="15" t="s">
        <v>97</v>
      </c>
      <c r="AC1007" s="2" t="str">
        <f>_xlfn.CONCAT(X1007,Y1007,Z1007,AA1007,AB1007)</f>
        <v>2後期日9 10a</v>
      </c>
      <c r="AD1007" s="16" t="e">
        <f>DGET($M$10:$U$203,$U$10,X1006:AA1007)</f>
        <v>#VALUE!</v>
      </c>
      <c r="AE1007" s="16" t="e">
        <f>DGET($M$10:$U$203,$N$10,X1006:AA1007)</f>
        <v>#VALUE!</v>
      </c>
      <c r="AF1007" s="16" t="e">
        <f>DGET($M$10:$U$203,$M$10,X1006:AA1007)</f>
        <v>#VALUE!</v>
      </c>
    </row>
    <row r="1008" spans="24:32" ht="18" customHeight="1" x14ac:dyDescent="0.45">
      <c r="X1008" s="5" t="s">
        <v>65</v>
      </c>
      <c r="Y1008" s="5" t="s">
        <v>77</v>
      </c>
      <c r="Z1008" s="5" t="s">
        <v>66</v>
      </c>
      <c r="AA1008" s="5" t="s">
        <v>68</v>
      </c>
      <c r="AB1008" s="5"/>
      <c r="AC1008" s="5"/>
      <c r="AD1008" s="5" t="s">
        <v>94</v>
      </c>
      <c r="AE1008" s="5" t="s">
        <v>92</v>
      </c>
      <c r="AF1008" s="5" t="s">
        <v>91</v>
      </c>
    </row>
    <row r="1009" spans="24:32" ht="18" customHeight="1" x14ac:dyDescent="0.45">
      <c r="X1009" s="15" t="s">
        <v>104</v>
      </c>
      <c r="Y1009" s="15" t="s">
        <v>105</v>
      </c>
      <c r="Z1009" s="15" t="s">
        <v>103</v>
      </c>
      <c r="AA1009" s="15" t="s">
        <v>89</v>
      </c>
      <c r="AB1009" s="15" t="s">
        <v>98</v>
      </c>
      <c r="AC1009" s="2" t="str">
        <f>_xlfn.CONCAT(X1009,Y1009,Z1009,AA1009,AB1009)</f>
        <v>2後期日9 10b</v>
      </c>
      <c r="AD1009" s="16" t="e">
        <f>DGET($M$10:$U$203,$U$10,X1008:AA1009)</f>
        <v>#VALUE!</v>
      </c>
      <c r="AE1009" s="16" t="e">
        <f>DGET($M$10:$U$203,$N$10,X1008:AA1009)</f>
        <v>#VALUE!</v>
      </c>
      <c r="AF1009" s="16" t="e">
        <f>DGET($M$10:$U$203,$M$10,X1008:AA1009)</f>
        <v>#VALUE!</v>
      </c>
    </row>
    <row r="1010" spans="24:32" ht="18" customHeight="1" x14ac:dyDescent="0.45">
      <c r="X1010" s="5" t="s">
        <v>65</v>
      </c>
      <c r="Y1010" s="5" t="s">
        <v>77</v>
      </c>
      <c r="Z1010" s="5" t="s">
        <v>66</v>
      </c>
      <c r="AA1010" s="5" t="s">
        <v>69</v>
      </c>
      <c r="AB1010" s="5"/>
      <c r="AC1010" s="5"/>
      <c r="AD1010" s="5" t="s">
        <v>94</v>
      </c>
      <c r="AE1010" s="5" t="s">
        <v>92</v>
      </c>
      <c r="AF1010" s="5" t="s">
        <v>91</v>
      </c>
    </row>
    <row r="1011" spans="24:32" ht="18" customHeight="1" x14ac:dyDescent="0.45">
      <c r="X1011" s="15" t="s">
        <v>104</v>
      </c>
      <c r="Y1011" s="15" t="s">
        <v>105</v>
      </c>
      <c r="Z1011" s="15" t="s">
        <v>103</v>
      </c>
      <c r="AA1011" s="15" t="s">
        <v>89</v>
      </c>
      <c r="AB1011" s="15" t="s">
        <v>99</v>
      </c>
      <c r="AC1011" s="2" t="str">
        <f>_xlfn.CONCAT(X1011,Y1011,Z1011,AA1011,AB1011)</f>
        <v>2後期日9 10c</v>
      </c>
      <c r="AD1011" s="16" t="e">
        <f>DGET($M$10:$U$203,$U$10,X1010:AA1011)</f>
        <v>#VALUE!</v>
      </c>
      <c r="AE1011" s="16" t="e">
        <f>DGET($M$10:$U$203,$N$10,X1010:AA1011)</f>
        <v>#VALUE!</v>
      </c>
      <c r="AF1011" s="16" t="e">
        <f>DGET($M$10:$U$203,$M$10,X1010:AA1011)</f>
        <v>#VALUE!</v>
      </c>
    </row>
    <row r="1012" spans="24:32" ht="18" customHeight="1" x14ac:dyDescent="0.45">
      <c r="X1012" s="5" t="s">
        <v>65</v>
      </c>
      <c r="Y1012" s="5" t="s">
        <v>77</v>
      </c>
      <c r="Z1012" s="5" t="s">
        <v>66</v>
      </c>
      <c r="AA1012" s="5" t="s">
        <v>67</v>
      </c>
      <c r="AB1012" s="5"/>
      <c r="AC1012" s="5"/>
      <c r="AD1012" s="5" t="s">
        <v>94</v>
      </c>
      <c r="AE1012" s="5" t="s">
        <v>92</v>
      </c>
      <c r="AF1012" s="5" t="s">
        <v>91</v>
      </c>
    </row>
    <row r="1013" spans="24:32" ht="18" customHeight="1" x14ac:dyDescent="0.45">
      <c r="X1013" s="15" t="s">
        <v>104</v>
      </c>
      <c r="Y1013" s="15" t="s">
        <v>105</v>
      </c>
      <c r="Z1013" s="15" t="s">
        <v>103</v>
      </c>
      <c r="AA1013" s="15" t="s">
        <v>90</v>
      </c>
      <c r="AB1013" s="15" t="s">
        <v>97</v>
      </c>
      <c r="AC1013" s="2" t="str">
        <f>_xlfn.CONCAT(X1013,Y1013,Z1013,AA1013,AB1013)</f>
        <v>2後期日他a</v>
      </c>
      <c r="AD1013" s="16" t="e">
        <f>DGET($M$10:$U$203,$U$10,X1012:AA1013)</f>
        <v>#VALUE!</v>
      </c>
      <c r="AE1013" s="16" t="e">
        <f>DGET($M$10:$U$203,$N$10,X1012:AA1013)</f>
        <v>#VALUE!</v>
      </c>
      <c r="AF1013" s="16" t="e">
        <f>DGET($M$10:$U$203,$M$10,X1012:AA1013)</f>
        <v>#VALUE!</v>
      </c>
    </row>
    <row r="1014" spans="24:32" ht="18" customHeight="1" x14ac:dyDescent="0.45">
      <c r="X1014" s="5" t="s">
        <v>65</v>
      </c>
      <c r="Y1014" s="5" t="s">
        <v>77</v>
      </c>
      <c r="Z1014" s="5" t="s">
        <v>66</v>
      </c>
      <c r="AA1014" s="5" t="s">
        <v>68</v>
      </c>
      <c r="AB1014" s="5"/>
      <c r="AC1014" s="5"/>
      <c r="AD1014" s="5" t="s">
        <v>94</v>
      </c>
      <c r="AE1014" s="5" t="s">
        <v>92</v>
      </c>
      <c r="AF1014" s="5" t="s">
        <v>91</v>
      </c>
    </row>
    <row r="1015" spans="24:32" ht="18" customHeight="1" x14ac:dyDescent="0.45">
      <c r="X1015" s="15" t="s">
        <v>104</v>
      </c>
      <c r="Y1015" s="15" t="s">
        <v>105</v>
      </c>
      <c r="Z1015" s="15" t="s">
        <v>103</v>
      </c>
      <c r="AA1015" s="15" t="s">
        <v>90</v>
      </c>
      <c r="AB1015" s="15" t="s">
        <v>98</v>
      </c>
      <c r="AC1015" s="2" t="str">
        <f>_xlfn.CONCAT(X1015,Y1015,Z1015,AA1015,AB1015)</f>
        <v>2後期日他b</v>
      </c>
      <c r="AD1015" s="16" t="e">
        <f>DGET($M$10:$U$203,$U$10,X1014:AA1015)</f>
        <v>#VALUE!</v>
      </c>
      <c r="AE1015" s="16" t="e">
        <f>DGET($M$10:$U$203,$N$10,X1014:AA1015)</f>
        <v>#VALUE!</v>
      </c>
      <c r="AF1015" s="16" t="e">
        <f>DGET($M$10:$U$203,$M$10,X1014:AA1015)</f>
        <v>#VALUE!</v>
      </c>
    </row>
    <row r="1016" spans="24:32" ht="18" customHeight="1" x14ac:dyDescent="0.45">
      <c r="X1016" s="5" t="s">
        <v>65</v>
      </c>
      <c r="Y1016" s="5" t="s">
        <v>77</v>
      </c>
      <c r="Z1016" s="5" t="s">
        <v>66</v>
      </c>
      <c r="AA1016" s="5" t="s">
        <v>69</v>
      </c>
      <c r="AB1016" s="5"/>
      <c r="AC1016" s="5"/>
      <c r="AD1016" s="5" t="s">
        <v>94</v>
      </c>
      <c r="AE1016" s="5" t="s">
        <v>92</v>
      </c>
      <c r="AF1016" s="5" t="s">
        <v>91</v>
      </c>
    </row>
    <row r="1017" spans="24:32" ht="18" customHeight="1" x14ac:dyDescent="0.45">
      <c r="X1017" s="15" t="s">
        <v>104</v>
      </c>
      <c r="Y1017" s="15" t="s">
        <v>105</v>
      </c>
      <c r="Z1017" s="15" t="s">
        <v>103</v>
      </c>
      <c r="AA1017" s="15" t="s">
        <v>90</v>
      </c>
      <c r="AB1017" s="15" t="s">
        <v>99</v>
      </c>
      <c r="AC1017" s="2" t="str">
        <f>_xlfn.CONCAT(X1017,Y1017,Z1017,AA1017,AB1017)</f>
        <v>2後期日他c</v>
      </c>
      <c r="AD1017" s="16" t="e">
        <f>DGET($M$10:$U$203,$U$10,X1016:AA1017)</f>
        <v>#VALUE!</v>
      </c>
      <c r="AE1017" s="16" t="e">
        <f>DGET($M$10:$U$203,$N$10,X1016:AA1017)</f>
        <v>#VALUE!</v>
      </c>
      <c r="AF1017" s="16" t="e">
        <f>DGET($M$10:$U$203,$M$10,X1016:AA1017)</f>
        <v>#VALUE!</v>
      </c>
    </row>
    <row r="1018" spans="24:32" ht="18" customHeight="1" x14ac:dyDescent="0.45">
      <c r="X1018" s="5" t="s">
        <v>65</v>
      </c>
      <c r="Y1018" s="5" t="s">
        <v>77</v>
      </c>
      <c r="Z1018" s="5" t="s">
        <v>66</v>
      </c>
      <c r="AA1018" s="5" t="s">
        <v>67</v>
      </c>
      <c r="AB1018" s="5"/>
      <c r="AC1018" s="5"/>
      <c r="AD1018" s="5" t="s">
        <v>94</v>
      </c>
      <c r="AE1018" s="5" t="s">
        <v>92</v>
      </c>
      <c r="AF1018" s="5" t="s">
        <v>91</v>
      </c>
    </row>
    <row r="1019" spans="24:32" ht="18" customHeight="1" x14ac:dyDescent="0.45">
      <c r="X1019" s="15" t="s">
        <v>106</v>
      </c>
      <c r="Y1019" s="15" t="s">
        <v>82</v>
      </c>
      <c r="Z1019" s="15" t="s">
        <v>83</v>
      </c>
      <c r="AA1019" s="15" t="s">
        <v>84</v>
      </c>
      <c r="AB1019" s="15" t="s">
        <v>97</v>
      </c>
      <c r="AC1019" s="2" t="str">
        <f>_xlfn.CONCAT(X1019,Y1019,Z1019,AA1019,AB1019)</f>
        <v>3前期月1 2a</v>
      </c>
      <c r="AD1019" s="16" t="e">
        <f>DGET($M$10:$U$203,$U$10,X1018:AA1019)</f>
        <v>#VALUE!</v>
      </c>
      <c r="AE1019" s="16" t="e">
        <f>DGET($M$10:$U$203,$N$10,X1018:AA1019)</f>
        <v>#VALUE!</v>
      </c>
      <c r="AF1019" s="16" t="e">
        <f>DGET($M$10:$U$203,$M$10,X1018:AA1019)</f>
        <v>#VALUE!</v>
      </c>
    </row>
    <row r="1020" spans="24:32" ht="18" customHeight="1" x14ac:dyDescent="0.45">
      <c r="X1020" s="5" t="s">
        <v>65</v>
      </c>
      <c r="Y1020" s="5" t="s">
        <v>77</v>
      </c>
      <c r="Z1020" s="5" t="s">
        <v>66</v>
      </c>
      <c r="AA1020" s="5" t="s">
        <v>68</v>
      </c>
      <c r="AB1020" s="5"/>
      <c r="AC1020" s="5"/>
      <c r="AD1020" s="5" t="s">
        <v>94</v>
      </c>
      <c r="AE1020" s="5" t="s">
        <v>92</v>
      </c>
      <c r="AF1020" s="5" t="s">
        <v>91</v>
      </c>
    </row>
    <row r="1021" spans="24:32" ht="18" customHeight="1" x14ac:dyDescent="0.45">
      <c r="X1021" s="15" t="s">
        <v>106</v>
      </c>
      <c r="Y1021" s="15" t="s">
        <v>82</v>
      </c>
      <c r="Z1021" s="15" t="s">
        <v>83</v>
      </c>
      <c r="AA1021" s="15" t="s">
        <v>84</v>
      </c>
      <c r="AB1021" s="15" t="s">
        <v>98</v>
      </c>
      <c r="AC1021" s="2" t="str">
        <f>_xlfn.CONCAT(X1021,Y1021,Z1021,AA1021,AB1021)</f>
        <v>3前期月1 2b</v>
      </c>
      <c r="AD1021" s="16" t="e">
        <f>DGET($M$10:$U$203,$U$10,X1020:AA1021)</f>
        <v>#VALUE!</v>
      </c>
      <c r="AE1021" s="16" t="e">
        <f>DGET($M$10:$U$203,$N$10,X1020:AA1021)</f>
        <v>#VALUE!</v>
      </c>
      <c r="AF1021" s="16" t="e">
        <f>DGET($M$10:$U$203,$M$10,X1020:AA1021)</f>
        <v>#VALUE!</v>
      </c>
    </row>
    <row r="1022" spans="24:32" ht="18" customHeight="1" x14ac:dyDescent="0.45">
      <c r="X1022" s="5" t="s">
        <v>65</v>
      </c>
      <c r="Y1022" s="5" t="s">
        <v>77</v>
      </c>
      <c r="Z1022" s="5" t="s">
        <v>66</v>
      </c>
      <c r="AA1022" s="5" t="s">
        <v>69</v>
      </c>
      <c r="AB1022" s="5"/>
      <c r="AC1022" s="5"/>
      <c r="AD1022" s="5" t="s">
        <v>94</v>
      </c>
      <c r="AE1022" s="5" t="s">
        <v>92</v>
      </c>
      <c r="AF1022" s="5" t="s">
        <v>91</v>
      </c>
    </row>
    <row r="1023" spans="24:32" ht="18" customHeight="1" x14ac:dyDescent="0.45">
      <c r="X1023" s="15" t="s">
        <v>106</v>
      </c>
      <c r="Y1023" s="15" t="s">
        <v>82</v>
      </c>
      <c r="Z1023" s="15" t="s">
        <v>83</v>
      </c>
      <c r="AA1023" s="15" t="s">
        <v>84</v>
      </c>
      <c r="AB1023" s="15" t="s">
        <v>99</v>
      </c>
      <c r="AC1023" s="2" t="str">
        <f>_xlfn.CONCAT(X1023,Y1023,Z1023,AA1023,AB1023)</f>
        <v>3前期月1 2c</v>
      </c>
      <c r="AD1023" s="16" t="e">
        <f>DGET($M$10:$U$203,$U$10,X1022:AA1023)</f>
        <v>#VALUE!</v>
      </c>
      <c r="AE1023" s="16" t="e">
        <f>DGET($M$10:$U$203,$N$10,X1022:AA1023)</f>
        <v>#VALUE!</v>
      </c>
      <c r="AF1023" s="16" t="e">
        <f>DGET($M$10:$U$203,$M$10,X1022:AA1023)</f>
        <v>#VALUE!</v>
      </c>
    </row>
    <row r="1024" spans="24:32" ht="18" customHeight="1" x14ac:dyDescent="0.45">
      <c r="X1024" s="5" t="s">
        <v>65</v>
      </c>
      <c r="Y1024" s="5" t="s">
        <v>77</v>
      </c>
      <c r="Z1024" s="5" t="s">
        <v>66</v>
      </c>
      <c r="AA1024" s="5" t="s">
        <v>67</v>
      </c>
      <c r="AB1024" s="5"/>
      <c r="AC1024" s="5"/>
      <c r="AD1024" s="5" t="s">
        <v>94</v>
      </c>
      <c r="AE1024" s="5" t="s">
        <v>92</v>
      </c>
      <c r="AF1024" s="5" t="s">
        <v>91</v>
      </c>
    </row>
    <row r="1025" spans="24:32" ht="18" customHeight="1" x14ac:dyDescent="0.45">
      <c r="X1025" s="15" t="s">
        <v>106</v>
      </c>
      <c r="Y1025" s="15" t="s">
        <v>82</v>
      </c>
      <c r="Z1025" s="15" t="s">
        <v>83</v>
      </c>
      <c r="AA1025" s="15" t="s">
        <v>85</v>
      </c>
      <c r="AB1025" s="15" t="s">
        <v>97</v>
      </c>
      <c r="AC1025" s="2" t="str">
        <f>_xlfn.CONCAT(X1025,Y1025,Z1025,AA1025,AB1025)</f>
        <v>3前期月3 4a</v>
      </c>
      <c r="AD1025" s="16" t="e">
        <f>DGET($M$10:$U$203,$U$10,X1024:AA1025)</f>
        <v>#VALUE!</v>
      </c>
      <c r="AE1025" s="16" t="e">
        <f>DGET($M$10:$U$203,$N$10,X1024:AA1025)</f>
        <v>#VALUE!</v>
      </c>
      <c r="AF1025" s="16" t="e">
        <f>DGET($M$10:$U$203,$M$10,X1024:AA1025)</f>
        <v>#VALUE!</v>
      </c>
    </row>
    <row r="1026" spans="24:32" ht="18" customHeight="1" x14ac:dyDescent="0.45">
      <c r="X1026" s="5" t="s">
        <v>65</v>
      </c>
      <c r="Y1026" s="5" t="s">
        <v>77</v>
      </c>
      <c r="Z1026" s="5" t="s">
        <v>66</v>
      </c>
      <c r="AA1026" s="5" t="s">
        <v>68</v>
      </c>
      <c r="AB1026" s="5"/>
      <c r="AC1026" s="5"/>
      <c r="AD1026" s="5" t="s">
        <v>94</v>
      </c>
      <c r="AE1026" s="5" t="s">
        <v>92</v>
      </c>
      <c r="AF1026" s="5" t="s">
        <v>91</v>
      </c>
    </row>
    <row r="1027" spans="24:32" ht="18" customHeight="1" x14ac:dyDescent="0.45">
      <c r="X1027" s="15" t="s">
        <v>106</v>
      </c>
      <c r="Y1027" s="15" t="s">
        <v>82</v>
      </c>
      <c r="Z1027" s="15" t="s">
        <v>83</v>
      </c>
      <c r="AA1027" s="15" t="s">
        <v>85</v>
      </c>
      <c r="AB1027" s="15" t="s">
        <v>98</v>
      </c>
      <c r="AC1027" s="2" t="str">
        <f>_xlfn.CONCAT(X1027,Y1027,Z1027,AA1027,AB1027)</f>
        <v>3前期月3 4b</v>
      </c>
      <c r="AD1027" s="16" t="e">
        <f>DGET($M$10:$U$203,$U$10,X1026:AA1027)</f>
        <v>#VALUE!</v>
      </c>
      <c r="AE1027" s="16" t="e">
        <f>DGET($M$10:$U$203,$N$10,X1026:AA1027)</f>
        <v>#VALUE!</v>
      </c>
      <c r="AF1027" s="16" t="e">
        <f>DGET($M$10:$U$203,$M$10,X1026:AA1027)</f>
        <v>#VALUE!</v>
      </c>
    </row>
    <row r="1028" spans="24:32" ht="18" customHeight="1" x14ac:dyDescent="0.45">
      <c r="X1028" s="5" t="s">
        <v>65</v>
      </c>
      <c r="Y1028" s="5" t="s">
        <v>77</v>
      </c>
      <c r="Z1028" s="5" t="s">
        <v>66</v>
      </c>
      <c r="AA1028" s="5" t="s">
        <v>69</v>
      </c>
      <c r="AB1028" s="5"/>
      <c r="AC1028" s="5"/>
      <c r="AD1028" s="5" t="s">
        <v>94</v>
      </c>
      <c r="AE1028" s="5" t="s">
        <v>92</v>
      </c>
      <c r="AF1028" s="5" t="s">
        <v>91</v>
      </c>
    </row>
    <row r="1029" spans="24:32" ht="18" customHeight="1" x14ac:dyDescent="0.45">
      <c r="X1029" s="15" t="s">
        <v>106</v>
      </c>
      <c r="Y1029" s="15" t="s">
        <v>82</v>
      </c>
      <c r="Z1029" s="15" t="s">
        <v>83</v>
      </c>
      <c r="AA1029" s="15" t="s">
        <v>85</v>
      </c>
      <c r="AB1029" s="15" t="s">
        <v>99</v>
      </c>
      <c r="AC1029" s="2" t="str">
        <f>_xlfn.CONCAT(X1029,Y1029,Z1029,AA1029,AB1029)</f>
        <v>3前期月3 4c</v>
      </c>
      <c r="AD1029" s="16" t="e">
        <f>DGET($M$10:$U$203,$U$10,X1028:AA1029)</f>
        <v>#VALUE!</v>
      </c>
      <c r="AE1029" s="16" t="e">
        <f>DGET($M$10:$U$203,$N$10,X1028:AA1029)</f>
        <v>#VALUE!</v>
      </c>
      <c r="AF1029" s="16" t="e">
        <f>DGET($M$10:$U$203,$M$10,X1028:AA1029)</f>
        <v>#VALUE!</v>
      </c>
    </row>
    <row r="1030" spans="24:32" ht="18" customHeight="1" x14ac:dyDescent="0.45">
      <c r="X1030" s="5" t="s">
        <v>65</v>
      </c>
      <c r="Y1030" s="5" t="s">
        <v>77</v>
      </c>
      <c r="Z1030" s="5" t="s">
        <v>66</v>
      </c>
      <c r="AA1030" s="5" t="s">
        <v>67</v>
      </c>
      <c r="AB1030" s="5"/>
      <c r="AC1030" s="5"/>
      <c r="AD1030" s="5" t="s">
        <v>94</v>
      </c>
      <c r="AE1030" s="5" t="s">
        <v>92</v>
      </c>
      <c r="AF1030" s="5" t="s">
        <v>91</v>
      </c>
    </row>
    <row r="1031" spans="24:32" ht="18" customHeight="1" x14ac:dyDescent="0.45">
      <c r="X1031" s="15" t="s">
        <v>106</v>
      </c>
      <c r="Y1031" s="15" t="s">
        <v>82</v>
      </c>
      <c r="Z1031" s="15" t="s">
        <v>83</v>
      </c>
      <c r="AA1031" s="15" t="s">
        <v>87</v>
      </c>
      <c r="AB1031" s="15" t="s">
        <v>97</v>
      </c>
      <c r="AC1031" s="2" t="str">
        <f>_xlfn.CONCAT(X1031,Y1031,Z1031,AA1031,AB1031)</f>
        <v>3前期月5 6a</v>
      </c>
      <c r="AD1031" s="16" t="e">
        <f>DGET($M$10:$U$203,$U$10,X1030:AA1031)</f>
        <v>#VALUE!</v>
      </c>
      <c r="AE1031" s="16" t="e">
        <f>DGET($M$10:$U$203,$N$10,X1030:AA1031)</f>
        <v>#VALUE!</v>
      </c>
      <c r="AF1031" s="16" t="e">
        <f>DGET($M$10:$U$203,$M$10,X1030:AA1031)</f>
        <v>#VALUE!</v>
      </c>
    </row>
    <row r="1032" spans="24:32" ht="18" customHeight="1" x14ac:dyDescent="0.45">
      <c r="X1032" s="5" t="s">
        <v>65</v>
      </c>
      <c r="Y1032" s="5" t="s">
        <v>77</v>
      </c>
      <c r="Z1032" s="5" t="s">
        <v>66</v>
      </c>
      <c r="AA1032" s="5" t="s">
        <v>68</v>
      </c>
      <c r="AB1032" s="5"/>
      <c r="AC1032" s="5"/>
      <c r="AD1032" s="5" t="s">
        <v>94</v>
      </c>
      <c r="AE1032" s="5" t="s">
        <v>92</v>
      </c>
      <c r="AF1032" s="5" t="s">
        <v>91</v>
      </c>
    </row>
    <row r="1033" spans="24:32" ht="18" customHeight="1" x14ac:dyDescent="0.45">
      <c r="X1033" s="15" t="s">
        <v>106</v>
      </c>
      <c r="Y1033" s="15" t="s">
        <v>82</v>
      </c>
      <c r="Z1033" s="15" t="s">
        <v>83</v>
      </c>
      <c r="AA1033" s="15" t="s">
        <v>87</v>
      </c>
      <c r="AB1033" s="15" t="s">
        <v>98</v>
      </c>
      <c r="AC1033" s="2" t="str">
        <f>_xlfn.CONCAT(X1033,Y1033,Z1033,AA1033,AB1033)</f>
        <v>3前期月5 6b</v>
      </c>
      <c r="AD1033" s="16" t="e">
        <f>DGET($M$10:$U$203,$U$10,X1032:AA1033)</f>
        <v>#VALUE!</v>
      </c>
      <c r="AE1033" s="16" t="e">
        <f>DGET($M$10:$U$203,$N$10,X1032:AA1033)</f>
        <v>#VALUE!</v>
      </c>
      <c r="AF1033" s="16" t="e">
        <f>DGET($M$10:$U$203,$M$10,X1032:AA1033)</f>
        <v>#VALUE!</v>
      </c>
    </row>
    <row r="1034" spans="24:32" ht="18" customHeight="1" x14ac:dyDescent="0.45">
      <c r="X1034" s="5" t="s">
        <v>65</v>
      </c>
      <c r="Y1034" s="5" t="s">
        <v>77</v>
      </c>
      <c r="Z1034" s="5" t="s">
        <v>66</v>
      </c>
      <c r="AA1034" s="5" t="s">
        <v>69</v>
      </c>
      <c r="AB1034" s="5"/>
      <c r="AC1034" s="5"/>
      <c r="AD1034" s="5" t="s">
        <v>94</v>
      </c>
      <c r="AE1034" s="5" t="s">
        <v>92</v>
      </c>
      <c r="AF1034" s="5" t="s">
        <v>91</v>
      </c>
    </row>
    <row r="1035" spans="24:32" ht="18" customHeight="1" x14ac:dyDescent="0.45">
      <c r="X1035" s="15" t="s">
        <v>106</v>
      </c>
      <c r="Y1035" s="15" t="s">
        <v>82</v>
      </c>
      <c r="Z1035" s="15" t="s">
        <v>83</v>
      </c>
      <c r="AA1035" s="15" t="s">
        <v>87</v>
      </c>
      <c r="AB1035" s="15" t="s">
        <v>99</v>
      </c>
      <c r="AC1035" s="2" t="str">
        <f>_xlfn.CONCAT(X1035,Y1035,Z1035,AA1035,AB1035)</f>
        <v>3前期月5 6c</v>
      </c>
      <c r="AD1035" s="16" t="e">
        <f>DGET($M$10:$U$203,$U$10,X1034:AA1035)</f>
        <v>#VALUE!</v>
      </c>
      <c r="AE1035" s="16" t="e">
        <f>DGET($M$10:$U$203,$N$10,X1034:AA1035)</f>
        <v>#VALUE!</v>
      </c>
      <c r="AF1035" s="16" t="e">
        <f>DGET($M$10:$U$203,$M$10,X1034:AA1035)</f>
        <v>#VALUE!</v>
      </c>
    </row>
    <row r="1036" spans="24:32" ht="18" customHeight="1" x14ac:dyDescent="0.45">
      <c r="X1036" s="5" t="s">
        <v>65</v>
      </c>
      <c r="Y1036" s="5" t="s">
        <v>77</v>
      </c>
      <c r="Z1036" s="5" t="s">
        <v>66</v>
      </c>
      <c r="AA1036" s="5" t="s">
        <v>67</v>
      </c>
      <c r="AB1036" s="5"/>
      <c r="AC1036" s="5"/>
      <c r="AD1036" s="5" t="s">
        <v>94</v>
      </c>
      <c r="AE1036" s="5" t="s">
        <v>92</v>
      </c>
      <c r="AF1036" s="5" t="s">
        <v>91</v>
      </c>
    </row>
    <row r="1037" spans="24:32" ht="18" customHeight="1" x14ac:dyDescent="0.45">
      <c r="X1037" s="15" t="s">
        <v>106</v>
      </c>
      <c r="Y1037" s="15" t="s">
        <v>82</v>
      </c>
      <c r="Z1037" s="15" t="s">
        <v>83</v>
      </c>
      <c r="AA1037" s="15" t="s">
        <v>88</v>
      </c>
      <c r="AB1037" s="15" t="s">
        <v>97</v>
      </c>
      <c r="AC1037" s="2" t="str">
        <f>_xlfn.CONCAT(X1037,Y1037,Z1037,AA1037,AB1037)</f>
        <v>3前期月7 8a</v>
      </c>
      <c r="AD1037" s="16" t="e">
        <f>DGET($M$10:$U$203,$U$10,X1036:AA1037)</f>
        <v>#VALUE!</v>
      </c>
      <c r="AE1037" s="16" t="e">
        <f>DGET($M$10:$U$203,$N$10,X1036:AA1037)</f>
        <v>#VALUE!</v>
      </c>
      <c r="AF1037" s="16" t="e">
        <f>DGET($M$10:$U$203,$M$10,X1036:AA1037)</f>
        <v>#VALUE!</v>
      </c>
    </row>
    <row r="1038" spans="24:32" ht="18" customHeight="1" x14ac:dyDescent="0.45">
      <c r="X1038" s="5" t="s">
        <v>65</v>
      </c>
      <c r="Y1038" s="5" t="s">
        <v>77</v>
      </c>
      <c r="Z1038" s="5" t="s">
        <v>66</v>
      </c>
      <c r="AA1038" s="5" t="s">
        <v>68</v>
      </c>
      <c r="AB1038" s="5"/>
      <c r="AC1038" s="5"/>
      <c r="AD1038" s="5" t="s">
        <v>94</v>
      </c>
      <c r="AE1038" s="5" t="s">
        <v>92</v>
      </c>
      <c r="AF1038" s="5" t="s">
        <v>91</v>
      </c>
    </row>
    <row r="1039" spans="24:32" ht="18" customHeight="1" x14ac:dyDescent="0.45">
      <c r="X1039" s="15" t="s">
        <v>106</v>
      </c>
      <c r="Y1039" s="15" t="s">
        <v>82</v>
      </c>
      <c r="Z1039" s="15" t="s">
        <v>83</v>
      </c>
      <c r="AA1039" s="15" t="s">
        <v>88</v>
      </c>
      <c r="AB1039" s="15" t="s">
        <v>98</v>
      </c>
      <c r="AC1039" s="2" t="str">
        <f>_xlfn.CONCAT(X1039,Y1039,Z1039,AA1039,AB1039)</f>
        <v>3前期月7 8b</v>
      </c>
      <c r="AD1039" s="16" t="e">
        <f>DGET($M$10:$U$203,$U$10,X1038:AA1039)</f>
        <v>#VALUE!</v>
      </c>
      <c r="AE1039" s="16" t="e">
        <f>DGET($M$10:$U$203,$N$10,X1038:AA1039)</f>
        <v>#VALUE!</v>
      </c>
      <c r="AF1039" s="16" t="e">
        <f>DGET($M$10:$U$203,$M$10,X1038:AA1039)</f>
        <v>#VALUE!</v>
      </c>
    </row>
    <row r="1040" spans="24:32" ht="18" customHeight="1" x14ac:dyDescent="0.45">
      <c r="X1040" s="5" t="s">
        <v>65</v>
      </c>
      <c r="Y1040" s="5" t="s">
        <v>77</v>
      </c>
      <c r="Z1040" s="5" t="s">
        <v>66</v>
      </c>
      <c r="AA1040" s="5" t="s">
        <v>69</v>
      </c>
      <c r="AB1040" s="5"/>
      <c r="AC1040" s="5"/>
      <c r="AD1040" s="5" t="s">
        <v>94</v>
      </c>
      <c r="AE1040" s="5" t="s">
        <v>92</v>
      </c>
      <c r="AF1040" s="5" t="s">
        <v>91</v>
      </c>
    </row>
    <row r="1041" spans="24:32" ht="18" customHeight="1" x14ac:dyDescent="0.45">
      <c r="X1041" s="15" t="s">
        <v>106</v>
      </c>
      <c r="Y1041" s="15" t="s">
        <v>82</v>
      </c>
      <c r="Z1041" s="15" t="s">
        <v>83</v>
      </c>
      <c r="AA1041" s="15" t="s">
        <v>88</v>
      </c>
      <c r="AB1041" s="15" t="s">
        <v>99</v>
      </c>
      <c r="AC1041" s="2" t="str">
        <f>_xlfn.CONCAT(X1041,Y1041,Z1041,AA1041,AB1041)</f>
        <v>3前期月7 8c</v>
      </c>
      <c r="AD1041" s="16" t="e">
        <f>DGET($M$10:$U$203,$U$10,X1040:AA1041)</f>
        <v>#VALUE!</v>
      </c>
      <c r="AE1041" s="16" t="e">
        <f>DGET($M$10:$U$203,$N$10,X1040:AA1041)</f>
        <v>#VALUE!</v>
      </c>
      <c r="AF1041" s="16" t="e">
        <f>DGET($M$10:$U$203,$M$10,X1040:AA1041)</f>
        <v>#VALUE!</v>
      </c>
    </row>
    <row r="1042" spans="24:32" ht="18" customHeight="1" x14ac:dyDescent="0.45">
      <c r="X1042" s="5" t="s">
        <v>65</v>
      </c>
      <c r="Y1042" s="5" t="s">
        <v>77</v>
      </c>
      <c r="Z1042" s="5" t="s">
        <v>66</v>
      </c>
      <c r="AA1042" s="5" t="s">
        <v>67</v>
      </c>
      <c r="AB1042" s="5"/>
      <c r="AC1042" s="5"/>
      <c r="AD1042" s="5" t="s">
        <v>94</v>
      </c>
      <c r="AE1042" s="5" t="s">
        <v>92</v>
      </c>
      <c r="AF1042" s="5" t="s">
        <v>91</v>
      </c>
    </row>
    <row r="1043" spans="24:32" ht="18" customHeight="1" x14ac:dyDescent="0.45">
      <c r="X1043" s="15" t="s">
        <v>106</v>
      </c>
      <c r="Y1043" s="15" t="s">
        <v>82</v>
      </c>
      <c r="Z1043" s="15" t="s">
        <v>83</v>
      </c>
      <c r="AA1043" s="15" t="s">
        <v>89</v>
      </c>
      <c r="AB1043" s="15" t="s">
        <v>97</v>
      </c>
      <c r="AC1043" s="2" t="str">
        <f>_xlfn.CONCAT(X1043,Y1043,Z1043,AA1043,AB1043)</f>
        <v>3前期月9 10a</v>
      </c>
      <c r="AD1043" s="16" t="e">
        <f>DGET($M$10:$U$203,$U$10,X1042:AA1043)</f>
        <v>#VALUE!</v>
      </c>
      <c r="AE1043" s="16" t="e">
        <f>DGET($M$10:$U$203,$N$10,X1042:AA1043)</f>
        <v>#VALUE!</v>
      </c>
      <c r="AF1043" s="16" t="e">
        <f>DGET($M$10:$U$203,$M$10,X1042:AA1043)</f>
        <v>#VALUE!</v>
      </c>
    </row>
    <row r="1044" spans="24:32" ht="18" customHeight="1" x14ac:dyDescent="0.45">
      <c r="X1044" s="5" t="s">
        <v>65</v>
      </c>
      <c r="Y1044" s="5" t="s">
        <v>77</v>
      </c>
      <c r="Z1044" s="5" t="s">
        <v>66</v>
      </c>
      <c r="AA1044" s="5" t="s">
        <v>68</v>
      </c>
      <c r="AB1044" s="5"/>
      <c r="AC1044" s="5"/>
      <c r="AD1044" s="5" t="s">
        <v>94</v>
      </c>
      <c r="AE1044" s="5" t="s">
        <v>92</v>
      </c>
      <c r="AF1044" s="5" t="s">
        <v>91</v>
      </c>
    </row>
    <row r="1045" spans="24:32" ht="18" customHeight="1" x14ac:dyDescent="0.45">
      <c r="X1045" s="15" t="s">
        <v>106</v>
      </c>
      <c r="Y1045" s="15" t="s">
        <v>82</v>
      </c>
      <c r="Z1045" s="15" t="s">
        <v>83</v>
      </c>
      <c r="AA1045" s="15" t="s">
        <v>89</v>
      </c>
      <c r="AB1045" s="15" t="s">
        <v>98</v>
      </c>
      <c r="AC1045" s="2" t="str">
        <f>_xlfn.CONCAT(X1045,Y1045,Z1045,AA1045,AB1045)</f>
        <v>3前期月9 10b</v>
      </c>
      <c r="AD1045" s="16" t="e">
        <f>DGET($M$10:$U$203,$U$10,X1044:AA1045)</f>
        <v>#VALUE!</v>
      </c>
      <c r="AE1045" s="16" t="e">
        <f>DGET($M$10:$U$203,$N$10,X1044:AA1045)</f>
        <v>#VALUE!</v>
      </c>
      <c r="AF1045" s="16" t="e">
        <f>DGET($M$10:$U$203,$M$10,X1044:AA1045)</f>
        <v>#VALUE!</v>
      </c>
    </row>
    <row r="1046" spans="24:32" ht="18" customHeight="1" x14ac:dyDescent="0.45">
      <c r="X1046" s="5" t="s">
        <v>65</v>
      </c>
      <c r="Y1046" s="5" t="s">
        <v>77</v>
      </c>
      <c r="Z1046" s="5" t="s">
        <v>66</v>
      </c>
      <c r="AA1046" s="5" t="s">
        <v>69</v>
      </c>
      <c r="AB1046" s="5"/>
      <c r="AC1046" s="5"/>
      <c r="AD1046" s="5" t="s">
        <v>94</v>
      </c>
      <c r="AE1046" s="5" t="s">
        <v>92</v>
      </c>
      <c r="AF1046" s="5" t="s">
        <v>91</v>
      </c>
    </row>
    <row r="1047" spans="24:32" ht="18" customHeight="1" x14ac:dyDescent="0.45">
      <c r="X1047" s="15" t="s">
        <v>106</v>
      </c>
      <c r="Y1047" s="15" t="s">
        <v>82</v>
      </c>
      <c r="Z1047" s="15" t="s">
        <v>83</v>
      </c>
      <c r="AA1047" s="15" t="s">
        <v>89</v>
      </c>
      <c r="AB1047" s="15" t="s">
        <v>99</v>
      </c>
      <c r="AC1047" s="2" t="str">
        <f>_xlfn.CONCAT(X1047,Y1047,Z1047,AA1047,AB1047)</f>
        <v>3前期月9 10c</v>
      </c>
      <c r="AD1047" s="16" t="e">
        <f>DGET($M$10:$U$203,$U$10,X1046:AA1047)</f>
        <v>#VALUE!</v>
      </c>
      <c r="AE1047" s="16" t="e">
        <f>DGET($M$10:$U$203,$N$10,X1046:AA1047)</f>
        <v>#VALUE!</v>
      </c>
      <c r="AF1047" s="16" t="e">
        <f>DGET($M$10:$U$203,$M$10,X1046:AA1047)</f>
        <v>#VALUE!</v>
      </c>
    </row>
    <row r="1048" spans="24:32" ht="18" customHeight="1" x14ac:dyDescent="0.45">
      <c r="X1048" s="5" t="s">
        <v>65</v>
      </c>
      <c r="Y1048" s="5" t="s">
        <v>77</v>
      </c>
      <c r="Z1048" s="5" t="s">
        <v>66</v>
      </c>
      <c r="AA1048" s="5" t="s">
        <v>67</v>
      </c>
      <c r="AB1048" s="5"/>
      <c r="AC1048" s="5"/>
      <c r="AD1048" s="5" t="s">
        <v>94</v>
      </c>
      <c r="AE1048" s="5" t="s">
        <v>92</v>
      </c>
      <c r="AF1048" s="5" t="s">
        <v>91</v>
      </c>
    </row>
    <row r="1049" spans="24:32" ht="18" customHeight="1" x14ac:dyDescent="0.45">
      <c r="X1049" s="15" t="s">
        <v>106</v>
      </c>
      <c r="Y1049" s="15" t="s">
        <v>82</v>
      </c>
      <c r="Z1049" s="15" t="s">
        <v>83</v>
      </c>
      <c r="AA1049" s="15" t="s">
        <v>90</v>
      </c>
      <c r="AB1049" s="15" t="s">
        <v>97</v>
      </c>
      <c r="AC1049" s="2" t="str">
        <f>_xlfn.CONCAT(X1049,Y1049,Z1049,AA1049,AB1049)</f>
        <v>3前期月他a</v>
      </c>
      <c r="AD1049" s="16" t="e">
        <f>DGET($M$10:$U$203,$U$10,X1048:AA1049)</f>
        <v>#VALUE!</v>
      </c>
      <c r="AE1049" s="16" t="e">
        <f>DGET($M$10:$U$203,$N$10,X1048:AA1049)</f>
        <v>#VALUE!</v>
      </c>
      <c r="AF1049" s="16" t="e">
        <f>DGET($M$10:$U$203,$M$10,X1048:AA1049)</f>
        <v>#VALUE!</v>
      </c>
    </row>
    <row r="1050" spans="24:32" ht="18" customHeight="1" x14ac:dyDescent="0.45">
      <c r="X1050" s="5" t="s">
        <v>65</v>
      </c>
      <c r="Y1050" s="5" t="s">
        <v>77</v>
      </c>
      <c r="Z1050" s="5" t="s">
        <v>66</v>
      </c>
      <c r="AA1050" s="5" t="s">
        <v>68</v>
      </c>
      <c r="AB1050" s="5"/>
      <c r="AC1050" s="5"/>
      <c r="AD1050" s="5" t="s">
        <v>94</v>
      </c>
      <c r="AE1050" s="5" t="s">
        <v>92</v>
      </c>
      <c r="AF1050" s="5" t="s">
        <v>91</v>
      </c>
    </row>
    <row r="1051" spans="24:32" ht="18" customHeight="1" x14ac:dyDescent="0.45">
      <c r="X1051" s="15" t="s">
        <v>106</v>
      </c>
      <c r="Y1051" s="15" t="s">
        <v>82</v>
      </c>
      <c r="Z1051" s="15" t="s">
        <v>83</v>
      </c>
      <c r="AA1051" s="15" t="s">
        <v>90</v>
      </c>
      <c r="AB1051" s="15" t="s">
        <v>98</v>
      </c>
      <c r="AC1051" s="2" t="str">
        <f>_xlfn.CONCAT(X1051,Y1051,Z1051,AA1051,AB1051)</f>
        <v>3前期月他b</v>
      </c>
      <c r="AD1051" s="16" t="e">
        <f>DGET($M$10:$U$203,$U$10,X1050:AA1051)</f>
        <v>#VALUE!</v>
      </c>
      <c r="AE1051" s="16" t="e">
        <f>DGET($M$10:$U$203,$N$10,X1050:AA1051)</f>
        <v>#VALUE!</v>
      </c>
      <c r="AF1051" s="16" t="e">
        <f>DGET($M$10:$U$203,$M$10,X1050:AA1051)</f>
        <v>#VALUE!</v>
      </c>
    </row>
    <row r="1052" spans="24:32" ht="18" customHeight="1" x14ac:dyDescent="0.45">
      <c r="X1052" s="5" t="s">
        <v>65</v>
      </c>
      <c r="Y1052" s="5" t="s">
        <v>77</v>
      </c>
      <c r="Z1052" s="5" t="s">
        <v>66</v>
      </c>
      <c r="AA1052" s="5" t="s">
        <v>69</v>
      </c>
      <c r="AB1052" s="5"/>
      <c r="AC1052" s="5"/>
      <c r="AD1052" s="5" t="s">
        <v>94</v>
      </c>
      <c r="AE1052" s="5" t="s">
        <v>92</v>
      </c>
      <c r="AF1052" s="5" t="s">
        <v>91</v>
      </c>
    </row>
    <row r="1053" spans="24:32" ht="18" customHeight="1" x14ac:dyDescent="0.45">
      <c r="X1053" s="15" t="s">
        <v>106</v>
      </c>
      <c r="Y1053" s="15" t="s">
        <v>82</v>
      </c>
      <c r="Z1053" s="15" t="s">
        <v>83</v>
      </c>
      <c r="AA1053" s="15" t="s">
        <v>90</v>
      </c>
      <c r="AB1053" s="15" t="s">
        <v>99</v>
      </c>
      <c r="AC1053" s="2" t="str">
        <f>_xlfn.CONCAT(X1053,Y1053,Z1053,AA1053,AB1053)</f>
        <v>3前期月他c</v>
      </c>
      <c r="AD1053" s="16" t="e">
        <f>DGET($M$10:$U$203,$U$10,X1052:AA1053)</f>
        <v>#VALUE!</v>
      </c>
      <c r="AE1053" s="16" t="e">
        <f>DGET($M$10:$U$203,$N$10,X1052:AA1053)</f>
        <v>#VALUE!</v>
      </c>
      <c r="AF1053" s="16" t="e">
        <f>DGET($M$10:$U$203,$M$10,X1052:AA1053)</f>
        <v>#VALUE!</v>
      </c>
    </row>
    <row r="1054" spans="24:32" ht="18" customHeight="1" x14ac:dyDescent="0.45">
      <c r="X1054" s="5" t="s">
        <v>65</v>
      </c>
      <c r="Y1054" s="5" t="s">
        <v>77</v>
      </c>
      <c r="Z1054" s="5" t="s">
        <v>66</v>
      </c>
      <c r="AA1054" s="5" t="s">
        <v>67</v>
      </c>
      <c r="AB1054" s="5"/>
      <c r="AC1054" s="5"/>
      <c r="AD1054" s="5" t="s">
        <v>94</v>
      </c>
      <c r="AE1054" s="5" t="s">
        <v>92</v>
      </c>
      <c r="AF1054" s="5" t="s">
        <v>91</v>
      </c>
    </row>
    <row r="1055" spans="24:32" ht="18" customHeight="1" x14ac:dyDescent="0.45">
      <c r="X1055" s="15" t="s">
        <v>106</v>
      </c>
      <c r="Y1055" s="15" t="s">
        <v>82</v>
      </c>
      <c r="Z1055" s="15" t="s">
        <v>93</v>
      </c>
      <c r="AA1055" s="15" t="s">
        <v>84</v>
      </c>
      <c r="AB1055" s="15" t="s">
        <v>97</v>
      </c>
      <c r="AC1055" s="2" t="str">
        <f>_xlfn.CONCAT(X1055,Y1055,Z1055,AA1055,AB1055)</f>
        <v>3前期火1 2a</v>
      </c>
      <c r="AD1055" s="16" t="e">
        <f>DGET($M$10:$U$203,$U$10,X1054:AA1055)</f>
        <v>#VALUE!</v>
      </c>
      <c r="AE1055" s="16" t="e">
        <f>DGET($M$10:$U$203,$N$10,X1054:AA1055)</f>
        <v>#VALUE!</v>
      </c>
      <c r="AF1055" s="16" t="e">
        <f>DGET($M$10:$U$203,$M$10,X1054:AA1055)</f>
        <v>#VALUE!</v>
      </c>
    </row>
    <row r="1056" spans="24:32" ht="18" customHeight="1" x14ac:dyDescent="0.45">
      <c r="X1056" s="5" t="s">
        <v>65</v>
      </c>
      <c r="Y1056" s="5" t="s">
        <v>77</v>
      </c>
      <c r="Z1056" s="5" t="s">
        <v>66</v>
      </c>
      <c r="AA1056" s="5" t="s">
        <v>68</v>
      </c>
      <c r="AB1056" s="5"/>
      <c r="AC1056" s="5"/>
      <c r="AD1056" s="5" t="s">
        <v>94</v>
      </c>
      <c r="AE1056" s="5" t="s">
        <v>92</v>
      </c>
      <c r="AF1056" s="5" t="s">
        <v>91</v>
      </c>
    </row>
    <row r="1057" spans="24:32" ht="18" customHeight="1" x14ac:dyDescent="0.45">
      <c r="X1057" s="15" t="s">
        <v>106</v>
      </c>
      <c r="Y1057" s="15" t="s">
        <v>82</v>
      </c>
      <c r="Z1057" s="15" t="s">
        <v>93</v>
      </c>
      <c r="AA1057" s="15" t="s">
        <v>84</v>
      </c>
      <c r="AB1057" s="15" t="s">
        <v>98</v>
      </c>
      <c r="AC1057" s="2" t="str">
        <f>_xlfn.CONCAT(X1057,Y1057,Z1057,AA1057,AB1057)</f>
        <v>3前期火1 2b</v>
      </c>
      <c r="AD1057" s="16" t="e">
        <f>DGET($M$10:$U$203,$U$10,X1056:AA1057)</f>
        <v>#VALUE!</v>
      </c>
      <c r="AE1057" s="16" t="e">
        <f>DGET($M$10:$U$203,$N$10,X1056:AA1057)</f>
        <v>#VALUE!</v>
      </c>
      <c r="AF1057" s="16" t="e">
        <f>DGET($M$10:$U$203,$M$10,X1056:AA1057)</f>
        <v>#VALUE!</v>
      </c>
    </row>
    <row r="1058" spans="24:32" ht="18" customHeight="1" x14ac:dyDescent="0.45">
      <c r="X1058" s="5" t="s">
        <v>65</v>
      </c>
      <c r="Y1058" s="5" t="s">
        <v>77</v>
      </c>
      <c r="Z1058" s="5" t="s">
        <v>66</v>
      </c>
      <c r="AA1058" s="5" t="s">
        <v>69</v>
      </c>
      <c r="AB1058" s="5"/>
      <c r="AC1058" s="5"/>
      <c r="AD1058" s="5" t="s">
        <v>94</v>
      </c>
      <c r="AE1058" s="5" t="s">
        <v>92</v>
      </c>
      <c r="AF1058" s="5" t="s">
        <v>91</v>
      </c>
    </row>
    <row r="1059" spans="24:32" ht="18" customHeight="1" x14ac:dyDescent="0.45">
      <c r="X1059" s="15" t="s">
        <v>106</v>
      </c>
      <c r="Y1059" s="15" t="s">
        <v>82</v>
      </c>
      <c r="Z1059" s="15" t="s">
        <v>93</v>
      </c>
      <c r="AA1059" s="15" t="s">
        <v>84</v>
      </c>
      <c r="AB1059" s="15" t="s">
        <v>99</v>
      </c>
      <c r="AC1059" s="2" t="str">
        <f>_xlfn.CONCAT(X1059,Y1059,Z1059,AA1059,AB1059)</f>
        <v>3前期火1 2c</v>
      </c>
      <c r="AD1059" s="16" t="e">
        <f>DGET($M$10:$U$203,$U$10,X1058:AA1059)</f>
        <v>#VALUE!</v>
      </c>
      <c r="AE1059" s="16" t="e">
        <f>DGET($M$10:$U$203,$N$10,X1058:AA1059)</f>
        <v>#VALUE!</v>
      </c>
      <c r="AF1059" s="16" t="e">
        <f>DGET($M$10:$U$203,$M$10,X1058:AA1059)</f>
        <v>#VALUE!</v>
      </c>
    </row>
    <row r="1060" spans="24:32" ht="18" customHeight="1" x14ac:dyDescent="0.45">
      <c r="X1060" s="5" t="s">
        <v>65</v>
      </c>
      <c r="Y1060" s="5" t="s">
        <v>77</v>
      </c>
      <c r="Z1060" s="5" t="s">
        <v>66</v>
      </c>
      <c r="AA1060" s="5" t="s">
        <v>67</v>
      </c>
      <c r="AB1060" s="5"/>
      <c r="AC1060" s="5"/>
      <c r="AD1060" s="5" t="s">
        <v>94</v>
      </c>
      <c r="AE1060" s="5" t="s">
        <v>92</v>
      </c>
      <c r="AF1060" s="5" t="s">
        <v>91</v>
      </c>
    </row>
    <row r="1061" spans="24:32" ht="18" customHeight="1" x14ac:dyDescent="0.45">
      <c r="X1061" s="15" t="s">
        <v>106</v>
      </c>
      <c r="Y1061" s="15" t="s">
        <v>82</v>
      </c>
      <c r="Z1061" s="15" t="s">
        <v>93</v>
      </c>
      <c r="AA1061" s="15" t="s">
        <v>85</v>
      </c>
      <c r="AB1061" s="15" t="s">
        <v>97</v>
      </c>
      <c r="AC1061" s="2" t="str">
        <f>_xlfn.CONCAT(X1061,Y1061,Z1061,AA1061,AB1061)</f>
        <v>3前期火3 4a</v>
      </c>
      <c r="AD1061" s="16" t="e">
        <f>DGET($M$10:$U$203,$U$10,X1060:AA1061)</f>
        <v>#VALUE!</v>
      </c>
      <c r="AE1061" s="16" t="e">
        <f>DGET($M$10:$U$203,$N$10,X1060:AA1061)</f>
        <v>#VALUE!</v>
      </c>
      <c r="AF1061" s="16" t="e">
        <f>DGET($M$10:$U$203,$M$10,X1060:AA1061)</f>
        <v>#VALUE!</v>
      </c>
    </row>
    <row r="1062" spans="24:32" ht="18" customHeight="1" x14ac:dyDescent="0.45">
      <c r="X1062" s="5" t="s">
        <v>65</v>
      </c>
      <c r="Y1062" s="5" t="s">
        <v>77</v>
      </c>
      <c r="Z1062" s="5" t="s">
        <v>66</v>
      </c>
      <c r="AA1062" s="5" t="s">
        <v>68</v>
      </c>
      <c r="AB1062" s="5"/>
      <c r="AC1062" s="5"/>
      <c r="AD1062" s="5" t="s">
        <v>94</v>
      </c>
      <c r="AE1062" s="5" t="s">
        <v>92</v>
      </c>
      <c r="AF1062" s="5" t="s">
        <v>91</v>
      </c>
    </row>
    <row r="1063" spans="24:32" ht="18" customHeight="1" x14ac:dyDescent="0.45">
      <c r="X1063" s="15" t="s">
        <v>106</v>
      </c>
      <c r="Y1063" s="15" t="s">
        <v>82</v>
      </c>
      <c r="Z1063" s="15" t="s">
        <v>93</v>
      </c>
      <c r="AA1063" s="15" t="s">
        <v>85</v>
      </c>
      <c r="AB1063" s="15" t="s">
        <v>98</v>
      </c>
      <c r="AC1063" s="2" t="str">
        <f>_xlfn.CONCAT(X1063,Y1063,Z1063,AA1063,AB1063)</f>
        <v>3前期火3 4b</v>
      </c>
      <c r="AD1063" s="16" t="e">
        <f>DGET($M$10:$U$203,$U$10,X1062:AA1063)</f>
        <v>#VALUE!</v>
      </c>
      <c r="AE1063" s="16" t="e">
        <f>DGET($M$10:$U$203,$N$10,X1062:AA1063)</f>
        <v>#VALUE!</v>
      </c>
      <c r="AF1063" s="16" t="e">
        <f>DGET($M$10:$U$203,$M$10,X1062:AA1063)</f>
        <v>#VALUE!</v>
      </c>
    </row>
    <row r="1064" spans="24:32" ht="18" customHeight="1" x14ac:dyDescent="0.45">
      <c r="X1064" s="5" t="s">
        <v>65</v>
      </c>
      <c r="Y1064" s="5" t="s">
        <v>77</v>
      </c>
      <c r="Z1064" s="5" t="s">
        <v>66</v>
      </c>
      <c r="AA1064" s="5" t="s">
        <v>69</v>
      </c>
      <c r="AB1064" s="5"/>
      <c r="AC1064" s="5"/>
      <c r="AD1064" s="5" t="s">
        <v>94</v>
      </c>
      <c r="AE1064" s="5" t="s">
        <v>92</v>
      </c>
      <c r="AF1064" s="5" t="s">
        <v>91</v>
      </c>
    </row>
    <row r="1065" spans="24:32" ht="18" customHeight="1" x14ac:dyDescent="0.45">
      <c r="X1065" s="15" t="s">
        <v>106</v>
      </c>
      <c r="Y1065" s="15" t="s">
        <v>82</v>
      </c>
      <c r="Z1065" s="15" t="s">
        <v>93</v>
      </c>
      <c r="AA1065" s="15" t="s">
        <v>85</v>
      </c>
      <c r="AB1065" s="15" t="s">
        <v>99</v>
      </c>
      <c r="AC1065" s="2" t="str">
        <f>_xlfn.CONCAT(X1065,Y1065,Z1065,AA1065,AB1065)</f>
        <v>3前期火3 4c</v>
      </c>
      <c r="AD1065" s="16" t="e">
        <f>DGET($M$10:$U$203,$U$10,X1064:AA1065)</f>
        <v>#VALUE!</v>
      </c>
      <c r="AE1065" s="16" t="e">
        <f>DGET($M$10:$U$203,$N$10,X1064:AA1065)</f>
        <v>#VALUE!</v>
      </c>
      <c r="AF1065" s="16" t="e">
        <f>DGET($M$10:$U$203,$M$10,X1064:AA1065)</f>
        <v>#VALUE!</v>
      </c>
    </row>
    <row r="1066" spans="24:32" ht="18" customHeight="1" x14ac:dyDescent="0.45">
      <c r="X1066" s="5" t="s">
        <v>65</v>
      </c>
      <c r="Y1066" s="5" t="s">
        <v>77</v>
      </c>
      <c r="Z1066" s="5" t="s">
        <v>66</v>
      </c>
      <c r="AA1066" s="5" t="s">
        <v>67</v>
      </c>
      <c r="AB1066" s="5"/>
      <c r="AC1066" s="5"/>
      <c r="AD1066" s="5" t="s">
        <v>94</v>
      </c>
      <c r="AE1066" s="5" t="s">
        <v>92</v>
      </c>
      <c r="AF1066" s="5" t="s">
        <v>91</v>
      </c>
    </row>
    <row r="1067" spans="24:32" ht="18" customHeight="1" x14ac:dyDescent="0.45">
      <c r="X1067" s="15" t="s">
        <v>106</v>
      </c>
      <c r="Y1067" s="15" t="s">
        <v>82</v>
      </c>
      <c r="Z1067" s="15" t="s">
        <v>93</v>
      </c>
      <c r="AA1067" s="15" t="s">
        <v>87</v>
      </c>
      <c r="AB1067" s="15" t="s">
        <v>97</v>
      </c>
      <c r="AC1067" s="2" t="str">
        <f>_xlfn.CONCAT(X1067,Y1067,Z1067,AA1067,AB1067)</f>
        <v>3前期火5 6a</v>
      </c>
      <c r="AD1067" s="16" t="e">
        <f>DGET($M$10:$U$203,$U$10,X1066:AA1067)</f>
        <v>#VALUE!</v>
      </c>
      <c r="AE1067" s="16" t="e">
        <f>DGET($M$10:$U$203,$N$10,X1066:AA1067)</f>
        <v>#VALUE!</v>
      </c>
      <c r="AF1067" s="16" t="e">
        <f>DGET($M$10:$U$203,$M$10,X1066:AA1067)</f>
        <v>#VALUE!</v>
      </c>
    </row>
    <row r="1068" spans="24:32" ht="18" customHeight="1" x14ac:dyDescent="0.45">
      <c r="X1068" s="5" t="s">
        <v>65</v>
      </c>
      <c r="Y1068" s="5" t="s">
        <v>77</v>
      </c>
      <c r="Z1068" s="5" t="s">
        <v>66</v>
      </c>
      <c r="AA1068" s="5" t="s">
        <v>68</v>
      </c>
      <c r="AB1068" s="5"/>
      <c r="AC1068" s="5"/>
      <c r="AD1068" s="5" t="s">
        <v>94</v>
      </c>
      <c r="AE1068" s="5" t="s">
        <v>92</v>
      </c>
      <c r="AF1068" s="5" t="s">
        <v>91</v>
      </c>
    </row>
    <row r="1069" spans="24:32" ht="18" customHeight="1" x14ac:dyDescent="0.45">
      <c r="X1069" s="15" t="s">
        <v>106</v>
      </c>
      <c r="Y1069" s="15" t="s">
        <v>82</v>
      </c>
      <c r="Z1069" s="15" t="s">
        <v>93</v>
      </c>
      <c r="AA1069" s="15" t="s">
        <v>87</v>
      </c>
      <c r="AB1069" s="15" t="s">
        <v>98</v>
      </c>
      <c r="AC1069" s="2" t="str">
        <f>_xlfn.CONCAT(X1069,Y1069,Z1069,AA1069,AB1069)</f>
        <v>3前期火5 6b</v>
      </c>
      <c r="AD1069" s="16" t="e">
        <f>DGET($M$10:$U$203,$U$10,X1068:AA1069)</f>
        <v>#VALUE!</v>
      </c>
      <c r="AE1069" s="16" t="e">
        <f>DGET($M$10:$U$203,$N$10,X1068:AA1069)</f>
        <v>#VALUE!</v>
      </c>
      <c r="AF1069" s="16" t="e">
        <f>DGET($M$10:$U$203,$M$10,X1068:AA1069)</f>
        <v>#VALUE!</v>
      </c>
    </row>
    <row r="1070" spans="24:32" ht="18" customHeight="1" x14ac:dyDescent="0.45">
      <c r="X1070" s="5" t="s">
        <v>65</v>
      </c>
      <c r="Y1070" s="5" t="s">
        <v>77</v>
      </c>
      <c r="Z1070" s="5" t="s">
        <v>66</v>
      </c>
      <c r="AA1070" s="5" t="s">
        <v>69</v>
      </c>
      <c r="AB1070" s="5"/>
      <c r="AC1070" s="5"/>
      <c r="AD1070" s="5" t="s">
        <v>94</v>
      </c>
      <c r="AE1070" s="5" t="s">
        <v>92</v>
      </c>
      <c r="AF1070" s="5" t="s">
        <v>91</v>
      </c>
    </row>
    <row r="1071" spans="24:32" ht="18" customHeight="1" x14ac:dyDescent="0.45">
      <c r="X1071" s="15" t="s">
        <v>106</v>
      </c>
      <c r="Y1071" s="15" t="s">
        <v>82</v>
      </c>
      <c r="Z1071" s="15" t="s">
        <v>93</v>
      </c>
      <c r="AA1071" s="15" t="s">
        <v>87</v>
      </c>
      <c r="AB1071" s="15" t="s">
        <v>99</v>
      </c>
      <c r="AC1071" s="2" t="str">
        <f>_xlfn.CONCAT(X1071,Y1071,Z1071,AA1071,AB1071)</f>
        <v>3前期火5 6c</v>
      </c>
      <c r="AD1071" s="16" t="e">
        <f>DGET($M$10:$U$203,$U$10,X1070:AA1071)</f>
        <v>#VALUE!</v>
      </c>
      <c r="AE1071" s="16" t="e">
        <f>DGET($M$10:$U$203,$N$10,X1070:AA1071)</f>
        <v>#VALUE!</v>
      </c>
      <c r="AF1071" s="16" t="e">
        <f>DGET($M$10:$U$203,$M$10,X1070:AA1071)</f>
        <v>#VALUE!</v>
      </c>
    </row>
    <row r="1072" spans="24:32" ht="18" customHeight="1" x14ac:dyDescent="0.45">
      <c r="X1072" s="5" t="s">
        <v>65</v>
      </c>
      <c r="Y1072" s="5" t="s">
        <v>77</v>
      </c>
      <c r="Z1072" s="5" t="s">
        <v>66</v>
      </c>
      <c r="AA1072" s="5" t="s">
        <v>67</v>
      </c>
      <c r="AB1072" s="5"/>
      <c r="AC1072" s="5"/>
      <c r="AD1072" s="5" t="s">
        <v>94</v>
      </c>
      <c r="AE1072" s="5" t="s">
        <v>92</v>
      </c>
      <c r="AF1072" s="5" t="s">
        <v>91</v>
      </c>
    </row>
    <row r="1073" spans="24:32" ht="18" customHeight="1" x14ac:dyDescent="0.45">
      <c r="X1073" s="15" t="s">
        <v>106</v>
      </c>
      <c r="Y1073" s="15" t="s">
        <v>82</v>
      </c>
      <c r="Z1073" s="15" t="s">
        <v>93</v>
      </c>
      <c r="AA1073" s="15" t="s">
        <v>88</v>
      </c>
      <c r="AB1073" s="15" t="s">
        <v>97</v>
      </c>
      <c r="AC1073" s="2" t="str">
        <f>_xlfn.CONCAT(X1073,Y1073,Z1073,AA1073,AB1073)</f>
        <v>3前期火7 8a</v>
      </c>
      <c r="AD1073" s="16" t="e">
        <f>DGET($M$10:$U$203,$U$10,X1072:AA1073)</f>
        <v>#VALUE!</v>
      </c>
      <c r="AE1073" s="16" t="e">
        <f>DGET($M$10:$U$203,$N$10,X1072:AA1073)</f>
        <v>#VALUE!</v>
      </c>
      <c r="AF1073" s="16" t="e">
        <f>DGET($M$10:$U$203,$M$10,X1072:AA1073)</f>
        <v>#VALUE!</v>
      </c>
    </row>
    <row r="1074" spans="24:32" ht="18" customHeight="1" x14ac:dyDescent="0.45">
      <c r="X1074" s="5" t="s">
        <v>65</v>
      </c>
      <c r="Y1074" s="5" t="s">
        <v>77</v>
      </c>
      <c r="Z1074" s="5" t="s">
        <v>66</v>
      </c>
      <c r="AA1074" s="5" t="s">
        <v>68</v>
      </c>
      <c r="AB1074" s="5"/>
      <c r="AC1074" s="5"/>
      <c r="AD1074" s="5" t="s">
        <v>94</v>
      </c>
      <c r="AE1074" s="5" t="s">
        <v>92</v>
      </c>
      <c r="AF1074" s="5" t="s">
        <v>91</v>
      </c>
    </row>
    <row r="1075" spans="24:32" ht="18" customHeight="1" x14ac:dyDescent="0.45">
      <c r="X1075" s="15" t="s">
        <v>106</v>
      </c>
      <c r="Y1075" s="15" t="s">
        <v>82</v>
      </c>
      <c r="Z1075" s="15" t="s">
        <v>93</v>
      </c>
      <c r="AA1075" s="15" t="s">
        <v>88</v>
      </c>
      <c r="AB1075" s="15" t="s">
        <v>98</v>
      </c>
      <c r="AC1075" s="2" t="str">
        <f>_xlfn.CONCAT(X1075,Y1075,Z1075,AA1075,AB1075)</f>
        <v>3前期火7 8b</v>
      </c>
      <c r="AD1075" s="16" t="e">
        <f>DGET($M$10:$U$203,$U$10,X1074:AA1075)</f>
        <v>#VALUE!</v>
      </c>
      <c r="AE1075" s="16" t="e">
        <f>DGET($M$10:$U$203,$N$10,X1074:AA1075)</f>
        <v>#VALUE!</v>
      </c>
      <c r="AF1075" s="16" t="e">
        <f>DGET($M$10:$U$203,$M$10,X1074:AA1075)</f>
        <v>#VALUE!</v>
      </c>
    </row>
    <row r="1076" spans="24:32" ht="18" customHeight="1" x14ac:dyDescent="0.45">
      <c r="X1076" s="5" t="s">
        <v>65</v>
      </c>
      <c r="Y1076" s="5" t="s">
        <v>77</v>
      </c>
      <c r="Z1076" s="5" t="s">
        <v>66</v>
      </c>
      <c r="AA1076" s="5" t="s">
        <v>69</v>
      </c>
      <c r="AB1076" s="5"/>
      <c r="AC1076" s="5"/>
      <c r="AD1076" s="5" t="s">
        <v>94</v>
      </c>
      <c r="AE1076" s="5" t="s">
        <v>92</v>
      </c>
      <c r="AF1076" s="5" t="s">
        <v>91</v>
      </c>
    </row>
    <row r="1077" spans="24:32" ht="18" customHeight="1" x14ac:dyDescent="0.45">
      <c r="X1077" s="15" t="s">
        <v>106</v>
      </c>
      <c r="Y1077" s="15" t="s">
        <v>82</v>
      </c>
      <c r="Z1077" s="15" t="s">
        <v>93</v>
      </c>
      <c r="AA1077" s="15" t="s">
        <v>88</v>
      </c>
      <c r="AB1077" s="15" t="s">
        <v>99</v>
      </c>
      <c r="AC1077" s="2" t="str">
        <f>_xlfn.CONCAT(X1077,Y1077,Z1077,AA1077,AB1077)</f>
        <v>3前期火7 8c</v>
      </c>
      <c r="AD1077" s="16" t="e">
        <f>DGET($M$10:$U$203,$U$10,X1076:AA1077)</f>
        <v>#VALUE!</v>
      </c>
      <c r="AE1077" s="16" t="e">
        <f>DGET($M$10:$U$203,$N$10,X1076:AA1077)</f>
        <v>#VALUE!</v>
      </c>
      <c r="AF1077" s="16" t="e">
        <f>DGET($M$10:$U$203,$M$10,X1076:AA1077)</f>
        <v>#VALUE!</v>
      </c>
    </row>
    <row r="1078" spans="24:32" ht="18" customHeight="1" x14ac:dyDescent="0.45">
      <c r="X1078" s="5" t="s">
        <v>65</v>
      </c>
      <c r="Y1078" s="5" t="s">
        <v>77</v>
      </c>
      <c r="Z1078" s="5" t="s">
        <v>66</v>
      </c>
      <c r="AA1078" s="5" t="s">
        <v>67</v>
      </c>
      <c r="AB1078" s="5"/>
      <c r="AC1078" s="5"/>
      <c r="AD1078" s="5" t="s">
        <v>94</v>
      </c>
      <c r="AE1078" s="5" t="s">
        <v>92</v>
      </c>
      <c r="AF1078" s="5" t="s">
        <v>91</v>
      </c>
    </row>
    <row r="1079" spans="24:32" ht="18" customHeight="1" x14ac:dyDescent="0.45">
      <c r="X1079" s="15" t="s">
        <v>106</v>
      </c>
      <c r="Y1079" s="15" t="s">
        <v>82</v>
      </c>
      <c r="Z1079" s="15" t="s">
        <v>93</v>
      </c>
      <c r="AA1079" s="15" t="s">
        <v>89</v>
      </c>
      <c r="AB1079" s="15" t="s">
        <v>97</v>
      </c>
      <c r="AC1079" s="2" t="str">
        <f>_xlfn.CONCAT(X1079,Y1079,Z1079,AA1079,AB1079)</f>
        <v>3前期火9 10a</v>
      </c>
      <c r="AD1079" s="16" t="e">
        <f>DGET($M$10:$U$203,$U$10,X1078:AA1079)</f>
        <v>#VALUE!</v>
      </c>
      <c r="AE1079" s="16" t="e">
        <f>DGET($M$10:$U$203,$N$10,X1078:AA1079)</f>
        <v>#VALUE!</v>
      </c>
      <c r="AF1079" s="16" t="e">
        <f>DGET($M$10:$U$203,$M$10,X1078:AA1079)</f>
        <v>#VALUE!</v>
      </c>
    </row>
    <row r="1080" spans="24:32" ht="18" customHeight="1" x14ac:dyDescent="0.45">
      <c r="X1080" s="5" t="s">
        <v>65</v>
      </c>
      <c r="Y1080" s="5" t="s">
        <v>77</v>
      </c>
      <c r="Z1080" s="5" t="s">
        <v>66</v>
      </c>
      <c r="AA1080" s="5" t="s">
        <v>68</v>
      </c>
      <c r="AB1080" s="5"/>
      <c r="AC1080" s="5"/>
      <c r="AD1080" s="5" t="s">
        <v>94</v>
      </c>
      <c r="AE1080" s="5" t="s">
        <v>92</v>
      </c>
      <c r="AF1080" s="5" t="s">
        <v>91</v>
      </c>
    </row>
    <row r="1081" spans="24:32" ht="18" customHeight="1" x14ac:dyDescent="0.45">
      <c r="X1081" s="15" t="s">
        <v>106</v>
      </c>
      <c r="Y1081" s="15" t="s">
        <v>82</v>
      </c>
      <c r="Z1081" s="15" t="s">
        <v>93</v>
      </c>
      <c r="AA1081" s="15" t="s">
        <v>89</v>
      </c>
      <c r="AB1081" s="15" t="s">
        <v>98</v>
      </c>
      <c r="AC1081" s="2" t="str">
        <f>_xlfn.CONCAT(X1081,Y1081,Z1081,AA1081,AB1081)</f>
        <v>3前期火9 10b</v>
      </c>
      <c r="AD1081" s="16" t="e">
        <f>DGET($M$10:$U$203,$U$10,X1080:AA1081)</f>
        <v>#VALUE!</v>
      </c>
      <c r="AE1081" s="16" t="e">
        <f>DGET($M$10:$U$203,$N$10,X1080:AA1081)</f>
        <v>#VALUE!</v>
      </c>
      <c r="AF1081" s="16" t="e">
        <f>DGET($M$10:$U$203,$M$10,X1080:AA1081)</f>
        <v>#VALUE!</v>
      </c>
    </row>
    <row r="1082" spans="24:32" ht="18" customHeight="1" x14ac:dyDescent="0.45">
      <c r="X1082" s="5" t="s">
        <v>65</v>
      </c>
      <c r="Y1082" s="5" t="s">
        <v>77</v>
      </c>
      <c r="Z1082" s="5" t="s">
        <v>66</v>
      </c>
      <c r="AA1082" s="5" t="s">
        <v>69</v>
      </c>
      <c r="AB1082" s="5"/>
      <c r="AC1082" s="5"/>
      <c r="AD1082" s="5" t="s">
        <v>94</v>
      </c>
      <c r="AE1082" s="5" t="s">
        <v>92</v>
      </c>
      <c r="AF1082" s="5" t="s">
        <v>91</v>
      </c>
    </row>
    <row r="1083" spans="24:32" ht="18" customHeight="1" x14ac:dyDescent="0.45">
      <c r="X1083" s="15" t="s">
        <v>106</v>
      </c>
      <c r="Y1083" s="15" t="s">
        <v>82</v>
      </c>
      <c r="Z1083" s="15" t="s">
        <v>93</v>
      </c>
      <c r="AA1083" s="15" t="s">
        <v>89</v>
      </c>
      <c r="AB1083" s="15" t="s">
        <v>99</v>
      </c>
      <c r="AC1083" s="2" t="str">
        <f>_xlfn.CONCAT(X1083,Y1083,Z1083,AA1083,AB1083)</f>
        <v>3前期火9 10c</v>
      </c>
      <c r="AD1083" s="16" t="e">
        <f>DGET($M$10:$U$203,$U$10,X1082:AA1083)</f>
        <v>#VALUE!</v>
      </c>
      <c r="AE1083" s="16" t="e">
        <f>DGET($M$10:$U$203,$N$10,X1082:AA1083)</f>
        <v>#VALUE!</v>
      </c>
      <c r="AF1083" s="16" t="e">
        <f>DGET($M$10:$U$203,$M$10,X1082:AA1083)</f>
        <v>#VALUE!</v>
      </c>
    </row>
    <row r="1084" spans="24:32" ht="18" customHeight="1" x14ac:dyDescent="0.45">
      <c r="X1084" s="5" t="s">
        <v>65</v>
      </c>
      <c r="Y1084" s="5" t="s">
        <v>77</v>
      </c>
      <c r="Z1084" s="5" t="s">
        <v>66</v>
      </c>
      <c r="AA1084" s="5" t="s">
        <v>67</v>
      </c>
      <c r="AB1084" s="5"/>
      <c r="AC1084" s="5"/>
      <c r="AD1084" s="5" t="s">
        <v>94</v>
      </c>
      <c r="AE1084" s="5" t="s">
        <v>92</v>
      </c>
      <c r="AF1084" s="5" t="s">
        <v>91</v>
      </c>
    </row>
    <row r="1085" spans="24:32" ht="18" customHeight="1" x14ac:dyDescent="0.45">
      <c r="X1085" s="15" t="s">
        <v>106</v>
      </c>
      <c r="Y1085" s="15" t="s">
        <v>82</v>
      </c>
      <c r="Z1085" s="15" t="s">
        <v>93</v>
      </c>
      <c r="AA1085" s="15" t="s">
        <v>90</v>
      </c>
      <c r="AB1085" s="15" t="s">
        <v>97</v>
      </c>
      <c r="AC1085" s="2" t="str">
        <f>_xlfn.CONCAT(X1085,Y1085,Z1085,AA1085,AB1085)</f>
        <v>3前期火他a</v>
      </c>
      <c r="AD1085" s="16" t="e">
        <f>DGET($M$10:$U$203,$U$10,X1084:AA1085)</f>
        <v>#VALUE!</v>
      </c>
      <c r="AE1085" s="16" t="e">
        <f>DGET($M$10:$U$203,$N$10,X1084:AA1085)</f>
        <v>#VALUE!</v>
      </c>
      <c r="AF1085" s="16" t="e">
        <f>DGET($M$10:$U$203,$M$10,X1084:AA1085)</f>
        <v>#VALUE!</v>
      </c>
    </row>
    <row r="1086" spans="24:32" ht="18" customHeight="1" x14ac:dyDescent="0.45">
      <c r="X1086" s="5" t="s">
        <v>65</v>
      </c>
      <c r="Y1086" s="5" t="s">
        <v>77</v>
      </c>
      <c r="Z1086" s="5" t="s">
        <v>66</v>
      </c>
      <c r="AA1086" s="5" t="s">
        <v>68</v>
      </c>
      <c r="AB1086" s="5"/>
      <c r="AC1086" s="5"/>
      <c r="AD1086" s="5" t="s">
        <v>94</v>
      </c>
      <c r="AE1086" s="5" t="s">
        <v>92</v>
      </c>
      <c r="AF1086" s="5" t="s">
        <v>91</v>
      </c>
    </row>
    <row r="1087" spans="24:32" ht="18" customHeight="1" x14ac:dyDescent="0.45">
      <c r="X1087" s="15" t="s">
        <v>106</v>
      </c>
      <c r="Y1087" s="15" t="s">
        <v>82</v>
      </c>
      <c r="Z1087" s="15" t="s">
        <v>93</v>
      </c>
      <c r="AA1087" s="15" t="s">
        <v>90</v>
      </c>
      <c r="AB1087" s="15" t="s">
        <v>98</v>
      </c>
      <c r="AC1087" s="2" t="str">
        <f>_xlfn.CONCAT(X1087,Y1087,Z1087,AA1087,AB1087)</f>
        <v>3前期火他b</v>
      </c>
      <c r="AD1087" s="16" t="e">
        <f>DGET($M$10:$U$203,$U$10,X1086:AA1087)</f>
        <v>#VALUE!</v>
      </c>
      <c r="AE1087" s="16" t="e">
        <f>DGET($M$10:$U$203,$N$10,X1086:AA1087)</f>
        <v>#VALUE!</v>
      </c>
      <c r="AF1087" s="16" t="e">
        <f>DGET($M$10:$U$203,$M$10,X1086:AA1087)</f>
        <v>#VALUE!</v>
      </c>
    </row>
    <row r="1088" spans="24:32" ht="18" customHeight="1" x14ac:dyDescent="0.45">
      <c r="X1088" s="5" t="s">
        <v>65</v>
      </c>
      <c r="Y1088" s="5" t="s">
        <v>77</v>
      </c>
      <c r="Z1088" s="5" t="s">
        <v>66</v>
      </c>
      <c r="AA1088" s="5" t="s">
        <v>69</v>
      </c>
      <c r="AB1088" s="5"/>
      <c r="AC1088" s="5"/>
      <c r="AD1088" s="5" t="s">
        <v>94</v>
      </c>
      <c r="AE1088" s="5" t="s">
        <v>92</v>
      </c>
      <c r="AF1088" s="5" t="s">
        <v>91</v>
      </c>
    </row>
    <row r="1089" spans="24:32" ht="18" customHeight="1" x14ac:dyDescent="0.45">
      <c r="X1089" s="15" t="s">
        <v>106</v>
      </c>
      <c r="Y1089" s="15" t="s">
        <v>82</v>
      </c>
      <c r="Z1089" s="15" t="s">
        <v>93</v>
      </c>
      <c r="AA1089" s="15" t="s">
        <v>90</v>
      </c>
      <c r="AB1089" s="15" t="s">
        <v>99</v>
      </c>
      <c r="AC1089" s="2" t="str">
        <f>_xlfn.CONCAT(X1089,Y1089,Z1089,AA1089,AB1089)</f>
        <v>3前期火他c</v>
      </c>
      <c r="AD1089" s="16" t="e">
        <f>DGET($M$10:$U$203,$U$10,X1088:AA1089)</f>
        <v>#VALUE!</v>
      </c>
      <c r="AE1089" s="16" t="e">
        <f>DGET($M$10:$U$203,$N$10,X1088:AA1089)</f>
        <v>#VALUE!</v>
      </c>
      <c r="AF1089" s="16" t="e">
        <f>DGET($M$10:$U$203,$M$10,X1088:AA1089)</f>
        <v>#VALUE!</v>
      </c>
    </row>
    <row r="1090" spans="24:32" ht="18" customHeight="1" x14ac:dyDescent="0.45">
      <c r="X1090" s="5" t="s">
        <v>65</v>
      </c>
      <c r="Y1090" s="5" t="s">
        <v>77</v>
      </c>
      <c r="Z1090" s="5" t="s">
        <v>66</v>
      </c>
      <c r="AA1090" s="5" t="s">
        <v>67</v>
      </c>
      <c r="AB1090" s="5"/>
      <c r="AC1090" s="5"/>
      <c r="AD1090" s="5" t="s">
        <v>94</v>
      </c>
      <c r="AE1090" s="5" t="s">
        <v>92</v>
      </c>
      <c r="AF1090" s="5" t="s">
        <v>91</v>
      </c>
    </row>
    <row r="1091" spans="24:32" ht="18" customHeight="1" x14ac:dyDescent="0.45">
      <c r="X1091" s="15" t="s">
        <v>106</v>
      </c>
      <c r="Y1091" s="15" t="s">
        <v>82</v>
      </c>
      <c r="Z1091" s="15" t="s">
        <v>95</v>
      </c>
      <c r="AA1091" s="15" t="s">
        <v>84</v>
      </c>
      <c r="AB1091" s="15" t="s">
        <v>97</v>
      </c>
      <c r="AC1091" s="2" t="str">
        <f>_xlfn.CONCAT(X1091,Y1091,Z1091,AA1091,AB1091)</f>
        <v>3前期水1 2a</v>
      </c>
      <c r="AD1091" s="16" t="e">
        <f>DGET($M$10:$U$203,$U$10,X1090:AA1091)</f>
        <v>#VALUE!</v>
      </c>
      <c r="AE1091" s="16" t="e">
        <f>DGET($M$10:$U$203,$N$10,X1090:AA1091)</f>
        <v>#VALUE!</v>
      </c>
      <c r="AF1091" s="16" t="e">
        <f>DGET($M$10:$U$203,$M$10,X1090:AA1091)</f>
        <v>#VALUE!</v>
      </c>
    </row>
    <row r="1092" spans="24:32" ht="18" customHeight="1" x14ac:dyDescent="0.45">
      <c r="X1092" s="5" t="s">
        <v>65</v>
      </c>
      <c r="Y1092" s="5" t="s">
        <v>77</v>
      </c>
      <c r="Z1092" s="5" t="s">
        <v>66</v>
      </c>
      <c r="AA1092" s="5" t="s">
        <v>68</v>
      </c>
      <c r="AB1092" s="5"/>
      <c r="AC1092" s="5"/>
      <c r="AD1092" s="5" t="s">
        <v>94</v>
      </c>
      <c r="AE1092" s="5" t="s">
        <v>92</v>
      </c>
      <c r="AF1092" s="5" t="s">
        <v>91</v>
      </c>
    </row>
    <row r="1093" spans="24:32" ht="18" customHeight="1" x14ac:dyDescent="0.45">
      <c r="X1093" s="15" t="s">
        <v>106</v>
      </c>
      <c r="Y1093" s="15" t="s">
        <v>82</v>
      </c>
      <c r="Z1093" s="15" t="s">
        <v>95</v>
      </c>
      <c r="AA1093" s="15" t="s">
        <v>84</v>
      </c>
      <c r="AB1093" s="15" t="s">
        <v>98</v>
      </c>
      <c r="AC1093" s="2" t="str">
        <f>_xlfn.CONCAT(X1093,Y1093,Z1093,AA1093,AB1093)</f>
        <v>3前期水1 2b</v>
      </c>
      <c r="AD1093" s="16" t="e">
        <f>DGET($M$10:$U$203,$U$10,X1092:AA1093)</f>
        <v>#VALUE!</v>
      </c>
      <c r="AE1093" s="16" t="e">
        <f>DGET($M$10:$U$203,$N$10,X1092:AA1093)</f>
        <v>#VALUE!</v>
      </c>
      <c r="AF1093" s="16" t="e">
        <f>DGET($M$10:$U$203,$M$10,X1092:AA1093)</f>
        <v>#VALUE!</v>
      </c>
    </row>
    <row r="1094" spans="24:32" ht="18" customHeight="1" x14ac:dyDescent="0.45">
      <c r="X1094" s="5" t="s">
        <v>65</v>
      </c>
      <c r="Y1094" s="5" t="s">
        <v>77</v>
      </c>
      <c r="Z1094" s="5" t="s">
        <v>66</v>
      </c>
      <c r="AA1094" s="5" t="s">
        <v>69</v>
      </c>
      <c r="AB1094" s="5"/>
      <c r="AC1094" s="5"/>
      <c r="AD1094" s="5" t="s">
        <v>94</v>
      </c>
      <c r="AE1094" s="5" t="s">
        <v>92</v>
      </c>
      <c r="AF1094" s="5" t="s">
        <v>91</v>
      </c>
    </row>
    <row r="1095" spans="24:32" ht="18" customHeight="1" x14ac:dyDescent="0.45">
      <c r="X1095" s="15" t="s">
        <v>106</v>
      </c>
      <c r="Y1095" s="15" t="s">
        <v>82</v>
      </c>
      <c r="Z1095" s="15" t="s">
        <v>95</v>
      </c>
      <c r="AA1095" s="15" t="s">
        <v>84</v>
      </c>
      <c r="AB1095" s="15" t="s">
        <v>99</v>
      </c>
      <c r="AC1095" s="2" t="str">
        <f>_xlfn.CONCAT(X1095,Y1095,Z1095,AA1095,AB1095)</f>
        <v>3前期水1 2c</v>
      </c>
      <c r="AD1095" s="16" t="e">
        <f>DGET($M$10:$U$203,$U$10,X1094:AA1095)</f>
        <v>#VALUE!</v>
      </c>
      <c r="AE1095" s="16" t="e">
        <f>DGET($M$10:$U$203,$N$10,X1094:AA1095)</f>
        <v>#VALUE!</v>
      </c>
      <c r="AF1095" s="16" t="e">
        <f>DGET($M$10:$U$203,$M$10,X1094:AA1095)</f>
        <v>#VALUE!</v>
      </c>
    </row>
    <row r="1096" spans="24:32" ht="18" customHeight="1" x14ac:dyDescent="0.45">
      <c r="X1096" s="5" t="s">
        <v>65</v>
      </c>
      <c r="Y1096" s="5" t="s">
        <v>77</v>
      </c>
      <c r="Z1096" s="5" t="s">
        <v>66</v>
      </c>
      <c r="AA1096" s="5" t="s">
        <v>67</v>
      </c>
      <c r="AB1096" s="5"/>
      <c r="AC1096" s="5"/>
      <c r="AD1096" s="5" t="s">
        <v>94</v>
      </c>
      <c r="AE1096" s="5" t="s">
        <v>92</v>
      </c>
      <c r="AF1096" s="5" t="s">
        <v>91</v>
      </c>
    </row>
    <row r="1097" spans="24:32" ht="18" customHeight="1" x14ac:dyDescent="0.45">
      <c r="X1097" s="15" t="s">
        <v>106</v>
      </c>
      <c r="Y1097" s="15" t="s">
        <v>82</v>
      </c>
      <c r="Z1097" s="15" t="s">
        <v>95</v>
      </c>
      <c r="AA1097" s="15" t="s">
        <v>85</v>
      </c>
      <c r="AB1097" s="15" t="s">
        <v>97</v>
      </c>
      <c r="AC1097" s="2" t="str">
        <f>_xlfn.CONCAT(X1097,Y1097,Z1097,AA1097,AB1097)</f>
        <v>3前期水3 4a</v>
      </c>
      <c r="AD1097" s="16" t="e">
        <f>DGET($M$10:$U$203,$U$10,X1096:AA1097)</f>
        <v>#VALUE!</v>
      </c>
      <c r="AE1097" s="16" t="e">
        <f>DGET($M$10:$U$203,$N$10,X1096:AA1097)</f>
        <v>#VALUE!</v>
      </c>
      <c r="AF1097" s="16" t="e">
        <f>DGET($M$10:$U$203,$M$10,X1096:AA1097)</f>
        <v>#VALUE!</v>
      </c>
    </row>
    <row r="1098" spans="24:32" ht="18" customHeight="1" x14ac:dyDescent="0.45">
      <c r="X1098" s="5" t="s">
        <v>65</v>
      </c>
      <c r="Y1098" s="5" t="s">
        <v>77</v>
      </c>
      <c r="Z1098" s="5" t="s">
        <v>66</v>
      </c>
      <c r="AA1098" s="5" t="s">
        <v>68</v>
      </c>
      <c r="AB1098" s="5"/>
      <c r="AC1098" s="5"/>
      <c r="AD1098" s="5" t="s">
        <v>94</v>
      </c>
      <c r="AE1098" s="5" t="s">
        <v>92</v>
      </c>
      <c r="AF1098" s="5" t="s">
        <v>91</v>
      </c>
    </row>
    <row r="1099" spans="24:32" ht="18" customHeight="1" x14ac:dyDescent="0.45">
      <c r="X1099" s="15" t="s">
        <v>106</v>
      </c>
      <c r="Y1099" s="15" t="s">
        <v>82</v>
      </c>
      <c r="Z1099" s="15" t="s">
        <v>95</v>
      </c>
      <c r="AA1099" s="15" t="s">
        <v>85</v>
      </c>
      <c r="AB1099" s="15" t="s">
        <v>98</v>
      </c>
      <c r="AC1099" s="2" t="str">
        <f>_xlfn.CONCAT(X1099,Y1099,Z1099,AA1099,AB1099)</f>
        <v>3前期水3 4b</v>
      </c>
      <c r="AD1099" s="16" t="e">
        <f>DGET($M$10:$U$203,$U$10,X1098:AA1099)</f>
        <v>#VALUE!</v>
      </c>
      <c r="AE1099" s="16" t="e">
        <f>DGET($M$10:$U$203,$N$10,X1098:AA1099)</f>
        <v>#VALUE!</v>
      </c>
      <c r="AF1099" s="16" t="e">
        <f>DGET($M$10:$U$203,$M$10,X1098:AA1099)</f>
        <v>#VALUE!</v>
      </c>
    </row>
    <row r="1100" spans="24:32" ht="18" customHeight="1" x14ac:dyDescent="0.45">
      <c r="X1100" s="5" t="s">
        <v>65</v>
      </c>
      <c r="Y1100" s="5" t="s">
        <v>77</v>
      </c>
      <c r="Z1100" s="5" t="s">
        <v>66</v>
      </c>
      <c r="AA1100" s="5" t="s">
        <v>69</v>
      </c>
      <c r="AB1100" s="5"/>
      <c r="AC1100" s="5"/>
      <c r="AD1100" s="5" t="s">
        <v>94</v>
      </c>
      <c r="AE1100" s="5" t="s">
        <v>92</v>
      </c>
      <c r="AF1100" s="5" t="s">
        <v>91</v>
      </c>
    </row>
    <row r="1101" spans="24:32" ht="18" customHeight="1" x14ac:dyDescent="0.45">
      <c r="X1101" s="15" t="s">
        <v>106</v>
      </c>
      <c r="Y1101" s="15" t="s">
        <v>82</v>
      </c>
      <c r="Z1101" s="15" t="s">
        <v>95</v>
      </c>
      <c r="AA1101" s="15" t="s">
        <v>85</v>
      </c>
      <c r="AB1101" s="15" t="s">
        <v>99</v>
      </c>
      <c r="AC1101" s="2" t="str">
        <f>_xlfn.CONCAT(X1101,Y1101,Z1101,AA1101,AB1101)</f>
        <v>3前期水3 4c</v>
      </c>
      <c r="AD1101" s="16" t="e">
        <f>DGET($M$10:$U$203,$U$10,X1100:AA1101)</f>
        <v>#VALUE!</v>
      </c>
      <c r="AE1101" s="16" t="e">
        <f>DGET($M$10:$U$203,$N$10,X1100:AA1101)</f>
        <v>#VALUE!</v>
      </c>
      <c r="AF1101" s="16" t="e">
        <f>DGET($M$10:$U$203,$M$10,X1100:AA1101)</f>
        <v>#VALUE!</v>
      </c>
    </row>
    <row r="1102" spans="24:32" ht="18" customHeight="1" x14ac:dyDescent="0.45">
      <c r="X1102" s="5" t="s">
        <v>65</v>
      </c>
      <c r="Y1102" s="5" t="s">
        <v>77</v>
      </c>
      <c r="Z1102" s="5" t="s">
        <v>66</v>
      </c>
      <c r="AA1102" s="5" t="s">
        <v>67</v>
      </c>
      <c r="AB1102" s="5"/>
      <c r="AC1102" s="5"/>
      <c r="AD1102" s="5" t="s">
        <v>94</v>
      </c>
      <c r="AE1102" s="5" t="s">
        <v>92</v>
      </c>
      <c r="AF1102" s="5" t="s">
        <v>91</v>
      </c>
    </row>
    <row r="1103" spans="24:32" ht="18" customHeight="1" x14ac:dyDescent="0.45">
      <c r="X1103" s="15" t="s">
        <v>106</v>
      </c>
      <c r="Y1103" s="15" t="s">
        <v>82</v>
      </c>
      <c r="Z1103" s="15" t="s">
        <v>95</v>
      </c>
      <c r="AA1103" s="15" t="s">
        <v>87</v>
      </c>
      <c r="AB1103" s="15" t="s">
        <v>97</v>
      </c>
      <c r="AC1103" s="2" t="str">
        <f>_xlfn.CONCAT(X1103,Y1103,Z1103,AA1103,AB1103)</f>
        <v>3前期水5 6a</v>
      </c>
      <c r="AD1103" s="16" t="e">
        <f>DGET($M$10:$U$203,$U$10,X1102:AA1103)</f>
        <v>#VALUE!</v>
      </c>
      <c r="AE1103" s="16" t="e">
        <f>DGET($M$10:$U$203,$N$10,X1102:AA1103)</f>
        <v>#VALUE!</v>
      </c>
      <c r="AF1103" s="16" t="e">
        <f>DGET($M$10:$U$203,$M$10,X1102:AA1103)</f>
        <v>#VALUE!</v>
      </c>
    </row>
    <row r="1104" spans="24:32" ht="18" customHeight="1" x14ac:dyDescent="0.45">
      <c r="X1104" s="5" t="s">
        <v>65</v>
      </c>
      <c r="Y1104" s="5" t="s">
        <v>77</v>
      </c>
      <c r="Z1104" s="5" t="s">
        <v>66</v>
      </c>
      <c r="AA1104" s="5" t="s">
        <v>68</v>
      </c>
      <c r="AB1104" s="5"/>
      <c r="AC1104" s="5"/>
      <c r="AD1104" s="5" t="s">
        <v>94</v>
      </c>
      <c r="AE1104" s="5" t="s">
        <v>92</v>
      </c>
      <c r="AF1104" s="5" t="s">
        <v>91</v>
      </c>
    </row>
    <row r="1105" spans="24:32" ht="18" customHeight="1" x14ac:dyDescent="0.45">
      <c r="X1105" s="15" t="s">
        <v>106</v>
      </c>
      <c r="Y1105" s="15" t="s">
        <v>82</v>
      </c>
      <c r="Z1105" s="15" t="s">
        <v>95</v>
      </c>
      <c r="AA1105" s="15" t="s">
        <v>87</v>
      </c>
      <c r="AB1105" s="15" t="s">
        <v>98</v>
      </c>
      <c r="AC1105" s="2" t="str">
        <f>_xlfn.CONCAT(X1105,Y1105,Z1105,AA1105,AB1105)</f>
        <v>3前期水5 6b</v>
      </c>
      <c r="AD1105" s="16" t="e">
        <f>DGET($M$10:$U$203,$U$10,X1104:AA1105)</f>
        <v>#VALUE!</v>
      </c>
      <c r="AE1105" s="16" t="e">
        <f>DGET($M$10:$U$203,$N$10,X1104:AA1105)</f>
        <v>#VALUE!</v>
      </c>
      <c r="AF1105" s="16" t="e">
        <f>DGET($M$10:$U$203,$M$10,X1104:AA1105)</f>
        <v>#VALUE!</v>
      </c>
    </row>
    <row r="1106" spans="24:32" ht="18" customHeight="1" x14ac:dyDescent="0.45">
      <c r="X1106" s="5" t="s">
        <v>65</v>
      </c>
      <c r="Y1106" s="5" t="s">
        <v>77</v>
      </c>
      <c r="Z1106" s="5" t="s">
        <v>66</v>
      </c>
      <c r="AA1106" s="5" t="s">
        <v>69</v>
      </c>
      <c r="AB1106" s="5"/>
      <c r="AC1106" s="5"/>
      <c r="AD1106" s="5" t="s">
        <v>94</v>
      </c>
      <c r="AE1106" s="5" t="s">
        <v>92</v>
      </c>
      <c r="AF1106" s="5" t="s">
        <v>91</v>
      </c>
    </row>
    <row r="1107" spans="24:32" ht="18" customHeight="1" x14ac:dyDescent="0.45">
      <c r="X1107" s="15" t="s">
        <v>106</v>
      </c>
      <c r="Y1107" s="15" t="s">
        <v>82</v>
      </c>
      <c r="Z1107" s="15" t="s">
        <v>95</v>
      </c>
      <c r="AA1107" s="15" t="s">
        <v>87</v>
      </c>
      <c r="AB1107" s="15" t="s">
        <v>99</v>
      </c>
      <c r="AC1107" s="2" t="str">
        <f>_xlfn.CONCAT(X1107,Y1107,Z1107,AA1107,AB1107)</f>
        <v>3前期水5 6c</v>
      </c>
      <c r="AD1107" s="16" t="e">
        <f>DGET($M$10:$U$203,$U$10,X1106:AA1107)</f>
        <v>#VALUE!</v>
      </c>
      <c r="AE1107" s="16" t="e">
        <f>DGET($M$10:$U$203,$N$10,X1106:AA1107)</f>
        <v>#VALUE!</v>
      </c>
      <c r="AF1107" s="16" t="e">
        <f>DGET($M$10:$U$203,$M$10,X1106:AA1107)</f>
        <v>#VALUE!</v>
      </c>
    </row>
    <row r="1108" spans="24:32" ht="18" customHeight="1" x14ac:dyDescent="0.45">
      <c r="X1108" s="5" t="s">
        <v>65</v>
      </c>
      <c r="Y1108" s="5" t="s">
        <v>77</v>
      </c>
      <c r="Z1108" s="5" t="s">
        <v>66</v>
      </c>
      <c r="AA1108" s="5" t="s">
        <v>67</v>
      </c>
      <c r="AB1108" s="5"/>
      <c r="AC1108" s="5"/>
      <c r="AD1108" s="5" t="s">
        <v>94</v>
      </c>
      <c r="AE1108" s="5" t="s">
        <v>92</v>
      </c>
      <c r="AF1108" s="5" t="s">
        <v>91</v>
      </c>
    </row>
    <row r="1109" spans="24:32" ht="18" customHeight="1" x14ac:dyDescent="0.45">
      <c r="X1109" s="15" t="s">
        <v>106</v>
      </c>
      <c r="Y1109" s="15" t="s">
        <v>82</v>
      </c>
      <c r="Z1109" s="15" t="s">
        <v>95</v>
      </c>
      <c r="AA1109" s="15" t="s">
        <v>88</v>
      </c>
      <c r="AB1109" s="15" t="s">
        <v>97</v>
      </c>
      <c r="AC1109" s="2" t="str">
        <f>_xlfn.CONCAT(X1109,Y1109,Z1109,AA1109,AB1109)</f>
        <v>3前期水7 8a</v>
      </c>
      <c r="AD1109" s="16" t="e">
        <f>DGET($M$10:$U$203,$U$10,X1108:AA1109)</f>
        <v>#VALUE!</v>
      </c>
      <c r="AE1109" s="16" t="e">
        <f>DGET($M$10:$U$203,$N$10,X1108:AA1109)</f>
        <v>#VALUE!</v>
      </c>
      <c r="AF1109" s="16" t="e">
        <f>DGET($M$10:$U$203,$M$10,X1108:AA1109)</f>
        <v>#VALUE!</v>
      </c>
    </row>
    <row r="1110" spans="24:32" ht="18" customHeight="1" x14ac:dyDescent="0.45">
      <c r="X1110" s="5" t="s">
        <v>65</v>
      </c>
      <c r="Y1110" s="5" t="s">
        <v>77</v>
      </c>
      <c r="Z1110" s="5" t="s">
        <v>66</v>
      </c>
      <c r="AA1110" s="5" t="s">
        <v>68</v>
      </c>
      <c r="AB1110" s="5"/>
      <c r="AC1110" s="5"/>
      <c r="AD1110" s="5" t="s">
        <v>94</v>
      </c>
      <c r="AE1110" s="5" t="s">
        <v>92</v>
      </c>
      <c r="AF1110" s="5" t="s">
        <v>91</v>
      </c>
    </row>
    <row r="1111" spans="24:32" ht="18" customHeight="1" x14ac:dyDescent="0.45">
      <c r="X1111" s="15" t="s">
        <v>106</v>
      </c>
      <c r="Y1111" s="15" t="s">
        <v>82</v>
      </c>
      <c r="Z1111" s="15" t="s">
        <v>95</v>
      </c>
      <c r="AA1111" s="15" t="s">
        <v>88</v>
      </c>
      <c r="AB1111" s="15" t="s">
        <v>98</v>
      </c>
      <c r="AC1111" s="2" t="str">
        <f>_xlfn.CONCAT(X1111,Y1111,Z1111,AA1111,AB1111)</f>
        <v>3前期水7 8b</v>
      </c>
      <c r="AD1111" s="16" t="e">
        <f>DGET($M$10:$U$203,$U$10,X1110:AA1111)</f>
        <v>#VALUE!</v>
      </c>
      <c r="AE1111" s="16" t="e">
        <f>DGET($M$10:$U$203,$N$10,X1110:AA1111)</f>
        <v>#VALUE!</v>
      </c>
      <c r="AF1111" s="16" t="e">
        <f>DGET($M$10:$U$203,$M$10,X1110:AA1111)</f>
        <v>#VALUE!</v>
      </c>
    </row>
    <row r="1112" spans="24:32" ht="18" customHeight="1" x14ac:dyDescent="0.45">
      <c r="X1112" s="5" t="s">
        <v>65</v>
      </c>
      <c r="Y1112" s="5" t="s">
        <v>77</v>
      </c>
      <c r="Z1112" s="5" t="s">
        <v>66</v>
      </c>
      <c r="AA1112" s="5" t="s">
        <v>69</v>
      </c>
      <c r="AB1112" s="5"/>
      <c r="AC1112" s="5"/>
      <c r="AD1112" s="5" t="s">
        <v>94</v>
      </c>
      <c r="AE1112" s="5" t="s">
        <v>92</v>
      </c>
      <c r="AF1112" s="5" t="s">
        <v>91</v>
      </c>
    </row>
    <row r="1113" spans="24:32" ht="18" customHeight="1" x14ac:dyDescent="0.45">
      <c r="X1113" s="15" t="s">
        <v>106</v>
      </c>
      <c r="Y1113" s="15" t="s">
        <v>82</v>
      </c>
      <c r="Z1113" s="15" t="s">
        <v>95</v>
      </c>
      <c r="AA1113" s="15" t="s">
        <v>88</v>
      </c>
      <c r="AB1113" s="15" t="s">
        <v>99</v>
      </c>
      <c r="AC1113" s="2" t="str">
        <f>_xlfn.CONCAT(X1113,Y1113,Z1113,AA1113,AB1113)</f>
        <v>3前期水7 8c</v>
      </c>
      <c r="AD1113" s="16" t="e">
        <f>DGET($M$10:$U$203,$U$10,X1112:AA1113)</f>
        <v>#VALUE!</v>
      </c>
      <c r="AE1113" s="16" t="e">
        <f>DGET($M$10:$U$203,$N$10,X1112:AA1113)</f>
        <v>#VALUE!</v>
      </c>
      <c r="AF1113" s="16" t="e">
        <f>DGET($M$10:$U$203,$M$10,X1112:AA1113)</f>
        <v>#VALUE!</v>
      </c>
    </row>
    <row r="1114" spans="24:32" ht="18" customHeight="1" x14ac:dyDescent="0.45">
      <c r="X1114" s="5" t="s">
        <v>65</v>
      </c>
      <c r="Y1114" s="5" t="s">
        <v>77</v>
      </c>
      <c r="Z1114" s="5" t="s">
        <v>66</v>
      </c>
      <c r="AA1114" s="5" t="s">
        <v>67</v>
      </c>
      <c r="AB1114" s="5"/>
      <c r="AC1114" s="5"/>
      <c r="AD1114" s="5" t="s">
        <v>94</v>
      </c>
      <c r="AE1114" s="5" t="s">
        <v>92</v>
      </c>
      <c r="AF1114" s="5" t="s">
        <v>91</v>
      </c>
    </row>
    <row r="1115" spans="24:32" ht="18" customHeight="1" x14ac:dyDescent="0.45">
      <c r="X1115" s="15" t="s">
        <v>106</v>
      </c>
      <c r="Y1115" s="15" t="s">
        <v>82</v>
      </c>
      <c r="Z1115" s="15" t="s">
        <v>95</v>
      </c>
      <c r="AA1115" s="15" t="s">
        <v>89</v>
      </c>
      <c r="AB1115" s="15" t="s">
        <v>97</v>
      </c>
      <c r="AC1115" s="2" t="str">
        <f>_xlfn.CONCAT(X1115,Y1115,Z1115,AA1115,AB1115)</f>
        <v>3前期水9 10a</v>
      </c>
      <c r="AD1115" s="16" t="e">
        <f>DGET($M$10:$U$203,$U$10,X1114:AA1115)</f>
        <v>#VALUE!</v>
      </c>
      <c r="AE1115" s="16" t="e">
        <f>DGET($M$10:$U$203,$N$10,X1114:AA1115)</f>
        <v>#VALUE!</v>
      </c>
      <c r="AF1115" s="16" t="e">
        <f>DGET($M$10:$U$203,$M$10,X1114:AA1115)</f>
        <v>#VALUE!</v>
      </c>
    </row>
    <row r="1116" spans="24:32" ht="18" customHeight="1" x14ac:dyDescent="0.45">
      <c r="X1116" s="5" t="s">
        <v>65</v>
      </c>
      <c r="Y1116" s="5" t="s">
        <v>77</v>
      </c>
      <c r="Z1116" s="5" t="s">
        <v>66</v>
      </c>
      <c r="AA1116" s="5" t="s">
        <v>68</v>
      </c>
      <c r="AB1116" s="5"/>
      <c r="AC1116" s="5"/>
      <c r="AD1116" s="5" t="s">
        <v>94</v>
      </c>
      <c r="AE1116" s="5" t="s">
        <v>92</v>
      </c>
      <c r="AF1116" s="5" t="s">
        <v>91</v>
      </c>
    </row>
    <row r="1117" spans="24:32" ht="18" customHeight="1" x14ac:dyDescent="0.45">
      <c r="X1117" s="15" t="s">
        <v>106</v>
      </c>
      <c r="Y1117" s="15" t="s">
        <v>82</v>
      </c>
      <c r="Z1117" s="15" t="s">
        <v>95</v>
      </c>
      <c r="AA1117" s="15" t="s">
        <v>89</v>
      </c>
      <c r="AB1117" s="15" t="s">
        <v>98</v>
      </c>
      <c r="AC1117" s="2" t="str">
        <f>_xlfn.CONCAT(X1117,Y1117,Z1117,AA1117,AB1117)</f>
        <v>3前期水9 10b</v>
      </c>
      <c r="AD1117" s="16" t="e">
        <f>DGET($M$10:$U$203,$U$10,X1116:AA1117)</f>
        <v>#VALUE!</v>
      </c>
      <c r="AE1117" s="16" t="e">
        <f>DGET($M$10:$U$203,$N$10,X1116:AA1117)</f>
        <v>#VALUE!</v>
      </c>
      <c r="AF1117" s="16" t="e">
        <f>DGET($M$10:$U$203,$M$10,X1116:AA1117)</f>
        <v>#VALUE!</v>
      </c>
    </row>
    <row r="1118" spans="24:32" ht="18" customHeight="1" x14ac:dyDescent="0.45">
      <c r="X1118" s="5" t="s">
        <v>65</v>
      </c>
      <c r="Y1118" s="5" t="s">
        <v>77</v>
      </c>
      <c r="Z1118" s="5" t="s">
        <v>66</v>
      </c>
      <c r="AA1118" s="5" t="s">
        <v>69</v>
      </c>
      <c r="AB1118" s="5"/>
      <c r="AC1118" s="5"/>
      <c r="AD1118" s="5" t="s">
        <v>94</v>
      </c>
      <c r="AE1118" s="5" t="s">
        <v>92</v>
      </c>
      <c r="AF1118" s="5" t="s">
        <v>91</v>
      </c>
    </row>
    <row r="1119" spans="24:32" ht="18" customHeight="1" x14ac:dyDescent="0.45">
      <c r="X1119" s="15" t="s">
        <v>106</v>
      </c>
      <c r="Y1119" s="15" t="s">
        <v>82</v>
      </c>
      <c r="Z1119" s="15" t="s">
        <v>95</v>
      </c>
      <c r="AA1119" s="15" t="s">
        <v>89</v>
      </c>
      <c r="AB1119" s="15" t="s">
        <v>99</v>
      </c>
      <c r="AC1119" s="2" t="str">
        <f>_xlfn.CONCAT(X1119,Y1119,Z1119,AA1119,AB1119)</f>
        <v>3前期水9 10c</v>
      </c>
      <c r="AD1119" s="16" t="e">
        <f>DGET($M$10:$U$203,$U$10,X1118:AA1119)</f>
        <v>#VALUE!</v>
      </c>
      <c r="AE1119" s="16" t="e">
        <f>DGET($M$10:$U$203,$N$10,X1118:AA1119)</f>
        <v>#VALUE!</v>
      </c>
      <c r="AF1119" s="16" t="e">
        <f>DGET($M$10:$U$203,$M$10,X1118:AA1119)</f>
        <v>#VALUE!</v>
      </c>
    </row>
    <row r="1120" spans="24:32" ht="18" customHeight="1" x14ac:dyDescent="0.45">
      <c r="X1120" s="5" t="s">
        <v>65</v>
      </c>
      <c r="Y1120" s="5" t="s">
        <v>77</v>
      </c>
      <c r="Z1120" s="5" t="s">
        <v>66</v>
      </c>
      <c r="AA1120" s="5" t="s">
        <v>67</v>
      </c>
      <c r="AB1120" s="5"/>
      <c r="AC1120" s="5"/>
      <c r="AD1120" s="5" t="s">
        <v>94</v>
      </c>
      <c r="AE1120" s="5" t="s">
        <v>92</v>
      </c>
      <c r="AF1120" s="5" t="s">
        <v>91</v>
      </c>
    </row>
    <row r="1121" spans="24:32" ht="18" customHeight="1" x14ac:dyDescent="0.45">
      <c r="X1121" s="15" t="s">
        <v>106</v>
      </c>
      <c r="Y1121" s="15" t="s">
        <v>82</v>
      </c>
      <c r="Z1121" s="15" t="s">
        <v>95</v>
      </c>
      <c r="AA1121" s="15" t="s">
        <v>90</v>
      </c>
      <c r="AB1121" s="15" t="s">
        <v>97</v>
      </c>
      <c r="AC1121" s="2" t="str">
        <f>_xlfn.CONCAT(X1121,Y1121,Z1121,AA1121,AB1121)</f>
        <v>3前期水他a</v>
      </c>
      <c r="AD1121" s="16" t="e">
        <f>DGET($M$10:$U$203,$U$10,X1120:AA1121)</f>
        <v>#VALUE!</v>
      </c>
      <c r="AE1121" s="16" t="e">
        <f>DGET($M$10:$U$203,$N$10,X1120:AA1121)</f>
        <v>#VALUE!</v>
      </c>
      <c r="AF1121" s="16" t="e">
        <f>DGET($M$10:$U$203,$M$10,X1120:AA1121)</f>
        <v>#VALUE!</v>
      </c>
    </row>
    <row r="1122" spans="24:32" ht="18" customHeight="1" x14ac:dyDescent="0.45">
      <c r="X1122" s="5" t="s">
        <v>65</v>
      </c>
      <c r="Y1122" s="5" t="s">
        <v>77</v>
      </c>
      <c r="Z1122" s="5" t="s">
        <v>66</v>
      </c>
      <c r="AA1122" s="5" t="s">
        <v>68</v>
      </c>
      <c r="AB1122" s="5"/>
      <c r="AC1122" s="5"/>
      <c r="AD1122" s="5" t="s">
        <v>94</v>
      </c>
      <c r="AE1122" s="5" t="s">
        <v>92</v>
      </c>
      <c r="AF1122" s="5" t="s">
        <v>91</v>
      </c>
    </row>
    <row r="1123" spans="24:32" ht="18" customHeight="1" x14ac:dyDescent="0.45">
      <c r="X1123" s="15" t="s">
        <v>106</v>
      </c>
      <c r="Y1123" s="15" t="s">
        <v>82</v>
      </c>
      <c r="Z1123" s="15" t="s">
        <v>95</v>
      </c>
      <c r="AA1123" s="15" t="s">
        <v>90</v>
      </c>
      <c r="AB1123" s="15" t="s">
        <v>98</v>
      </c>
      <c r="AC1123" s="2" t="str">
        <f>_xlfn.CONCAT(X1123,Y1123,Z1123,AA1123,AB1123)</f>
        <v>3前期水他b</v>
      </c>
      <c r="AD1123" s="16" t="e">
        <f>DGET($M$10:$U$203,$U$10,X1122:AA1123)</f>
        <v>#VALUE!</v>
      </c>
      <c r="AE1123" s="16" t="e">
        <f>DGET($M$10:$U$203,$N$10,X1122:AA1123)</f>
        <v>#VALUE!</v>
      </c>
      <c r="AF1123" s="16" t="e">
        <f>DGET($M$10:$U$203,$M$10,X1122:AA1123)</f>
        <v>#VALUE!</v>
      </c>
    </row>
    <row r="1124" spans="24:32" ht="18" customHeight="1" x14ac:dyDescent="0.45">
      <c r="X1124" s="5" t="s">
        <v>65</v>
      </c>
      <c r="Y1124" s="5" t="s">
        <v>77</v>
      </c>
      <c r="Z1124" s="5" t="s">
        <v>66</v>
      </c>
      <c r="AA1124" s="5" t="s">
        <v>69</v>
      </c>
      <c r="AB1124" s="5"/>
      <c r="AC1124" s="5"/>
      <c r="AD1124" s="5" t="s">
        <v>94</v>
      </c>
      <c r="AE1124" s="5" t="s">
        <v>92</v>
      </c>
      <c r="AF1124" s="5" t="s">
        <v>91</v>
      </c>
    </row>
    <row r="1125" spans="24:32" ht="18" customHeight="1" x14ac:dyDescent="0.45">
      <c r="X1125" s="15" t="s">
        <v>106</v>
      </c>
      <c r="Y1125" s="15" t="s">
        <v>82</v>
      </c>
      <c r="Z1125" s="15" t="s">
        <v>95</v>
      </c>
      <c r="AA1125" s="15" t="s">
        <v>90</v>
      </c>
      <c r="AB1125" s="15" t="s">
        <v>99</v>
      </c>
      <c r="AC1125" s="2" t="str">
        <f>_xlfn.CONCAT(X1125,Y1125,Z1125,AA1125,AB1125)</f>
        <v>3前期水他c</v>
      </c>
      <c r="AD1125" s="16" t="e">
        <f>DGET($M$10:$U$203,$U$10,X1124:AA1125)</f>
        <v>#VALUE!</v>
      </c>
      <c r="AE1125" s="16" t="e">
        <f>DGET($M$10:$U$203,$N$10,X1124:AA1125)</f>
        <v>#VALUE!</v>
      </c>
      <c r="AF1125" s="16" t="e">
        <f>DGET($M$10:$U$203,$M$10,X1124:AA1125)</f>
        <v>#VALUE!</v>
      </c>
    </row>
    <row r="1126" spans="24:32" ht="18" customHeight="1" x14ac:dyDescent="0.45">
      <c r="X1126" s="5" t="s">
        <v>65</v>
      </c>
      <c r="Y1126" s="5" t="s">
        <v>77</v>
      </c>
      <c r="Z1126" s="5" t="s">
        <v>66</v>
      </c>
      <c r="AA1126" s="5" t="s">
        <v>67</v>
      </c>
      <c r="AB1126" s="5"/>
      <c r="AC1126" s="5"/>
      <c r="AD1126" s="5" t="s">
        <v>94</v>
      </c>
      <c r="AE1126" s="5" t="s">
        <v>92</v>
      </c>
      <c r="AF1126" s="5" t="s">
        <v>91</v>
      </c>
    </row>
    <row r="1127" spans="24:32" ht="18" customHeight="1" x14ac:dyDescent="0.45">
      <c r="X1127" s="15" t="s">
        <v>106</v>
      </c>
      <c r="Y1127" s="15" t="s">
        <v>82</v>
      </c>
      <c r="Z1127" s="15" t="s">
        <v>96</v>
      </c>
      <c r="AA1127" s="15" t="s">
        <v>84</v>
      </c>
      <c r="AB1127" s="15" t="s">
        <v>97</v>
      </c>
      <c r="AC1127" s="2" t="str">
        <f>_xlfn.CONCAT(X1127,Y1127,Z1127,AA1127,AB1127)</f>
        <v>3前期木1 2a</v>
      </c>
      <c r="AD1127" s="16" t="e">
        <f>DGET($M$10:$U$203,$U$10,X1126:AA1127)</f>
        <v>#VALUE!</v>
      </c>
      <c r="AE1127" s="16" t="e">
        <f>DGET($M$10:$U$203,$N$10,X1126:AA1127)</f>
        <v>#VALUE!</v>
      </c>
      <c r="AF1127" s="16" t="e">
        <f>DGET($M$10:$U$203,$M$10,X1126:AA1127)</f>
        <v>#VALUE!</v>
      </c>
    </row>
    <row r="1128" spans="24:32" ht="18" customHeight="1" x14ac:dyDescent="0.45">
      <c r="X1128" s="5" t="s">
        <v>65</v>
      </c>
      <c r="Y1128" s="5" t="s">
        <v>77</v>
      </c>
      <c r="Z1128" s="5" t="s">
        <v>66</v>
      </c>
      <c r="AA1128" s="5" t="s">
        <v>68</v>
      </c>
      <c r="AB1128" s="5"/>
      <c r="AC1128" s="5"/>
      <c r="AD1128" s="5" t="s">
        <v>94</v>
      </c>
      <c r="AE1128" s="5" t="s">
        <v>92</v>
      </c>
      <c r="AF1128" s="5" t="s">
        <v>91</v>
      </c>
    </row>
    <row r="1129" spans="24:32" ht="18" customHeight="1" x14ac:dyDescent="0.45">
      <c r="X1129" s="15" t="s">
        <v>106</v>
      </c>
      <c r="Y1129" s="15" t="s">
        <v>82</v>
      </c>
      <c r="Z1129" s="15" t="s">
        <v>96</v>
      </c>
      <c r="AA1129" s="15" t="s">
        <v>84</v>
      </c>
      <c r="AB1129" s="15" t="s">
        <v>98</v>
      </c>
      <c r="AC1129" s="2" t="str">
        <f>_xlfn.CONCAT(X1129,Y1129,Z1129,AA1129,AB1129)</f>
        <v>3前期木1 2b</v>
      </c>
      <c r="AD1129" s="16" t="e">
        <f>DGET($M$10:$U$203,$U$10,X1128:AA1129)</f>
        <v>#VALUE!</v>
      </c>
      <c r="AE1129" s="16" t="e">
        <f>DGET($M$10:$U$203,$N$10,X1128:AA1129)</f>
        <v>#VALUE!</v>
      </c>
      <c r="AF1129" s="16" t="e">
        <f>DGET($M$10:$U$203,$M$10,X1128:AA1129)</f>
        <v>#VALUE!</v>
      </c>
    </row>
    <row r="1130" spans="24:32" ht="18" customHeight="1" x14ac:dyDescent="0.45">
      <c r="X1130" s="5" t="s">
        <v>65</v>
      </c>
      <c r="Y1130" s="5" t="s">
        <v>77</v>
      </c>
      <c r="Z1130" s="5" t="s">
        <v>66</v>
      </c>
      <c r="AA1130" s="5" t="s">
        <v>69</v>
      </c>
      <c r="AB1130" s="5"/>
      <c r="AC1130" s="5"/>
      <c r="AD1130" s="5" t="s">
        <v>94</v>
      </c>
      <c r="AE1130" s="5" t="s">
        <v>92</v>
      </c>
      <c r="AF1130" s="5" t="s">
        <v>91</v>
      </c>
    </row>
    <row r="1131" spans="24:32" ht="18" customHeight="1" x14ac:dyDescent="0.45">
      <c r="X1131" s="15" t="s">
        <v>106</v>
      </c>
      <c r="Y1131" s="15" t="s">
        <v>82</v>
      </c>
      <c r="Z1131" s="15" t="s">
        <v>96</v>
      </c>
      <c r="AA1131" s="15" t="s">
        <v>84</v>
      </c>
      <c r="AB1131" s="15" t="s">
        <v>99</v>
      </c>
      <c r="AC1131" s="2" t="str">
        <f>_xlfn.CONCAT(X1131,Y1131,Z1131,AA1131,AB1131)</f>
        <v>3前期木1 2c</v>
      </c>
      <c r="AD1131" s="16" t="e">
        <f>DGET($M$10:$U$203,$U$10,X1130:AA1131)</f>
        <v>#VALUE!</v>
      </c>
      <c r="AE1131" s="16" t="e">
        <f>DGET($M$10:$U$203,$N$10,X1130:AA1131)</f>
        <v>#VALUE!</v>
      </c>
      <c r="AF1131" s="16" t="e">
        <f>DGET($M$10:$U$203,$M$10,X1130:AA1131)</f>
        <v>#VALUE!</v>
      </c>
    </row>
    <row r="1132" spans="24:32" ht="18" customHeight="1" x14ac:dyDescent="0.45">
      <c r="X1132" s="5" t="s">
        <v>65</v>
      </c>
      <c r="Y1132" s="5" t="s">
        <v>77</v>
      </c>
      <c r="Z1132" s="5" t="s">
        <v>66</v>
      </c>
      <c r="AA1132" s="5" t="s">
        <v>67</v>
      </c>
      <c r="AB1132" s="5"/>
      <c r="AC1132" s="5"/>
      <c r="AD1132" s="5" t="s">
        <v>94</v>
      </c>
      <c r="AE1132" s="5" t="s">
        <v>92</v>
      </c>
      <c r="AF1132" s="5" t="s">
        <v>91</v>
      </c>
    </row>
    <row r="1133" spans="24:32" ht="18" customHeight="1" x14ac:dyDescent="0.45">
      <c r="X1133" s="15" t="s">
        <v>106</v>
      </c>
      <c r="Y1133" s="15" t="s">
        <v>82</v>
      </c>
      <c r="Z1133" s="15" t="s">
        <v>96</v>
      </c>
      <c r="AA1133" s="15" t="s">
        <v>85</v>
      </c>
      <c r="AB1133" s="15" t="s">
        <v>97</v>
      </c>
      <c r="AC1133" s="2" t="str">
        <f>_xlfn.CONCAT(X1133,Y1133,Z1133,AA1133,AB1133)</f>
        <v>3前期木3 4a</v>
      </c>
      <c r="AD1133" s="16" t="e">
        <f>DGET($M$10:$U$203,$U$10,X1132:AA1133)</f>
        <v>#VALUE!</v>
      </c>
      <c r="AE1133" s="16" t="e">
        <f>DGET($M$10:$U$203,$N$10,X1132:AA1133)</f>
        <v>#VALUE!</v>
      </c>
      <c r="AF1133" s="16" t="e">
        <f>DGET($M$10:$U$203,$M$10,X1132:AA1133)</f>
        <v>#VALUE!</v>
      </c>
    </row>
    <row r="1134" spans="24:32" ht="18" customHeight="1" x14ac:dyDescent="0.45">
      <c r="X1134" s="5" t="s">
        <v>65</v>
      </c>
      <c r="Y1134" s="5" t="s">
        <v>77</v>
      </c>
      <c r="Z1134" s="5" t="s">
        <v>66</v>
      </c>
      <c r="AA1134" s="5" t="s">
        <v>68</v>
      </c>
      <c r="AB1134" s="5"/>
      <c r="AC1134" s="5"/>
      <c r="AD1134" s="5" t="s">
        <v>94</v>
      </c>
      <c r="AE1134" s="5" t="s">
        <v>92</v>
      </c>
      <c r="AF1134" s="5" t="s">
        <v>91</v>
      </c>
    </row>
    <row r="1135" spans="24:32" ht="18" customHeight="1" x14ac:dyDescent="0.45">
      <c r="X1135" s="15" t="s">
        <v>106</v>
      </c>
      <c r="Y1135" s="15" t="s">
        <v>82</v>
      </c>
      <c r="Z1135" s="15" t="s">
        <v>96</v>
      </c>
      <c r="AA1135" s="15" t="s">
        <v>85</v>
      </c>
      <c r="AB1135" s="15" t="s">
        <v>98</v>
      </c>
      <c r="AC1135" s="2" t="str">
        <f>_xlfn.CONCAT(X1135,Y1135,Z1135,AA1135,AB1135)</f>
        <v>3前期木3 4b</v>
      </c>
      <c r="AD1135" s="16" t="e">
        <f>DGET($M$10:$U$203,$U$10,X1134:AA1135)</f>
        <v>#VALUE!</v>
      </c>
      <c r="AE1135" s="16" t="e">
        <f>DGET($M$10:$U$203,$N$10,X1134:AA1135)</f>
        <v>#VALUE!</v>
      </c>
      <c r="AF1135" s="16" t="e">
        <f>DGET($M$10:$U$203,$M$10,X1134:AA1135)</f>
        <v>#VALUE!</v>
      </c>
    </row>
    <row r="1136" spans="24:32" ht="18" customHeight="1" x14ac:dyDescent="0.45">
      <c r="X1136" s="5" t="s">
        <v>65</v>
      </c>
      <c r="Y1136" s="5" t="s">
        <v>77</v>
      </c>
      <c r="Z1136" s="5" t="s">
        <v>66</v>
      </c>
      <c r="AA1136" s="5" t="s">
        <v>69</v>
      </c>
      <c r="AB1136" s="5"/>
      <c r="AC1136" s="5"/>
      <c r="AD1136" s="5" t="s">
        <v>94</v>
      </c>
      <c r="AE1136" s="5" t="s">
        <v>92</v>
      </c>
      <c r="AF1136" s="5" t="s">
        <v>91</v>
      </c>
    </row>
    <row r="1137" spans="24:32" ht="18" customHeight="1" x14ac:dyDescent="0.45">
      <c r="X1137" s="15" t="s">
        <v>106</v>
      </c>
      <c r="Y1137" s="15" t="s">
        <v>82</v>
      </c>
      <c r="Z1137" s="15" t="s">
        <v>96</v>
      </c>
      <c r="AA1137" s="15" t="s">
        <v>85</v>
      </c>
      <c r="AB1137" s="15" t="s">
        <v>99</v>
      </c>
      <c r="AC1137" s="2" t="str">
        <f>_xlfn.CONCAT(X1137,Y1137,Z1137,AA1137,AB1137)</f>
        <v>3前期木3 4c</v>
      </c>
      <c r="AD1137" s="16" t="e">
        <f>DGET($M$10:$U$203,$U$10,X1136:AA1137)</f>
        <v>#VALUE!</v>
      </c>
      <c r="AE1137" s="16" t="e">
        <f>DGET($M$10:$U$203,$N$10,X1136:AA1137)</f>
        <v>#VALUE!</v>
      </c>
      <c r="AF1137" s="16" t="e">
        <f>DGET($M$10:$U$203,$M$10,X1136:AA1137)</f>
        <v>#VALUE!</v>
      </c>
    </row>
    <row r="1138" spans="24:32" ht="18" customHeight="1" x14ac:dyDescent="0.45">
      <c r="X1138" s="5" t="s">
        <v>65</v>
      </c>
      <c r="Y1138" s="5" t="s">
        <v>77</v>
      </c>
      <c r="Z1138" s="5" t="s">
        <v>66</v>
      </c>
      <c r="AA1138" s="5" t="s">
        <v>67</v>
      </c>
      <c r="AB1138" s="5"/>
      <c r="AC1138" s="5"/>
      <c r="AD1138" s="5" t="s">
        <v>94</v>
      </c>
      <c r="AE1138" s="5" t="s">
        <v>92</v>
      </c>
      <c r="AF1138" s="5" t="s">
        <v>91</v>
      </c>
    </row>
    <row r="1139" spans="24:32" ht="18" customHeight="1" x14ac:dyDescent="0.45">
      <c r="X1139" s="15" t="s">
        <v>106</v>
      </c>
      <c r="Y1139" s="15" t="s">
        <v>82</v>
      </c>
      <c r="Z1139" s="15" t="s">
        <v>96</v>
      </c>
      <c r="AA1139" s="15" t="s">
        <v>87</v>
      </c>
      <c r="AB1139" s="15" t="s">
        <v>97</v>
      </c>
      <c r="AC1139" s="2" t="str">
        <f>_xlfn.CONCAT(X1139,Y1139,Z1139,AA1139,AB1139)</f>
        <v>3前期木5 6a</v>
      </c>
      <c r="AD1139" s="16" t="e">
        <f>DGET($M$10:$U$203,$U$10,X1138:AA1139)</f>
        <v>#VALUE!</v>
      </c>
      <c r="AE1139" s="16" t="e">
        <f>DGET($M$10:$U$203,$N$10,X1138:AA1139)</f>
        <v>#VALUE!</v>
      </c>
      <c r="AF1139" s="16" t="e">
        <f>DGET($M$10:$U$203,$M$10,X1138:AA1139)</f>
        <v>#VALUE!</v>
      </c>
    </row>
    <row r="1140" spans="24:32" ht="18" customHeight="1" x14ac:dyDescent="0.45">
      <c r="X1140" s="5" t="s">
        <v>65</v>
      </c>
      <c r="Y1140" s="5" t="s">
        <v>77</v>
      </c>
      <c r="Z1140" s="5" t="s">
        <v>66</v>
      </c>
      <c r="AA1140" s="5" t="s">
        <v>68</v>
      </c>
      <c r="AB1140" s="5"/>
      <c r="AC1140" s="5"/>
      <c r="AD1140" s="5" t="s">
        <v>94</v>
      </c>
      <c r="AE1140" s="5" t="s">
        <v>92</v>
      </c>
      <c r="AF1140" s="5" t="s">
        <v>91</v>
      </c>
    </row>
    <row r="1141" spans="24:32" ht="18" customHeight="1" x14ac:dyDescent="0.45">
      <c r="X1141" s="15" t="s">
        <v>106</v>
      </c>
      <c r="Y1141" s="15" t="s">
        <v>82</v>
      </c>
      <c r="Z1141" s="15" t="s">
        <v>96</v>
      </c>
      <c r="AA1141" s="15" t="s">
        <v>87</v>
      </c>
      <c r="AB1141" s="15" t="s">
        <v>98</v>
      </c>
      <c r="AC1141" s="2" t="str">
        <f>_xlfn.CONCAT(X1141,Y1141,Z1141,AA1141,AB1141)</f>
        <v>3前期木5 6b</v>
      </c>
      <c r="AD1141" s="16" t="e">
        <f>DGET($M$10:$U$203,$U$10,X1140:AA1141)</f>
        <v>#VALUE!</v>
      </c>
      <c r="AE1141" s="16" t="e">
        <f>DGET($M$10:$U$203,$N$10,X1140:AA1141)</f>
        <v>#VALUE!</v>
      </c>
      <c r="AF1141" s="16" t="e">
        <f>DGET($M$10:$U$203,$M$10,X1140:AA1141)</f>
        <v>#VALUE!</v>
      </c>
    </row>
    <row r="1142" spans="24:32" ht="18" customHeight="1" x14ac:dyDescent="0.45">
      <c r="X1142" s="5" t="s">
        <v>65</v>
      </c>
      <c r="Y1142" s="5" t="s">
        <v>77</v>
      </c>
      <c r="Z1142" s="5" t="s">
        <v>66</v>
      </c>
      <c r="AA1142" s="5" t="s">
        <v>69</v>
      </c>
      <c r="AB1142" s="5"/>
      <c r="AC1142" s="5"/>
      <c r="AD1142" s="5" t="s">
        <v>94</v>
      </c>
      <c r="AE1142" s="5" t="s">
        <v>92</v>
      </c>
      <c r="AF1142" s="5" t="s">
        <v>91</v>
      </c>
    </row>
    <row r="1143" spans="24:32" ht="18" customHeight="1" x14ac:dyDescent="0.45">
      <c r="X1143" s="15" t="s">
        <v>106</v>
      </c>
      <c r="Y1143" s="15" t="s">
        <v>82</v>
      </c>
      <c r="Z1143" s="15" t="s">
        <v>96</v>
      </c>
      <c r="AA1143" s="15" t="s">
        <v>87</v>
      </c>
      <c r="AB1143" s="15" t="s">
        <v>99</v>
      </c>
      <c r="AC1143" s="2" t="str">
        <f>_xlfn.CONCAT(X1143,Y1143,Z1143,AA1143,AB1143)</f>
        <v>3前期木5 6c</v>
      </c>
      <c r="AD1143" s="16" t="e">
        <f>DGET($M$10:$U$203,$U$10,X1142:AA1143)</f>
        <v>#VALUE!</v>
      </c>
      <c r="AE1143" s="16" t="e">
        <f>DGET($M$10:$U$203,$N$10,X1142:AA1143)</f>
        <v>#VALUE!</v>
      </c>
      <c r="AF1143" s="16" t="e">
        <f>DGET($M$10:$U$203,$M$10,X1142:AA1143)</f>
        <v>#VALUE!</v>
      </c>
    </row>
    <row r="1144" spans="24:32" ht="18" customHeight="1" x14ac:dyDescent="0.45">
      <c r="X1144" s="5" t="s">
        <v>65</v>
      </c>
      <c r="Y1144" s="5" t="s">
        <v>77</v>
      </c>
      <c r="Z1144" s="5" t="s">
        <v>66</v>
      </c>
      <c r="AA1144" s="5" t="s">
        <v>67</v>
      </c>
      <c r="AB1144" s="5"/>
      <c r="AC1144" s="5"/>
      <c r="AD1144" s="5" t="s">
        <v>94</v>
      </c>
      <c r="AE1144" s="5" t="s">
        <v>92</v>
      </c>
      <c r="AF1144" s="5" t="s">
        <v>91</v>
      </c>
    </row>
    <row r="1145" spans="24:32" ht="18" customHeight="1" x14ac:dyDescent="0.45">
      <c r="X1145" s="15" t="s">
        <v>106</v>
      </c>
      <c r="Y1145" s="15" t="s">
        <v>82</v>
      </c>
      <c r="Z1145" s="15" t="s">
        <v>96</v>
      </c>
      <c r="AA1145" s="15" t="s">
        <v>88</v>
      </c>
      <c r="AB1145" s="15" t="s">
        <v>97</v>
      </c>
      <c r="AC1145" s="2" t="str">
        <f>_xlfn.CONCAT(X1145,Y1145,Z1145,AA1145,AB1145)</f>
        <v>3前期木7 8a</v>
      </c>
      <c r="AD1145" s="16" t="e">
        <f>DGET($M$10:$U$203,$U$10,X1144:AA1145)</f>
        <v>#VALUE!</v>
      </c>
      <c r="AE1145" s="16" t="e">
        <f>DGET($M$10:$U$203,$N$10,X1144:AA1145)</f>
        <v>#VALUE!</v>
      </c>
      <c r="AF1145" s="16" t="e">
        <f>DGET($M$10:$U$203,$M$10,X1144:AA1145)</f>
        <v>#VALUE!</v>
      </c>
    </row>
    <row r="1146" spans="24:32" ht="18" customHeight="1" x14ac:dyDescent="0.45">
      <c r="X1146" s="5" t="s">
        <v>65</v>
      </c>
      <c r="Y1146" s="5" t="s">
        <v>77</v>
      </c>
      <c r="Z1146" s="5" t="s">
        <v>66</v>
      </c>
      <c r="AA1146" s="5" t="s">
        <v>68</v>
      </c>
      <c r="AB1146" s="5"/>
      <c r="AC1146" s="5"/>
      <c r="AD1146" s="5" t="s">
        <v>94</v>
      </c>
      <c r="AE1146" s="5" t="s">
        <v>92</v>
      </c>
      <c r="AF1146" s="5" t="s">
        <v>91</v>
      </c>
    </row>
    <row r="1147" spans="24:32" ht="18" customHeight="1" x14ac:dyDescent="0.45">
      <c r="X1147" s="15" t="s">
        <v>106</v>
      </c>
      <c r="Y1147" s="15" t="s">
        <v>82</v>
      </c>
      <c r="Z1147" s="15" t="s">
        <v>96</v>
      </c>
      <c r="AA1147" s="15" t="s">
        <v>88</v>
      </c>
      <c r="AB1147" s="15" t="s">
        <v>98</v>
      </c>
      <c r="AC1147" s="2" t="str">
        <f>_xlfn.CONCAT(X1147,Y1147,Z1147,AA1147,AB1147)</f>
        <v>3前期木7 8b</v>
      </c>
      <c r="AD1147" s="16" t="e">
        <f>DGET($M$10:$U$203,$U$10,X1146:AA1147)</f>
        <v>#VALUE!</v>
      </c>
      <c r="AE1147" s="16" t="e">
        <f>DGET($M$10:$U$203,$N$10,X1146:AA1147)</f>
        <v>#VALUE!</v>
      </c>
      <c r="AF1147" s="16" t="e">
        <f>DGET($M$10:$U$203,$M$10,X1146:AA1147)</f>
        <v>#VALUE!</v>
      </c>
    </row>
    <row r="1148" spans="24:32" ht="18" customHeight="1" x14ac:dyDescent="0.45">
      <c r="X1148" s="5" t="s">
        <v>65</v>
      </c>
      <c r="Y1148" s="5" t="s">
        <v>77</v>
      </c>
      <c r="Z1148" s="5" t="s">
        <v>66</v>
      </c>
      <c r="AA1148" s="5" t="s">
        <v>69</v>
      </c>
      <c r="AB1148" s="5"/>
      <c r="AC1148" s="5"/>
      <c r="AD1148" s="5" t="s">
        <v>94</v>
      </c>
      <c r="AE1148" s="5" t="s">
        <v>92</v>
      </c>
      <c r="AF1148" s="5" t="s">
        <v>91</v>
      </c>
    </row>
    <row r="1149" spans="24:32" ht="18" customHeight="1" x14ac:dyDescent="0.45">
      <c r="X1149" s="15" t="s">
        <v>106</v>
      </c>
      <c r="Y1149" s="15" t="s">
        <v>82</v>
      </c>
      <c r="Z1149" s="15" t="s">
        <v>96</v>
      </c>
      <c r="AA1149" s="15" t="s">
        <v>88</v>
      </c>
      <c r="AB1149" s="15" t="s">
        <v>99</v>
      </c>
      <c r="AC1149" s="2" t="str">
        <f>_xlfn.CONCAT(X1149,Y1149,Z1149,AA1149,AB1149)</f>
        <v>3前期木7 8c</v>
      </c>
      <c r="AD1149" s="16" t="e">
        <f>DGET($M$10:$U$203,$U$10,X1148:AA1149)</f>
        <v>#VALUE!</v>
      </c>
      <c r="AE1149" s="16" t="e">
        <f>DGET($M$10:$U$203,$N$10,X1148:AA1149)</f>
        <v>#VALUE!</v>
      </c>
      <c r="AF1149" s="16" t="e">
        <f>DGET($M$10:$U$203,$M$10,X1148:AA1149)</f>
        <v>#VALUE!</v>
      </c>
    </row>
    <row r="1150" spans="24:32" ht="18" customHeight="1" x14ac:dyDescent="0.45">
      <c r="X1150" s="5" t="s">
        <v>65</v>
      </c>
      <c r="Y1150" s="5" t="s">
        <v>77</v>
      </c>
      <c r="Z1150" s="5" t="s">
        <v>66</v>
      </c>
      <c r="AA1150" s="5" t="s">
        <v>67</v>
      </c>
      <c r="AB1150" s="5"/>
      <c r="AC1150" s="5"/>
      <c r="AD1150" s="5" t="s">
        <v>94</v>
      </c>
      <c r="AE1150" s="5" t="s">
        <v>92</v>
      </c>
      <c r="AF1150" s="5" t="s">
        <v>91</v>
      </c>
    </row>
    <row r="1151" spans="24:32" ht="18" customHeight="1" x14ac:dyDescent="0.45">
      <c r="X1151" s="15" t="s">
        <v>106</v>
      </c>
      <c r="Y1151" s="15" t="s">
        <v>82</v>
      </c>
      <c r="Z1151" s="15" t="s">
        <v>96</v>
      </c>
      <c r="AA1151" s="15" t="s">
        <v>89</v>
      </c>
      <c r="AB1151" s="15" t="s">
        <v>97</v>
      </c>
      <c r="AC1151" s="2" t="str">
        <f>_xlfn.CONCAT(X1151,Y1151,Z1151,AA1151,AB1151)</f>
        <v>3前期木9 10a</v>
      </c>
      <c r="AD1151" s="16" t="e">
        <f>DGET($M$10:$U$203,$U$10,X1150:AA1151)</f>
        <v>#VALUE!</v>
      </c>
      <c r="AE1151" s="16" t="e">
        <f>DGET($M$10:$U$203,$N$10,X1150:AA1151)</f>
        <v>#VALUE!</v>
      </c>
      <c r="AF1151" s="16" t="e">
        <f>DGET($M$10:$U$203,$M$10,X1150:AA1151)</f>
        <v>#VALUE!</v>
      </c>
    </row>
    <row r="1152" spans="24:32" ht="18" customHeight="1" x14ac:dyDescent="0.45">
      <c r="X1152" s="5" t="s">
        <v>65</v>
      </c>
      <c r="Y1152" s="5" t="s">
        <v>77</v>
      </c>
      <c r="Z1152" s="5" t="s">
        <v>66</v>
      </c>
      <c r="AA1152" s="5" t="s">
        <v>68</v>
      </c>
      <c r="AB1152" s="5"/>
      <c r="AC1152" s="5"/>
      <c r="AD1152" s="5" t="s">
        <v>94</v>
      </c>
      <c r="AE1152" s="5" t="s">
        <v>92</v>
      </c>
      <c r="AF1152" s="5" t="s">
        <v>91</v>
      </c>
    </row>
    <row r="1153" spans="24:32" ht="18" customHeight="1" x14ac:dyDescent="0.45">
      <c r="X1153" s="15" t="s">
        <v>106</v>
      </c>
      <c r="Y1153" s="15" t="s">
        <v>82</v>
      </c>
      <c r="Z1153" s="15" t="s">
        <v>96</v>
      </c>
      <c r="AA1153" s="15" t="s">
        <v>89</v>
      </c>
      <c r="AB1153" s="15" t="s">
        <v>98</v>
      </c>
      <c r="AC1153" s="2" t="str">
        <f>_xlfn.CONCAT(X1153,Y1153,Z1153,AA1153,AB1153)</f>
        <v>3前期木9 10b</v>
      </c>
      <c r="AD1153" s="16" t="e">
        <f>DGET($M$10:$U$203,$U$10,X1152:AA1153)</f>
        <v>#VALUE!</v>
      </c>
      <c r="AE1153" s="16" t="e">
        <f>DGET($M$10:$U$203,$N$10,X1152:AA1153)</f>
        <v>#VALUE!</v>
      </c>
      <c r="AF1153" s="16" t="e">
        <f>DGET($M$10:$U$203,$M$10,X1152:AA1153)</f>
        <v>#VALUE!</v>
      </c>
    </row>
    <row r="1154" spans="24:32" ht="18" customHeight="1" x14ac:dyDescent="0.45">
      <c r="X1154" s="5" t="s">
        <v>65</v>
      </c>
      <c r="Y1154" s="5" t="s">
        <v>77</v>
      </c>
      <c r="Z1154" s="5" t="s">
        <v>66</v>
      </c>
      <c r="AA1154" s="5" t="s">
        <v>69</v>
      </c>
      <c r="AB1154" s="5"/>
      <c r="AC1154" s="5"/>
      <c r="AD1154" s="5" t="s">
        <v>94</v>
      </c>
      <c r="AE1154" s="5" t="s">
        <v>92</v>
      </c>
      <c r="AF1154" s="5" t="s">
        <v>91</v>
      </c>
    </row>
    <row r="1155" spans="24:32" ht="18" customHeight="1" x14ac:dyDescent="0.45">
      <c r="X1155" s="15" t="s">
        <v>106</v>
      </c>
      <c r="Y1155" s="15" t="s">
        <v>82</v>
      </c>
      <c r="Z1155" s="15" t="s">
        <v>96</v>
      </c>
      <c r="AA1155" s="15" t="s">
        <v>89</v>
      </c>
      <c r="AB1155" s="15" t="s">
        <v>99</v>
      </c>
      <c r="AC1155" s="2" t="str">
        <f>_xlfn.CONCAT(X1155,Y1155,Z1155,AA1155,AB1155)</f>
        <v>3前期木9 10c</v>
      </c>
      <c r="AD1155" s="16" t="e">
        <f>DGET($M$10:$U$203,$U$10,X1154:AA1155)</f>
        <v>#VALUE!</v>
      </c>
      <c r="AE1155" s="16" t="e">
        <f>DGET($M$10:$U$203,$N$10,X1154:AA1155)</f>
        <v>#VALUE!</v>
      </c>
      <c r="AF1155" s="16" t="e">
        <f>DGET($M$10:$U$203,$M$10,X1154:AA1155)</f>
        <v>#VALUE!</v>
      </c>
    </row>
    <row r="1156" spans="24:32" ht="18" customHeight="1" x14ac:dyDescent="0.45">
      <c r="X1156" s="5" t="s">
        <v>65</v>
      </c>
      <c r="Y1156" s="5" t="s">
        <v>77</v>
      </c>
      <c r="Z1156" s="5" t="s">
        <v>66</v>
      </c>
      <c r="AA1156" s="5" t="s">
        <v>67</v>
      </c>
      <c r="AB1156" s="5"/>
      <c r="AC1156" s="5"/>
      <c r="AD1156" s="5" t="s">
        <v>94</v>
      </c>
      <c r="AE1156" s="5" t="s">
        <v>92</v>
      </c>
      <c r="AF1156" s="5" t="s">
        <v>91</v>
      </c>
    </row>
    <row r="1157" spans="24:32" ht="18" customHeight="1" x14ac:dyDescent="0.45">
      <c r="X1157" s="15" t="s">
        <v>106</v>
      </c>
      <c r="Y1157" s="15" t="s">
        <v>82</v>
      </c>
      <c r="Z1157" s="15" t="s">
        <v>96</v>
      </c>
      <c r="AA1157" s="15" t="s">
        <v>90</v>
      </c>
      <c r="AB1157" s="15" t="s">
        <v>97</v>
      </c>
      <c r="AC1157" s="2" t="str">
        <f>_xlfn.CONCAT(X1157,Y1157,Z1157,AA1157,AB1157)</f>
        <v>3前期木他a</v>
      </c>
      <c r="AD1157" s="16" t="e">
        <f>DGET($M$10:$U$203,$U$10,X1156:AA1157)</f>
        <v>#VALUE!</v>
      </c>
      <c r="AE1157" s="16" t="e">
        <f>DGET($M$10:$U$203,$N$10,X1156:AA1157)</f>
        <v>#VALUE!</v>
      </c>
      <c r="AF1157" s="16" t="e">
        <f>DGET($M$10:$U$203,$M$10,X1156:AA1157)</f>
        <v>#VALUE!</v>
      </c>
    </row>
    <row r="1158" spans="24:32" ht="18" customHeight="1" x14ac:dyDescent="0.45">
      <c r="X1158" s="5" t="s">
        <v>65</v>
      </c>
      <c r="Y1158" s="5" t="s">
        <v>77</v>
      </c>
      <c r="Z1158" s="5" t="s">
        <v>66</v>
      </c>
      <c r="AA1158" s="5" t="s">
        <v>68</v>
      </c>
      <c r="AB1158" s="5"/>
      <c r="AC1158" s="5"/>
      <c r="AD1158" s="5" t="s">
        <v>94</v>
      </c>
      <c r="AE1158" s="5" t="s">
        <v>92</v>
      </c>
      <c r="AF1158" s="5" t="s">
        <v>91</v>
      </c>
    </row>
    <row r="1159" spans="24:32" ht="18" customHeight="1" x14ac:dyDescent="0.45">
      <c r="X1159" s="15" t="s">
        <v>106</v>
      </c>
      <c r="Y1159" s="15" t="s">
        <v>82</v>
      </c>
      <c r="Z1159" s="15" t="s">
        <v>96</v>
      </c>
      <c r="AA1159" s="15" t="s">
        <v>90</v>
      </c>
      <c r="AB1159" s="15" t="s">
        <v>98</v>
      </c>
      <c r="AC1159" s="2" t="str">
        <f>_xlfn.CONCAT(X1159,Y1159,Z1159,AA1159,AB1159)</f>
        <v>3前期木他b</v>
      </c>
      <c r="AD1159" s="16" t="e">
        <f>DGET($M$10:$U$203,$U$10,X1158:AA1159)</f>
        <v>#VALUE!</v>
      </c>
      <c r="AE1159" s="16" t="e">
        <f>DGET($M$10:$U$203,$N$10,X1158:AA1159)</f>
        <v>#VALUE!</v>
      </c>
      <c r="AF1159" s="16" t="e">
        <f>DGET($M$10:$U$203,$M$10,X1158:AA1159)</f>
        <v>#VALUE!</v>
      </c>
    </row>
    <row r="1160" spans="24:32" ht="18" customHeight="1" x14ac:dyDescent="0.45">
      <c r="X1160" s="5" t="s">
        <v>65</v>
      </c>
      <c r="Y1160" s="5" t="s">
        <v>77</v>
      </c>
      <c r="Z1160" s="5" t="s">
        <v>66</v>
      </c>
      <c r="AA1160" s="5" t="s">
        <v>69</v>
      </c>
      <c r="AB1160" s="5"/>
      <c r="AC1160" s="5"/>
      <c r="AD1160" s="5" t="s">
        <v>94</v>
      </c>
      <c r="AE1160" s="5" t="s">
        <v>92</v>
      </c>
      <c r="AF1160" s="5" t="s">
        <v>91</v>
      </c>
    </row>
    <row r="1161" spans="24:32" ht="18" customHeight="1" x14ac:dyDescent="0.45">
      <c r="X1161" s="15" t="s">
        <v>106</v>
      </c>
      <c r="Y1161" s="15" t="s">
        <v>82</v>
      </c>
      <c r="Z1161" s="15" t="s">
        <v>96</v>
      </c>
      <c r="AA1161" s="15" t="s">
        <v>90</v>
      </c>
      <c r="AB1161" s="15" t="s">
        <v>99</v>
      </c>
      <c r="AC1161" s="2" t="str">
        <f>_xlfn.CONCAT(X1161,Y1161,Z1161,AA1161,AB1161)</f>
        <v>3前期木他c</v>
      </c>
      <c r="AD1161" s="16" t="e">
        <f>DGET($M$10:$U$203,$U$10,X1160:AA1161)</f>
        <v>#VALUE!</v>
      </c>
      <c r="AE1161" s="16" t="e">
        <f>DGET($M$10:$U$203,$N$10,X1160:AA1161)</f>
        <v>#VALUE!</v>
      </c>
      <c r="AF1161" s="16" t="e">
        <f>DGET($M$10:$U$203,$M$10,X1160:AA1161)</f>
        <v>#VALUE!</v>
      </c>
    </row>
    <row r="1162" spans="24:32" ht="18" customHeight="1" x14ac:dyDescent="0.45">
      <c r="X1162" s="5" t="s">
        <v>65</v>
      </c>
      <c r="Y1162" s="5" t="s">
        <v>77</v>
      </c>
      <c r="Z1162" s="5" t="s">
        <v>66</v>
      </c>
      <c r="AA1162" s="5" t="s">
        <v>67</v>
      </c>
      <c r="AB1162" s="5"/>
      <c r="AC1162" s="5"/>
      <c r="AD1162" s="5" t="s">
        <v>94</v>
      </c>
      <c r="AE1162" s="5" t="s">
        <v>92</v>
      </c>
      <c r="AF1162" s="5" t="s">
        <v>91</v>
      </c>
    </row>
    <row r="1163" spans="24:32" ht="18" customHeight="1" x14ac:dyDescent="0.45">
      <c r="X1163" s="15" t="s">
        <v>106</v>
      </c>
      <c r="Y1163" s="15" t="s">
        <v>82</v>
      </c>
      <c r="Z1163" s="15" t="s">
        <v>100</v>
      </c>
      <c r="AA1163" s="15" t="s">
        <v>84</v>
      </c>
      <c r="AB1163" s="15" t="s">
        <v>97</v>
      </c>
      <c r="AC1163" s="2" t="str">
        <f>_xlfn.CONCAT(X1163,Y1163,Z1163,AA1163,AB1163)</f>
        <v>3前期金1 2a</v>
      </c>
      <c r="AD1163" s="16" t="e">
        <f>DGET($M$10:$U$203,$U$10,X1162:AA1163)</f>
        <v>#VALUE!</v>
      </c>
      <c r="AE1163" s="16" t="e">
        <f>DGET($M$10:$U$203,$N$10,X1162:AA1163)</f>
        <v>#VALUE!</v>
      </c>
      <c r="AF1163" s="16" t="e">
        <f>DGET($M$10:$U$203,$M$10,X1162:AA1163)</f>
        <v>#VALUE!</v>
      </c>
    </row>
    <row r="1164" spans="24:32" ht="18" customHeight="1" x14ac:dyDescent="0.45">
      <c r="X1164" s="5" t="s">
        <v>65</v>
      </c>
      <c r="Y1164" s="5" t="s">
        <v>77</v>
      </c>
      <c r="Z1164" s="5" t="s">
        <v>66</v>
      </c>
      <c r="AA1164" s="5" t="s">
        <v>68</v>
      </c>
      <c r="AB1164" s="5"/>
      <c r="AC1164" s="5"/>
      <c r="AD1164" s="5" t="s">
        <v>94</v>
      </c>
      <c r="AE1164" s="5" t="s">
        <v>92</v>
      </c>
      <c r="AF1164" s="5" t="s">
        <v>91</v>
      </c>
    </row>
    <row r="1165" spans="24:32" ht="18" customHeight="1" x14ac:dyDescent="0.45">
      <c r="X1165" s="15" t="s">
        <v>106</v>
      </c>
      <c r="Y1165" s="15" t="s">
        <v>82</v>
      </c>
      <c r="Z1165" s="15" t="s">
        <v>100</v>
      </c>
      <c r="AA1165" s="15" t="s">
        <v>84</v>
      </c>
      <c r="AB1165" s="15" t="s">
        <v>98</v>
      </c>
      <c r="AC1165" s="2" t="str">
        <f>_xlfn.CONCAT(X1165,Y1165,Z1165,AA1165,AB1165)</f>
        <v>3前期金1 2b</v>
      </c>
      <c r="AD1165" s="16" t="e">
        <f>DGET($M$10:$U$203,$U$10,X1164:AA1165)</f>
        <v>#VALUE!</v>
      </c>
      <c r="AE1165" s="16" t="e">
        <f>DGET($M$10:$U$203,$N$10,X1164:AA1165)</f>
        <v>#VALUE!</v>
      </c>
      <c r="AF1165" s="16" t="e">
        <f>DGET($M$10:$U$203,$M$10,X1164:AA1165)</f>
        <v>#VALUE!</v>
      </c>
    </row>
    <row r="1166" spans="24:32" ht="18" customHeight="1" x14ac:dyDescent="0.45">
      <c r="X1166" s="5" t="s">
        <v>65</v>
      </c>
      <c r="Y1166" s="5" t="s">
        <v>77</v>
      </c>
      <c r="Z1166" s="5" t="s">
        <v>66</v>
      </c>
      <c r="AA1166" s="5" t="s">
        <v>69</v>
      </c>
      <c r="AB1166" s="5"/>
      <c r="AC1166" s="5"/>
      <c r="AD1166" s="5" t="s">
        <v>94</v>
      </c>
      <c r="AE1166" s="5" t="s">
        <v>92</v>
      </c>
      <c r="AF1166" s="5" t="s">
        <v>91</v>
      </c>
    </row>
    <row r="1167" spans="24:32" ht="18" customHeight="1" x14ac:dyDescent="0.45">
      <c r="X1167" s="15" t="s">
        <v>106</v>
      </c>
      <c r="Y1167" s="15" t="s">
        <v>82</v>
      </c>
      <c r="Z1167" s="15" t="s">
        <v>100</v>
      </c>
      <c r="AA1167" s="15" t="s">
        <v>84</v>
      </c>
      <c r="AB1167" s="15" t="s">
        <v>99</v>
      </c>
      <c r="AC1167" s="2" t="str">
        <f>_xlfn.CONCAT(X1167,Y1167,Z1167,AA1167,AB1167)</f>
        <v>3前期金1 2c</v>
      </c>
      <c r="AD1167" s="16" t="e">
        <f>DGET($M$10:$U$203,$U$10,X1166:AA1167)</f>
        <v>#VALUE!</v>
      </c>
      <c r="AE1167" s="16" t="e">
        <f>DGET($M$10:$U$203,$N$10,X1166:AA1167)</f>
        <v>#VALUE!</v>
      </c>
      <c r="AF1167" s="16" t="e">
        <f>DGET($M$10:$U$203,$M$10,X1166:AA1167)</f>
        <v>#VALUE!</v>
      </c>
    </row>
    <row r="1168" spans="24:32" ht="18" customHeight="1" x14ac:dyDescent="0.45">
      <c r="X1168" s="5" t="s">
        <v>65</v>
      </c>
      <c r="Y1168" s="5" t="s">
        <v>77</v>
      </c>
      <c r="Z1168" s="5" t="s">
        <v>66</v>
      </c>
      <c r="AA1168" s="5" t="s">
        <v>67</v>
      </c>
      <c r="AB1168" s="5"/>
      <c r="AC1168" s="5"/>
      <c r="AD1168" s="5" t="s">
        <v>94</v>
      </c>
      <c r="AE1168" s="5" t="s">
        <v>92</v>
      </c>
      <c r="AF1168" s="5" t="s">
        <v>91</v>
      </c>
    </row>
    <row r="1169" spans="24:32" ht="18" customHeight="1" x14ac:dyDescent="0.45">
      <c r="X1169" s="15" t="s">
        <v>106</v>
      </c>
      <c r="Y1169" s="15" t="s">
        <v>82</v>
      </c>
      <c r="Z1169" s="15" t="s">
        <v>100</v>
      </c>
      <c r="AA1169" s="15" t="s">
        <v>85</v>
      </c>
      <c r="AB1169" s="15" t="s">
        <v>97</v>
      </c>
      <c r="AC1169" s="2" t="str">
        <f>_xlfn.CONCAT(X1169,Y1169,Z1169,AA1169,AB1169)</f>
        <v>3前期金3 4a</v>
      </c>
      <c r="AD1169" s="16" t="e">
        <f>DGET($M$10:$U$203,$U$10,X1168:AA1169)</f>
        <v>#VALUE!</v>
      </c>
      <c r="AE1169" s="16" t="e">
        <f>DGET($M$10:$U$203,$N$10,X1168:AA1169)</f>
        <v>#VALUE!</v>
      </c>
      <c r="AF1169" s="16" t="e">
        <f>DGET($M$10:$U$203,$M$10,X1168:AA1169)</f>
        <v>#VALUE!</v>
      </c>
    </row>
    <row r="1170" spans="24:32" ht="18" customHeight="1" x14ac:dyDescent="0.45">
      <c r="X1170" s="5" t="s">
        <v>65</v>
      </c>
      <c r="Y1170" s="5" t="s">
        <v>77</v>
      </c>
      <c r="Z1170" s="5" t="s">
        <v>66</v>
      </c>
      <c r="AA1170" s="5" t="s">
        <v>68</v>
      </c>
      <c r="AB1170" s="5"/>
      <c r="AC1170" s="5"/>
      <c r="AD1170" s="5" t="s">
        <v>94</v>
      </c>
      <c r="AE1170" s="5" t="s">
        <v>92</v>
      </c>
      <c r="AF1170" s="5" t="s">
        <v>91</v>
      </c>
    </row>
    <row r="1171" spans="24:32" ht="18" customHeight="1" x14ac:dyDescent="0.45">
      <c r="X1171" s="15" t="s">
        <v>106</v>
      </c>
      <c r="Y1171" s="15" t="s">
        <v>82</v>
      </c>
      <c r="Z1171" s="15" t="s">
        <v>100</v>
      </c>
      <c r="AA1171" s="15" t="s">
        <v>85</v>
      </c>
      <c r="AB1171" s="15" t="s">
        <v>98</v>
      </c>
      <c r="AC1171" s="2" t="str">
        <f>_xlfn.CONCAT(X1171,Y1171,Z1171,AA1171,AB1171)</f>
        <v>3前期金3 4b</v>
      </c>
      <c r="AD1171" s="16" t="e">
        <f>DGET($M$10:$U$203,$U$10,X1170:AA1171)</f>
        <v>#VALUE!</v>
      </c>
      <c r="AE1171" s="16" t="e">
        <f>DGET($M$10:$U$203,$N$10,X1170:AA1171)</f>
        <v>#VALUE!</v>
      </c>
      <c r="AF1171" s="16" t="e">
        <f>DGET($M$10:$U$203,$M$10,X1170:AA1171)</f>
        <v>#VALUE!</v>
      </c>
    </row>
    <row r="1172" spans="24:32" ht="18" customHeight="1" x14ac:dyDescent="0.45">
      <c r="X1172" s="5" t="s">
        <v>65</v>
      </c>
      <c r="Y1172" s="5" t="s">
        <v>77</v>
      </c>
      <c r="Z1172" s="5" t="s">
        <v>66</v>
      </c>
      <c r="AA1172" s="5" t="s">
        <v>69</v>
      </c>
      <c r="AB1172" s="5"/>
      <c r="AC1172" s="5"/>
      <c r="AD1172" s="5" t="s">
        <v>94</v>
      </c>
      <c r="AE1172" s="5" t="s">
        <v>92</v>
      </c>
      <c r="AF1172" s="5" t="s">
        <v>91</v>
      </c>
    </row>
    <row r="1173" spans="24:32" ht="18" customHeight="1" x14ac:dyDescent="0.45">
      <c r="X1173" s="15" t="s">
        <v>106</v>
      </c>
      <c r="Y1173" s="15" t="s">
        <v>82</v>
      </c>
      <c r="Z1173" s="15" t="s">
        <v>100</v>
      </c>
      <c r="AA1173" s="15" t="s">
        <v>85</v>
      </c>
      <c r="AB1173" s="15" t="s">
        <v>99</v>
      </c>
      <c r="AC1173" s="2" t="str">
        <f>_xlfn.CONCAT(X1173,Y1173,Z1173,AA1173,AB1173)</f>
        <v>3前期金3 4c</v>
      </c>
      <c r="AD1173" s="16" t="e">
        <f>DGET($M$10:$U$203,$U$10,X1172:AA1173)</f>
        <v>#VALUE!</v>
      </c>
      <c r="AE1173" s="16" t="e">
        <f>DGET($M$10:$U$203,$N$10,X1172:AA1173)</f>
        <v>#VALUE!</v>
      </c>
      <c r="AF1173" s="16" t="e">
        <f>DGET($M$10:$U$203,$M$10,X1172:AA1173)</f>
        <v>#VALUE!</v>
      </c>
    </row>
    <row r="1174" spans="24:32" ht="18" customHeight="1" x14ac:dyDescent="0.45">
      <c r="X1174" s="5" t="s">
        <v>65</v>
      </c>
      <c r="Y1174" s="5" t="s">
        <v>77</v>
      </c>
      <c r="Z1174" s="5" t="s">
        <v>66</v>
      </c>
      <c r="AA1174" s="5" t="s">
        <v>67</v>
      </c>
      <c r="AB1174" s="5"/>
      <c r="AC1174" s="5"/>
      <c r="AD1174" s="5" t="s">
        <v>94</v>
      </c>
      <c r="AE1174" s="5" t="s">
        <v>92</v>
      </c>
      <c r="AF1174" s="5" t="s">
        <v>91</v>
      </c>
    </row>
    <row r="1175" spans="24:32" ht="18" customHeight="1" x14ac:dyDescent="0.45">
      <c r="X1175" s="15" t="s">
        <v>106</v>
      </c>
      <c r="Y1175" s="15" t="s">
        <v>82</v>
      </c>
      <c r="Z1175" s="15" t="s">
        <v>100</v>
      </c>
      <c r="AA1175" s="15" t="s">
        <v>87</v>
      </c>
      <c r="AB1175" s="15" t="s">
        <v>97</v>
      </c>
      <c r="AC1175" s="2" t="str">
        <f>_xlfn.CONCAT(X1175,Y1175,Z1175,AA1175,AB1175)</f>
        <v>3前期金5 6a</v>
      </c>
      <c r="AD1175" s="16" t="e">
        <f>DGET($M$10:$U$203,$U$10,X1174:AA1175)</f>
        <v>#VALUE!</v>
      </c>
      <c r="AE1175" s="16" t="e">
        <f>DGET($M$10:$U$203,$N$10,X1174:AA1175)</f>
        <v>#VALUE!</v>
      </c>
      <c r="AF1175" s="16" t="e">
        <f>DGET($M$10:$U$203,$M$10,X1174:AA1175)</f>
        <v>#VALUE!</v>
      </c>
    </row>
    <row r="1176" spans="24:32" ht="18" customHeight="1" x14ac:dyDescent="0.45">
      <c r="X1176" s="5" t="s">
        <v>65</v>
      </c>
      <c r="Y1176" s="5" t="s">
        <v>77</v>
      </c>
      <c r="Z1176" s="5" t="s">
        <v>66</v>
      </c>
      <c r="AA1176" s="5" t="s">
        <v>68</v>
      </c>
      <c r="AB1176" s="5"/>
      <c r="AC1176" s="5"/>
      <c r="AD1176" s="5" t="s">
        <v>94</v>
      </c>
      <c r="AE1176" s="5" t="s">
        <v>92</v>
      </c>
      <c r="AF1176" s="5" t="s">
        <v>91</v>
      </c>
    </row>
    <row r="1177" spans="24:32" ht="18" customHeight="1" x14ac:dyDescent="0.45">
      <c r="X1177" s="15" t="s">
        <v>106</v>
      </c>
      <c r="Y1177" s="15" t="s">
        <v>82</v>
      </c>
      <c r="Z1177" s="15" t="s">
        <v>100</v>
      </c>
      <c r="AA1177" s="15" t="s">
        <v>87</v>
      </c>
      <c r="AB1177" s="15" t="s">
        <v>98</v>
      </c>
      <c r="AC1177" s="2" t="str">
        <f>_xlfn.CONCAT(X1177,Y1177,Z1177,AA1177,AB1177)</f>
        <v>3前期金5 6b</v>
      </c>
      <c r="AD1177" s="16" t="e">
        <f>DGET($M$10:$U$203,$U$10,X1176:AA1177)</f>
        <v>#VALUE!</v>
      </c>
      <c r="AE1177" s="16" t="e">
        <f>DGET($M$10:$U$203,$N$10,X1176:AA1177)</f>
        <v>#VALUE!</v>
      </c>
      <c r="AF1177" s="16" t="e">
        <f>DGET($M$10:$U$203,$M$10,X1176:AA1177)</f>
        <v>#VALUE!</v>
      </c>
    </row>
    <row r="1178" spans="24:32" ht="18" customHeight="1" x14ac:dyDescent="0.45">
      <c r="X1178" s="5" t="s">
        <v>65</v>
      </c>
      <c r="Y1178" s="5" t="s">
        <v>77</v>
      </c>
      <c r="Z1178" s="5" t="s">
        <v>66</v>
      </c>
      <c r="AA1178" s="5" t="s">
        <v>69</v>
      </c>
      <c r="AB1178" s="5"/>
      <c r="AC1178" s="5"/>
      <c r="AD1178" s="5" t="s">
        <v>94</v>
      </c>
      <c r="AE1178" s="5" t="s">
        <v>92</v>
      </c>
      <c r="AF1178" s="5" t="s">
        <v>91</v>
      </c>
    </row>
    <row r="1179" spans="24:32" ht="18" customHeight="1" x14ac:dyDescent="0.45">
      <c r="X1179" s="15" t="s">
        <v>106</v>
      </c>
      <c r="Y1179" s="15" t="s">
        <v>82</v>
      </c>
      <c r="Z1179" s="15" t="s">
        <v>100</v>
      </c>
      <c r="AA1179" s="15" t="s">
        <v>87</v>
      </c>
      <c r="AB1179" s="15" t="s">
        <v>99</v>
      </c>
      <c r="AC1179" s="2" t="str">
        <f>_xlfn.CONCAT(X1179,Y1179,Z1179,AA1179,AB1179)</f>
        <v>3前期金5 6c</v>
      </c>
      <c r="AD1179" s="16" t="e">
        <f>DGET($M$10:$U$203,$U$10,X1178:AA1179)</f>
        <v>#VALUE!</v>
      </c>
      <c r="AE1179" s="16" t="e">
        <f>DGET($M$10:$U$203,$N$10,X1178:AA1179)</f>
        <v>#VALUE!</v>
      </c>
      <c r="AF1179" s="16" t="e">
        <f>DGET($M$10:$U$203,$M$10,X1178:AA1179)</f>
        <v>#VALUE!</v>
      </c>
    </row>
    <row r="1180" spans="24:32" ht="18" customHeight="1" x14ac:dyDescent="0.45">
      <c r="X1180" s="5" t="s">
        <v>65</v>
      </c>
      <c r="Y1180" s="5" t="s">
        <v>77</v>
      </c>
      <c r="Z1180" s="5" t="s">
        <v>66</v>
      </c>
      <c r="AA1180" s="5" t="s">
        <v>67</v>
      </c>
      <c r="AB1180" s="5"/>
      <c r="AC1180" s="5"/>
      <c r="AD1180" s="5" t="s">
        <v>94</v>
      </c>
      <c r="AE1180" s="5" t="s">
        <v>92</v>
      </c>
      <c r="AF1180" s="5" t="s">
        <v>91</v>
      </c>
    </row>
    <row r="1181" spans="24:32" ht="18" customHeight="1" x14ac:dyDescent="0.45">
      <c r="X1181" s="15" t="s">
        <v>106</v>
      </c>
      <c r="Y1181" s="15" t="s">
        <v>82</v>
      </c>
      <c r="Z1181" s="15" t="s">
        <v>100</v>
      </c>
      <c r="AA1181" s="15" t="s">
        <v>88</v>
      </c>
      <c r="AB1181" s="15" t="s">
        <v>97</v>
      </c>
      <c r="AC1181" s="2" t="str">
        <f>_xlfn.CONCAT(X1181,Y1181,Z1181,AA1181,AB1181)</f>
        <v>3前期金7 8a</v>
      </c>
      <c r="AD1181" s="16" t="e">
        <f>DGET($M$10:$U$203,$U$10,X1180:AA1181)</f>
        <v>#VALUE!</v>
      </c>
      <c r="AE1181" s="16" t="e">
        <f>DGET($M$10:$U$203,$N$10,X1180:AA1181)</f>
        <v>#VALUE!</v>
      </c>
      <c r="AF1181" s="16" t="e">
        <f>DGET($M$10:$U$203,$M$10,X1180:AA1181)</f>
        <v>#VALUE!</v>
      </c>
    </row>
    <row r="1182" spans="24:32" ht="18" customHeight="1" x14ac:dyDescent="0.45">
      <c r="X1182" s="5" t="s">
        <v>65</v>
      </c>
      <c r="Y1182" s="5" t="s">
        <v>77</v>
      </c>
      <c r="Z1182" s="5" t="s">
        <v>66</v>
      </c>
      <c r="AA1182" s="5" t="s">
        <v>68</v>
      </c>
      <c r="AB1182" s="5"/>
      <c r="AC1182" s="5"/>
      <c r="AD1182" s="5" t="s">
        <v>94</v>
      </c>
      <c r="AE1182" s="5" t="s">
        <v>92</v>
      </c>
      <c r="AF1182" s="5" t="s">
        <v>91</v>
      </c>
    </row>
    <row r="1183" spans="24:32" ht="18" customHeight="1" x14ac:dyDescent="0.45">
      <c r="X1183" s="15" t="s">
        <v>106</v>
      </c>
      <c r="Y1183" s="15" t="s">
        <v>82</v>
      </c>
      <c r="Z1183" s="15" t="s">
        <v>100</v>
      </c>
      <c r="AA1183" s="15" t="s">
        <v>88</v>
      </c>
      <c r="AB1183" s="15" t="s">
        <v>98</v>
      </c>
      <c r="AC1183" s="2" t="str">
        <f>_xlfn.CONCAT(X1183,Y1183,Z1183,AA1183,AB1183)</f>
        <v>3前期金7 8b</v>
      </c>
      <c r="AD1183" s="16" t="e">
        <f>DGET($M$10:$U$203,$U$10,X1182:AA1183)</f>
        <v>#VALUE!</v>
      </c>
      <c r="AE1183" s="16" t="e">
        <f>DGET($M$10:$U$203,$N$10,X1182:AA1183)</f>
        <v>#VALUE!</v>
      </c>
      <c r="AF1183" s="16" t="e">
        <f>DGET($M$10:$U$203,$M$10,X1182:AA1183)</f>
        <v>#VALUE!</v>
      </c>
    </row>
    <row r="1184" spans="24:32" ht="18" customHeight="1" x14ac:dyDescent="0.45">
      <c r="X1184" s="5" t="s">
        <v>65</v>
      </c>
      <c r="Y1184" s="5" t="s">
        <v>77</v>
      </c>
      <c r="Z1184" s="5" t="s">
        <v>66</v>
      </c>
      <c r="AA1184" s="5" t="s">
        <v>69</v>
      </c>
      <c r="AB1184" s="5"/>
      <c r="AC1184" s="5"/>
      <c r="AD1184" s="5" t="s">
        <v>94</v>
      </c>
      <c r="AE1184" s="5" t="s">
        <v>92</v>
      </c>
      <c r="AF1184" s="5" t="s">
        <v>91</v>
      </c>
    </row>
    <row r="1185" spans="24:32" ht="18" customHeight="1" x14ac:dyDescent="0.45">
      <c r="X1185" s="15" t="s">
        <v>106</v>
      </c>
      <c r="Y1185" s="15" t="s">
        <v>82</v>
      </c>
      <c r="Z1185" s="15" t="s">
        <v>100</v>
      </c>
      <c r="AA1185" s="15" t="s">
        <v>88</v>
      </c>
      <c r="AB1185" s="15" t="s">
        <v>99</v>
      </c>
      <c r="AC1185" s="2" t="str">
        <f>_xlfn.CONCAT(X1185,Y1185,Z1185,AA1185,AB1185)</f>
        <v>3前期金7 8c</v>
      </c>
      <c r="AD1185" s="16" t="e">
        <f>DGET($M$10:$U$203,$U$10,X1184:AA1185)</f>
        <v>#VALUE!</v>
      </c>
      <c r="AE1185" s="16" t="e">
        <f>DGET($M$10:$U$203,$N$10,X1184:AA1185)</f>
        <v>#VALUE!</v>
      </c>
      <c r="AF1185" s="16" t="e">
        <f>DGET($M$10:$U$203,$M$10,X1184:AA1185)</f>
        <v>#VALUE!</v>
      </c>
    </row>
    <row r="1186" spans="24:32" ht="18" customHeight="1" x14ac:dyDescent="0.45">
      <c r="X1186" s="5" t="s">
        <v>65</v>
      </c>
      <c r="Y1186" s="5" t="s">
        <v>77</v>
      </c>
      <c r="Z1186" s="5" t="s">
        <v>66</v>
      </c>
      <c r="AA1186" s="5" t="s">
        <v>67</v>
      </c>
      <c r="AB1186" s="5"/>
      <c r="AC1186" s="5"/>
      <c r="AD1186" s="5" t="s">
        <v>94</v>
      </c>
      <c r="AE1186" s="5" t="s">
        <v>92</v>
      </c>
      <c r="AF1186" s="5" t="s">
        <v>91</v>
      </c>
    </row>
    <row r="1187" spans="24:32" ht="18" customHeight="1" x14ac:dyDescent="0.45">
      <c r="X1187" s="15" t="s">
        <v>106</v>
      </c>
      <c r="Y1187" s="15" t="s">
        <v>82</v>
      </c>
      <c r="Z1187" s="15" t="s">
        <v>100</v>
      </c>
      <c r="AA1187" s="15" t="s">
        <v>89</v>
      </c>
      <c r="AB1187" s="15" t="s">
        <v>97</v>
      </c>
      <c r="AC1187" s="2" t="str">
        <f>_xlfn.CONCAT(X1187,Y1187,Z1187,AA1187,AB1187)</f>
        <v>3前期金9 10a</v>
      </c>
      <c r="AD1187" s="16" t="e">
        <f>DGET($M$10:$U$203,$U$10,X1186:AA1187)</f>
        <v>#VALUE!</v>
      </c>
      <c r="AE1187" s="16" t="e">
        <f>DGET($M$10:$U$203,$N$10,X1186:AA1187)</f>
        <v>#VALUE!</v>
      </c>
      <c r="AF1187" s="16" t="e">
        <f>DGET($M$10:$U$203,$M$10,X1186:AA1187)</f>
        <v>#VALUE!</v>
      </c>
    </row>
    <row r="1188" spans="24:32" ht="18" customHeight="1" x14ac:dyDescent="0.45">
      <c r="X1188" s="5" t="s">
        <v>65</v>
      </c>
      <c r="Y1188" s="5" t="s">
        <v>77</v>
      </c>
      <c r="Z1188" s="5" t="s">
        <v>66</v>
      </c>
      <c r="AA1188" s="5" t="s">
        <v>68</v>
      </c>
      <c r="AB1188" s="5"/>
      <c r="AC1188" s="5"/>
      <c r="AD1188" s="5" t="s">
        <v>94</v>
      </c>
      <c r="AE1188" s="5" t="s">
        <v>92</v>
      </c>
      <c r="AF1188" s="5" t="s">
        <v>91</v>
      </c>
    </row>
    <row r="1189" spans="24:32" ht="18" customHeight="1" x14ac:dyDescent="0.45">
      <c r="X1189" s="15" t="s">
        <v>106</v>
      </c>
      <c r="Y1189" s="15" t="s">
        <v>82</v>
      </c>
      <c r="Z1189" s="15" t="s">
        <v>100</v>
      </c>
      <c r="AA1189" s="15" t="s">
        <v>89</v>
      </c>
      <c r="AB1189" s="15" t="s">
        <v>98</v>
      </c>
      <c r="AC1189" s="2" t="str">
        <f>_xlfn.CONCAT(X1189,Y1189,Z1189,AA1189,AB1189)</f>
        <v>3前期金9 10b</v>
      </c>
      <c r="AD1189" s="16" t="e">
        <f>DGET($M$10:$U$203,$U$10,X1188:AA1189)</f>
        <v>#VALUE!</v>
      </c>
      <c r="AE1189" s="16" t="e">
        <f>DGET($M$10:$U$203,$N$10,X1188:AA1189)</f>
        <v>#VALUE!</v>
      </c>
      <c r="AF1189" s="16" t="e">
        <f>DGET($M$10:$U$203,$M$10,X1188:AA1189)</f>
        <v>#VALUE!</v>
      </c>
    </row>
    <row r="1190" spans="24:32" ht="18" customHeight="1" x14ac:dyDescent="0.45">
      <c r="X1190" s="5" t="s">
        <v>65</v>
      </c>
      <c r="Y1190" s="5" t="s">
        <v>77</v>
      </c>
      <c r="Z1190" s="5" t="s">
        <v>66</v>
      </c>
      <c r="AA1190" s="5" t="s">
        <v>69</v>
      </c>
      <c r="AB1190" s="5"/>
      <c r="AC1190" s="5"/>
      <c r="AD1190" s="5" t="s">
        <v>94</v>
      </c>
      <c r="AE1190" s="5" t="s">
        <v>92</v>
      </c>
      <c r="AF1190" s="5" t="s">
        <v>91</v>
      </c>
    </row>
    <row r="1191" spans="24:32" ht="18" customHeight="1" x14ac:dyDescent="0.45">
      <c r="X1191" s="15" t="s">
        <v>106</v>
      </c>
      <c r="Y1191" s="15" t="s">
        <v>82</v>
      </c>
      <c r="Z1191" s="15" t="s">
        <v>100</v>
      </c>
      <c r="AA1191" s="15" t="s">
        <v>89</v>
      </c>
      <c r="AB1191" s="15" t="s">
        <v>99</v>
      </c>
      <c r="AC1191" s="2" t="str">
        <f>_xlfn.CONCAT(X1191,Y1191,Z1191,AA1191,AB1191)</f>
        <v>3前期金9 10c</v>
      </c>
      <c r="AD1191" s="16" t="e">
        <f>DGET($M$10:$U$203,$U$10,X1190:AA1191)</f>
        <v>#VALUE!</v>
      </c>
      <c r="AE1191" s="16" t="e">
        <f>DGET($M$10:$U$203,$N$10,X1190:AA1191)</f>
        <v>#VALUE!</v>
      </c>
      <c r="AF1191" s="16" t="e">
        <f>DGET($M$10:$U$203,$M$10,X1190:AA1191)</f>
        <v>#VALUE!</v>
      </c>
    </row>
    <row r="1192" spans="24:32" ht="18" customHeight="1" x14ac:dyDescent="0.45">
      <c r="X1192" s="5" t="s">
        <v>65</v>
      </c>
      <c r="Y1192" s="5" t="s">
        <v>77</v>
      </c>
      <c r="Z1192" s="5" t="s">
        <v>66</v>
      </c>
      <c r="AA1192" s="5" t="s">
        <v>67</v>
      </c>
      <c r="AB1192" s="5"/>
      <c r="AC1192" s="5"/>
      <c r="AD1192" s="5" t="s">
        <v>94</v>
      </c>
      <c r="AE1192" s="5" t="s">
        <v>92</v>
      </c>
      <c r="AF1192" s="5" t="s">
        <v>91</v>
      </c>
    </row>
    <row r="1193" spans="24:32" ht="18" customHeight="1" x14ac:dyDescent="0.45">
      <c r="X1193" s="15" t="s">
        <v>106</v>
      </c>
      <c r="Y1193" s="15" t="s">
        <v>82</v>
      </c>
      <c r="Z1193" s="15" t="s">
        <v>100</v>
      </c>
      <c r="AA1193" s="15" t="s">
        <v>90</v>
      </c>
      <c r="AB1193" s="15" t="s">
        <v>97</v>
      </c>
      <c r="AC1193" s="2" t="str">
        <f>_xlfn.CONCAT(X1193,Y1193,Z1193,AA1193,AB1193)</f>
        <v>3前期金他a</v>
      </c>
      <c r="AD1193" s="16" t="e">
        <f>DGET($M$10:$U$203,$U$10,X1192:AA1193)</f>
        <v>#VALUE!</v>
      </c>
      <c r="AE1193" s="16" t="e">
        <f>DGET($M$10:$U$203,$N$10,X1192:AA1193)</f>
        <v>#VALUE!</v>
      </c>
      <c r="AF1193" s="16" t="e">
        <f>DGET($M$10:$U$203,$M$10,X1192:AA1193)</f>
        <v>#VALUE!</v>
      </c>
    </row>
    <row r="1194" spans="24:32" ht="18" customHeight="1" x14ac:dyDescent="0.45">
      <c r="X1194" s="5" t="s">
        <v>65</v>
      </c>
      <c r="Y1194" s="5" t="s">
        <v>77</v>
      </c>
      <c r="Z1194" s="5" t="s">
        <v>66</v>
      </c>
      <c r="AA1194" s="5" t="s">
        <v>68</v>
      </c>
      <c r="AB1194" s="5"/>
      <c r="AC1194" s="5"/>
      <c r="AD1194" s="5" t="s">
        <v>94</v>
      </c>
      <c r="AE1194" s="5" t="s">
        <v>92</v>
      </c>
      <c r="AF1194" s="5" t="s">
        <v>91</v>
      </c>
    </row>
    <row r="1195" spans="24:32" ht="18" customHeight="1" x14ac:dyDescent="0.45">
      <c r="X1195" s="15" t="s">
        <v>106</v>
      </c>
      <c r="Y1195" s="15" t="s">
        <v>82</v>
      </c>
      <c r="Z1195" s="15" t="s">
        <v>100</v>
      </c>
      <c r="AA1195" s="15" t="s">
        <v>90</v>
      </c>
      <c r="AB1195" s="15" t="s">
        <v>98</v>
      </c>
      <c r="AC1195" s="2" t="str">
        <f>_xlfn.CONCAT(X1195,Y1195,Z1195,AA1195,AB1195)</f>
        <v>3前期金他b</v>
      </c>
      <c r="AD1195" s="16" t="e">
        <f>DGET($M$10:$U$203,$U$10,X1194:AA1195)</f>
        <v>#VALUE!</v>
      </c>
      <c r="AE1195" s="16" t="e">
        <f>DGET($M$10:$U$203,$N$10,X1194:AA1195)</f>
        <v>#VALUE!</v>
      </c>
      <c r="AF1195" s="16" t="e">
        <f>DGET($M$10:$U$203,$M$10,X1194:AA1195)</f>
        <v>#VALUE!</v>
      </c>
    </row>
    <row r="1196" spans="24:32" ht="18" customHeight="1" x14ac:dyDescent="0.45">
      <c r="X1196" s="5" t="s">
        <v>65</v>
      </c>
      <c r="Y1196" s="5" t="s">
        <v>77</v>
      </c>
      <c r="Z1196" s="5" t="s">
        <v>66</v>
      </c>
      <c r="AA1196" s="5" t="s">
        <v>69</v>
      </c>
      <c r="AB1196" s="5"/>
      <c r="AC1196" s="5"/>
      <c r="AD1196" s="5" t="s">
        <v>94</v>
      </c>
      <c r="AE1196" s="5" t="s">
        <v>92</v>
      </c>
      <c r="AF1196" s="5" t="s">
        <v>91</v>
      </c>
    </row>
    <row r="1197" spans="24:32" ht="18" customHeight="1" x14ac:dyDescent="0.45">
      <c r="X1197" s="15" t="s">
        <v>106</v>
      </c>
      <c r="Y1197" s="15" t="s">
        <v>82</v>
      </c>
      <c r="Z1197" s="15" t="s">
        <v>100</v>
      </c>
      <c r="AA1197" s="15" t="s">
        <v>90</v>
      </c>
      <c r="AB1197" s="15" t="s">
        <v>99</v>
      </c>
      <c r="AC1197" s="2" t="str">
        <f>_xlfn.CONCAT(X1197,Y1197,Z1197,AA1197,AB1197)</f>
        <v>3前期金他c</v>
      </c>
      <c r="AD1197" s="16" t="e">
        <f>DGET($M$10:$U$203,$U$10,X1196:AA1197)</f>
        <v>#VALUE!</v>
      </c>
      <c r="AE1197" s="16" t="e">
        <f>DGET($M$10:$U$203,$N$10,X1196:AA1197)</f>
        <v>#VALUE!</v>
      </c>
      <c r="AF1197" s="16" t="e">
        <f>DGET($M$10:$U$203,$M$10,X1196:AA1197)</f>
        <v>#VALUE!</v>
      </c>
    </row>
    <row r="1198" spans="24:32" ht="18" customHeight="1" x14ac:dyDescent="0.45">
      <c r="X1198" s="5" t="s">
        <v>65</v>
      </c>
      <c r="Y1198" s="5" t="s">
        <v>77</v>
      </c>
      <c r="Z1198" s="5" t="s">
        <v>66</v>
      </c>
      <c r="AA1198" s="5" t="s">
        <v>67</v>
      </c>
      <c r="AB1198" s="5"/>
      <c r="AC1198" s="5"/>
      <c r="AD1198" s="5" t="s">
        <v>94</v>
      </c>
      <c r="AE1198" s="5" t="s">
        <v>92</v>
      </c>
      <c r="AF1198" s="5" t="s">
        <v>91</v>
      </c>
    </row>
    <row r="1199" spans="24:32" ht="18" customHeight="1" x14ac:dyDescent="0.45">
      <c r="X1199" s="15" t="s">
        <v>106</v>
      </c>
      <c r="Y1199" s="15" t="s">
        <v>82</v>
      </c>
      <c r="Z1199" s="15" t="s">
        <v>101</v>
      </c>
      <c r="AA1199" s="15" t="s">
        <v>84</v>
      </c>
      <c r="AB1199" s="15" t="s">
        <v>97</v>
      </c>
      <c r="AC1199" s="2" t="str">
        <f>_xlfn.CONCAT(X1199,Y1199,Z1199,AA1199,AB1199)</f>
        <v>3前期土1 2a</v>
      </c>
      <c r="AD1199" s="16" t="e">
        <f>DGET($M$10:$U$203,$U$10,X1198:AA1199)</f>
        <v>#VALUE!</v>
      </c>
      <c r="AE1199" s="16" t="e">
        <f>DGET($M$10:$U$203,$N$10,X1198:AA1199)</f>
        <v>#VALUE!</v>
      </c>
      <c r="AF1199" s="16" t="e">
        <f>DGET($M$10:$U$203,$M$10,X1198:AA1199)</f>
        <v>#VALUE!</v>
      </c>
    </row>
    <row r="1200" spans="24:32" ht="18" customHeight="1" x14ac:dyDescent="0.45">
      <c r="X1200" s="5" t="s">
        <v>65</v>
      </c>
      <c r="Y1200" s="5" t="s">
        <v>77</v>
      </c>
      <c r="Z1200" s="5" t="s">
        <v>66</v>
      </c>
      <c r="AA1200" s="5" t="s">
        <v>68</v>
      </c>
      <c r="AB1200" s="5"/>
      <c r="AC1200" s="5"/>
      <c r="AD1200" s="5" t="s">
        <v>94</v>
      </c>
      <c r="AE1200" s="5" t="s">
        <v>92</v>
      </c>
      <c r="AF1200" s="5" t="s">
        <v>91</v>
      </c>
    </row>
    <row r="1201" spans="24:32" ht="18" customHeight="1" x14ac:dyDescent="0.45">
      <c r="X1201" s="15" t="s">
        <v>106</v>
      </c>
      <c r="Y1201" s="15" t="s">
        <v>82</v>
      </c>
      <c r="Z1201" s="15" t="s">
        <v>101</v>
      </c>
      <c r="AA1201" s="15" t="s">
        <v>84</v>
      </c>
      <c r="AB1201" s="15" t="s">
        <v>98</v>
      </c>
      <c r="AC1201" s="2" t="str">
        <f>_xlfn.CONCAT(X1201,Y1201,Z1201,AA1201,AB1201)</f>
        <v>3前期土1 2b</v>
      </c>
      <c r="AD1201" s="16" t="e">
        <f>DGET($M$10:$U$203,$U$10,X1200:AA1201)</f>
        <v>#VALUE!</v>
      </c>
      <c r="AE1201" s="16" t="e">
        <f>DGET($M$10:$U$203,$N$10,X1200:AA1201)</f>
        <v>#VALUE!</v>
      </c>
      <c r="AF1201" s="16" t="e">
        <f>DGET($M$10:$U$203,$M$10,X1200:AA1201)</f>
        <v>#VALUE!</v>
      </c>
    </row>
    <row r="1202" spans="24:32" ht="18" customHeight="1" x14ac:dyDescent="0.45">
      <c r="X1202" s="5" t="s">
        <v>65</v>
      </c>
      <c r="Y1202" s="5" t="s">
        <v>77</v>
      </c>
      <c r="Z1202" s="5" t="s">
        <v>66</v>
      </c>
      <c r="AA1202" s="5" t="s">
        <v>69</v>
      </c>
      <c r="AB1202" s="5"/>
      <c r="AC1202" s="5"/>
      <c r="AD1202" s="5" t="s">
        <v>94</v>
      </c>
      <c r="AE1202" s="5" t="s">
        <v>92</v>
      </c>
      <c r="AF1202" s="5" t="s">
        <v>91</v>
      </c>
    </row>
    <row r="1203" spans="24:32" ht="18" customHeight="1" x14ac:dyDescent="0.45">
      <c r="X1203" s="15" t="s">
        <v>106</v>
      </c>
      <c r="Y1203" s="15" t="s">
        <v>82</v>
      </c>
      <c r="Z1203" s="15" t="s">
        <v>101</v>
      </c>
      <c r="AA1203" s="15" t="s">
        <v>84</v>
      </c>
      <c r="AB1203" s="15" t="s">
        <v>99</v>
      </c>
      <c r="AC1203" s="2" t="str">
        <f>_xlfn.CONCAT(X1203,Y1203,Z1203,AA1203,AB1203)</f>
        <v>3前期土1 2c</v>
      </c>
      <c r="AD1203" s="16" t="e">
        <f>DGET($M$10:$U$203,$U$10,X1202:AA1203)</f>
        <v>#VALUE!</v>
      </c>
      <c r="AE1203" s="16" t="e">
        <f>DGET($M$10:$U$203,$N$10,X1202:AA1203)</f>
        <v>#VALUE!</v>
      </c>
      <c r="AF1203" s="16" t="e">
        <f>DGET($M$10:$U$203,$M$10,X1202:AA1203)</f>
        <v>#VALUE!</v>
      </c>
    </row>
    <row r="1204" spans="24:32" ht="18" customHeight="1" x14ac:dyDescent="0.45">
      <c r="X1204" s="5" t="s">
        <v>65</v>
      </c>
      <c r="Y1204" s="5" t="s">
        <v>77</v>
      </c>
      <c r="Z1204" s="5" t="s">
        <v>102</v>
      </c>
      <c r="AA1204" s="5" t="s">
        <v>67</v>
      </c>
      <c r="AB1204" s="5"/>
      <c r="AC1204" s="5"/>
      <c r="AD1204" s="5" t="s">
        <v>94</v>
      </c>
      <c r="AE1204" s="5" t="s">
        <v>92</v>
      </c>
      <c r="AF1204" s="5" t="s">
        <v>91</v>
      </c>
    </row>
    <row r="1205" spans="24:32" ht="18" customHeight="1" x14ac:dyDescent="0.45">
      <c r="X1205" s="15" t="s">
        <v>106</v>
      </c>
      <c r="Y1205" s="15" t="s">
        <v>82</v>
      </c>
      <c r="Z1205" s="15" t="s">
        <v>101</v>
      </c>
      <c r="AA1205" s="15" t="s">
        <v>85</v>
      </c>
      <c r="AB1205" s="15" t="s">
        <v>97</v>
      </c>
      <c r="AC1205" s="2" t="str">
        <f>_xlfn.CONCAT(X1205,Y1205,Z1205,AA1205,AB1205)</f>
        <v>3前期土3 4a</v>
      </c>
      <c r="AD1205" s="16" t="e">
        <f>DGET($M$10:$U$203,$U$10,X1204:AA1205)</f>
        <v>#VALUE!</v>
      </c>
      <c r="AE1205" s="16" t="e">
        <f>DGET($M$10:$U$203,$N$10,X1204:AA1205)</f>
        <v>#VALUE!</v>
      </c>
      <c r="AF1205" s="16" t="e">
        <f>DGET($M$10:$U$203,$M$10,X1204:AA1205)</f>
        <v>#VALUE!</v>
      </c>
    </row>
    <row r="1206" spans="24:32" ht="18" customHeight="1" x14ac:dyDescent="0.45">
      <c r="X1206" s="5" t="s">
        <v>65</v>
      </c>
      <c r="Y1206" s="5" t="s">
        <v>77</v>
      </c>
      <c r="Z1206" s="5" t="s">
        <v>66</v>
      </c>
      <c r="AA1206" s="5" t="s">
        <v>68</v>
      </c>
      <c r="AB1206" s="5"/>
      <c r="AC1206" s="5"/>
      <c r="AD1206" s="5" t="s">
        <v>94</v>
      </c>
      <c r="AE1206" s="5" t="s">
        <v>92</v>
      </c>
      <c r="AF1206" s="5" t="s">
        <v>91</v>
      </c>
    </row>
    <row r="1207" spans="24:32" ht="18" customHeight="1" x14ac:dyDescent="0.45">
      <c r="X1207" s="15" t="s">
        <v>106</v>
      </c>
      <c r="Y1207" s="15" t="s">
        <v>82</v>
      </c>
      <c r="Z1207" s="15" t="s">
        <v>101</v>
      </c>
      <c r="AA1207" s="15" t="s">
        <v>85</v>
      </c>
      <c r="AB1207" s="15" t="s">
        <v>98</v>
      </c>
      <c r="AC1207" s="2" t="str">
        <f>_xlfn.CONCAT(X1207,Y1207,Z1207,AA1207,AB1207)</f>
        <v>3前期土3 4b</v>
      </c>
      <c r="AD1207" s="16" t="e">
        <f>DGET($M$10:$U$203,$U$10,X1206:AA1207)</f>
        <v>#VALUE!</v>
      </c>
      <c r="AE1207" s="16" t="e">
        <f>DGET($M$10:$U$203,$N$10,X1206:AA1207)</f>
        <v>#VALUE!</v>
      </c>
      <c r="AF1207" s="16" t="e">
        <f>DGET($M$10:$U$203,$M$10,X1206:AA1207)</f>
        <v>#VALUE!</v>
      </c>
    </row>
    <row r="1208" spans="24:32" ht="18" customHeight="1" x14ac:dyDescent="0.45">
      <c r="X1208" s="5" t="s">
        <v>65</v>
      </c>
      <c r="Y1208" s="5" t="s">
        <v>77</v>
      </c>
      <c r="Z1208" s="5" t="s">
        <v>66</v>
      </c>
      <c r="AA1208" s="5" t="s">
        <v>69</v>
      </c>
      <c r="AB1208" s="5"/>
      <c r="AC1208" s="5"/>
      <c r="AD1208" s="5" t="s">
        <v>94</v>
      </c>
      <c r="AE1208" s="5" t="s">
        <v>92</v>
      </c>
      <c r="AF1208" s="5" t="s">
        <v>91</v>
      </c>
    </row>
    <row r="1209" spans="24:32" ht="18" customHeight="1" x14ac:dyDescent="0.45">
      <c r="X1209" s="15" t="s">
        <v>106</v>
      </c>
      <c r="Y1209" s="15" t="s">
        <v>82</v>
      </c>
      <c r="Z1209" s="15" t="s">
        <v>101</v>
      </c>
      <c r="AA1209" s="15" t="s">
        <v>85</v>
      </c>
      <c r="AB1209" s="15" t="s">
        <v>99</v>
      </c>
      <c r="AC1209" s="2" t="str">
        <f>_xlfn.CONCAT(X1209,Y1209,Z1209,AA1209,AB1209)</f>
        <v>3前期土3 4c</v>
      </c>
      <c r="AD1209" s="16" t="e">
        <f>DGET($M$10:$U$203,$U$10,X1208:AA1209)</f>
        <v>#VALUE!</v>
      </c>
      <c r="AE1209" s="16" t="e">
        <f>DGET($M$10:$U$203,$N$10,X1208:AA1209)</f>
        <v>#VALUE!</v>
      </c>
      <c r="AF1209" s="16" t="e">
        <f>DGET($M$10:$U$203,$M$10,X1208:AA1209)</f>
        <v>#VALUE!</v>
      </c>
    </row>
    <row r="1210" spans="24:32" ht="18" customHeight="1" x14ac:dyDescent="0.45">
      <c r="X1210" s="5" t="s">
        <v>65</v>
      </c>
      <c r="Y1210" s="5" t="s">
        <v>77</v>
      </c>
      <c r="Z1210" s="5" t="s">
        <v>66</v>
      </c>
      <c r="AA1210" s="5" t="s">
        <v>67</v>
      </c>
      <c r="AB1210" s="5"/>
      <c r="AC1210" s="5"/>
      <c r="AD1210" s="5" t="s">
        <v>94</v>
      </c>
      <c r="AE1210" s="5" t="s">
        <v>92</v>
      </c>
      <c r="AF1210" s="5" t="s">
        <v>91</v>
      </c>
    </row>
    <row r="1211" spans="24:32" ht="18" customHeight="1" x14ac:dyDescent="0.45">
      <c r="X1211" s="15" t="s">
        <v>106</v>
      </c>
      <c r="Y1211" s="15" t="s">
        <v>82</v>
      </c>
      <c r="Z1211" s="15" t="s">
        <v>101</v>
      </c>
      <c r="AA1211" s="15" t="s">
        <v>87</v>
      </c>
      <c r="AB1211" s="15" t="s">
        <v>97</v>
      </c>
      <c r="AC1211" s="2" t="str">
        <f>_xlfn.CONCAT(X1211,Y1211,Z1211,AA1211,AB1211)</f>
        <v>3前期土5 6a</v>
      </c>
      <c r="AD1211" s="16" t="e">
        <f>DGET($M$10:$U$203,$U$10,X1210:AA1211)</f>
        <v>#VALUE!</v>
      </c>
      <c r="AE1211" s="16" t="e">
        <f>DGET($M$10:$U$203,$N$10,X1210:AA1211)</f>
        <v>#VALUE!</v>
      </c>
      <c r="AF1211" s="16" t="e">
        <f>DGET($M$10:$U$203,$M$10,X1210:AA1211)</f>
        <v>#VALUE!</v>
      </c>
    </row>
    <row r="1212" spans="24:32" ht="18" customHeight="1" x14ac:dyDescent="0.45">
      <c r="X1212" s="5" t="s">
        <v>65</v>
      </c>
      <c r="Y1212" s="5" t="s">
        <v>77</v>
      </c>
      <c r="Z1212" s="5" t="s">
        <v>102</v>
      </c>
      <c r="AA1212" s="5" t="s">
        <v>68</v>
      </c>
      <c r="AB1212" s="5"/>
      <c r="AC1212" s="5"/>
      <c r="AD1212" s="5" t="s">
        <v>94</v>
      </c>
      <c r="AE1212" s="5" t="s">
        <v>92</v>
      </c>
      <c r="AF1212" s="5" t="s">
        <v>91</v>
      </c>
    </row>
    <row r="1213" spans="24:32" ht="18" customHeight="1" x14ac:dyDescent="0.45">
      <c r="X1213" s="15" t="s">
        <v>106</v>
      </c>
      <c r="Y1213" s="15" t="s">
        <v>82</v>
      </c>
      <c r="Z1213" s="15" t="s">
        <v>101</v>
      </c>
      <c r="AA1213" s="15" t="s">
        <v>87</v>
      </c>
      <c r="AB1213" s="15" t="s">
        <v>98</v>
      </c>
      <c r="AC1213" s="2" t="str">
        <f>_xlfn.CONCAT(X1213,Y1213,Z1213,AA1213,AB1213)</f>
        <v>3前期土5 6b</v>
      </c>
      <c r="AD1213" s="16" t="e">
        <f>DGET($M$10:$U$203,$U$10,X1212:AA1213)</f>
        <v>#VALUE!</v>
      </c>
      <c r="AE1213" s="16" t="e">
        <f>DGET($M$10:$U$203,$N$10,X1212:AA1213)</f>
        <v>#VALUE!</v>
      </c>
      <c r="AF1213" s="16" t="e">
        <f>DGET($M$10:$U$203,$M$10,X1212:AA1213)</f>
        <v>#VALUE!</v>
      </c>
    </row>
    <row r="1214" spans="24:32" ht="18" customHeight="1" x14ac:dyDescent="0.45">
      <c r="X1214" s="5" t="s">
        <v>65</v>
      </c>
      <c r="Y1214" s="5" t="s">
        <v>77</v>
      </c>
      <c r="Z1214" s="5" t="s">
        <v>66</v>
      </c>
      <c r="AA1214" s="5" t="s">
        <v>69</v>
      </c>
      <c r="AB1214" s="5"/>
      <c r="AC1214" s="5"/>
      <c r="AD1214" s="5" t="s">
        <v>94</v>
      </c>
      <c r="AE1214" s="5" t="s">
        <v>92</v>
      </c>
      <c r="AF1214" s="5" t="s">
        <v>91</v>
      </c>
    </row>
    <row r="1215" spans="24:32" ht="18" customHeight="1" x14ac:dyDescent="0.45">
      <c r="X1215" s="15" t="s">
        <v>106</v>
      </c>
      <c r="Y1215" s="15" t="s">
        <v>82</v>
      </c>
      <c r="Z1215" s="15" t="s">
        <v>101</v>
      </c>
      <c r="AA1215" s="15" t="s">
        <v>87</v>
      </c>
      <c r="AB1215" s="15" t="s">
        <v>99</v>
      </c>
      <c r="AC1215" s="2" t="str">
        <f>_xlfn.CONCAT(X1215,Y1215,Z1215,AA1215,AB1215)</f>
        <v>3前期土5 6c</v>
      </c>
      <c r="AD1215" s="16" t="e">
        <f>DGET($M$10:$U$203,$U$10,X1214:AA1215)</f>
        <v>#VALUE!</v>
      </c>
      <c r="AE1215" s="16" t="e">
        <f>DGET($M$10:$U$203,$N$10,X1214:AA1215)</f>
        <v>#VALUE!</v>
      </c>
      <c r="AF1215" s="16" t="e">
        <f>DGET($M$10:$U$203,$M$10,X1214:AA1215)</f>
        <v>#VALUE!</v>
      </c>
    </row>
    <row r="1216" spans="24:32" ht="18" customHeight="1" x14ac:dyDescent="0.45">
      <c r="X1216" s="5" t="s">
        <v>65</v>
      </c>
      <c r="Y1216" s="5" t="s">
        <v>77</v>
      </c>
      <c r="Z1216" s="5" t="s">
        <v>66</v>
      </c>
      <c r="AA1216" s="5" t="s">
        <v>67</v>
      </c>
      <c r="AB1216" s="5"/>
      <c r="AC1216" s="5"/>
      <c r="AD1216" s="5" t="s">
        <v>94</v>
      </c>
      <c r="AE1216" s="5" t="s">
        <v>92</v>
      </c>
      <c r="AF1216" s="5" t="s">
        <v>91</v>
      </c>
    </row>
    <row r="1217" spans="24:32" ht="18" customHeight="1" x14ac:dyDescent="0.45">
      <c r="X1217" s="15" t="s">
        <v>106</v>
      </c>
      <c r="Y1217" s="15" t="s">
        <v>82</v>
      </c>
      <c r="Z1217" s="15" t="s">
        <v>101</v>
      </c>
      <c r="AA1217" s="15" t="s">
        <v>88</v>
      </c>
      <c r="AB1217" s="15" t="s">
        <v>97</v>
      </c>
      <c r="AC1217" s="2" t="str">
        <f>_xlfn.CONCAT(X1217,Y1217,Z1217,AA1217,AB1217)</f>
        <v>3前期土7 8a</v>
      </c>
      <c r="AD1217" s="16" t="e">
        <f>DGET($M$10:$U$203,$U$10,X1216:AA1217)</f>
        <v>#VALUE!</v>
      </c>
      <c r="AE1217" s="16" t="e">
        <f>DGET($M$10:$U$203,$N$10,X1216:AA1217)</f>
        <v>#VALUE!</v>
      </c>
      <c r="AF1217" s="16" t="e">
        <f>DGET($M$10:$U$203,$M$10,X1216:AA1217)</f>
        <v>#VALUE!</v>
      </c>
    </row>
    <row r="1218" spans="24:32" ht="18" customHeight="1" x14ac:dyDescent="0.45">
      <c r="X1218" s="5" t="s">
        <v>65</v>
      </c>
      <c r="Y1218" s="5" t="s">
        <v>77</v>
      </c>
      <c r="Z1218" s="5" t="s">
        <v>66</v>
      </c>
      <c r="AA1218" s="5" t="s">
        <v>68</v>
      </c>
      <c r="AB1218" s="5"/>
      <c r="AC1218" s="5"/>
      <c r="AD1218" s="5" t="s">
        <v>94</v>
      </c>
      <c r="AE1218" s="5" t="s">
        <v>92</v>
      </c>
      <c r="AF1218" s="5" t="s">
        <v>91</v>
      </c>
    </row>
    <row r="1219" spans="24:32" ht="18" customHeight="1" x14ac:dyDescent="0.45">
      <c r="X1219" s="15" t="s">
        <v>106</v>
      </c>
      <c r="Y1219" s="15" t="s">
        <v>82</v>
      </c>
      <c r="Z1219" s="15" t="s">
        <v>101</v>
      </c>
      <c r="AA1219" s="15" t="s">
        <v>88</v>
      </c>
      <c r="AB1219" s="15" t="s">
        <v>98</v>
      </c>
      <c r="AC1219" s="2" t="str">
        <f>_xlfn.CONCAT(X1219,Y1219,Z1219,AA1219,AB1219)</f>
        <v>3前期土7 8b</v>
      </c>
      <c r="AD1219" s="16" t="e">
        <f>DGET($M$10:$U$203,$U$10,X1218:AA1219)</f>
        <v>#VALUE!</v>
      </c>
      <c r="AE1219" s="16" t="e">
        <f>DGET($M$10:$U$203,$N$10,X1218:AA1219)</f>
        <v>#VALUE!</v>
      </c>
      <c r="AF1219" s="16" t="e">
        <f>DGET($M$10:$U$203,$M$10,X1218:AA1219)</f>
        <v>#VALUE!</v>
      </c>
    </row>
    <row r="1220" spans="24:32" ht="18" customHeight="1" x14ac:dyDescent="0.45">
      <c r="X1220" s="5" t="s">
        <v>65</v>
      </c>
      <c r="Y1220" s="5" t="s">
        <v>77</v>
      </c>
      <c r="Z1220" s="5" t="s">
        <v>102</v>
      </c>
      <c r="AA1220" s="5" t="s">
        <v>69</v>
      </c>
      <c r="AB1220" s="5"/>
      <c r="AC1220" s="5"/>
      <c r="AD1220" s="5" t="s">
        <v>94</v>
      </c>
      <c r="AE1220" s="5" t="s">
        <v>92</v>
      </c>
      <c r="AF1220" s="5" t="s">
        <v>91</v>
      </c>
    </row>
    <row r="1221" spans="24:32" ht="18" customHeight="1" x14ac:dyDescent="0.45">
      <c r="X1221" s="15" t="s">
        <v>106</v>
      </c>
      <c r="Y1221" s="15" t="s">
        <v>82</v>
      </c>
      <c r="Z1221" s="15" t="s">
        <v>101</v>
      </c>
      <c r="AA1221" s="15" t="s">
        <v>88</v>
      </c>
      <c r="AB1221" s="15" t="s">
        <v>99</v>
      </c>
      <c r="AC1221" s="2" t="str">
        <f>_xlfn.CONCAT(X1221,Y1221,Z1221,AA1221,AB1221)</f>
        <v>3前期土7 8c</v>
      </c>
      <c r="AD1221" s="16" t="e">
        <f>DGET($M$10:$U$203,$U$10,X1220:AA1221)</f>
        <v>#VALUE!</v>
      </c>
      <c r="AE1221" s="16" t="e">
        <f>DGET($M$10:$U$203,$N$10,X1220:AA1221)</f>
        <v>#VALUE!</v>
      </c>
      <c r="AF1221" s="16" t="e">
        <f>DGET($M$10:$U$203,$M$10,X1220:AA1221)</f>
        <v>#VALUE!</v>
      </c>
    </row>
    <row r="1222" spans="24:32" ht="18" customHeight="1" x14ac:dyDescent="0.45">
      <c r="X1222" s="5" t="s">
        <v>65</v>
      </c>
      <c r="Y1222" s="5" t="s">
        <v>77</v>
      </c>
      <c r="Z1222" s="5" t="s">
        <v>66</v>
      </c>
      <c r="AA1222" s="5" t="s">
        <v>67</v>
      </c>
      <c r="AB1222" s="5"/>
      <c r="AC1222" s="5"/>
      <c r="AD1222" s="5" t="s">
        <v>94</v>
      </c>
      <c r="AE1222" s="5" t="s">
        <v>92</v>
      </c>
      <c r="AF1222" s="5" t="s">
        <v>91</v>
      </c>
    </row>
    <row r="1223" spans="24:32" ht="18" customHeight="1" x14ac:dyDescent="0.45">
      <c r="X1223" s="15" t="s">
        <v>106</v>
      </c>
      <c r="Y1223" s="15" t="s">
        <v>82</v>
      </c>
      <c r="Z1223" s="15" t="s">
        <v>101</v>
      </c>
      <c r="AA1223" s="15" t="s">
        <v>89</v>
      </c>
      <c r="AB1223" s="15" t="s">
        <v>97</v>
      </c>
      <c r="AC1223" s="2" t="str">
        <f>_xlfn.CONCAT(X1223,Y1223,Z1223,AA1223,AB1223)</f>
        <v>3前期土9 10a</v>
      </c>
      <c r="AD1223" s="16" t="e">
        <f>DGET($M$10:$U$203,$U$10,X1222:AA1223)</f>
        <v>#VALUE!</v>
      </c>
      <c r="AE1223" s="16" t="e">
        <f>DGET($M$10:$U$203,$N$10,X1222:AA1223)</f>
        <v>#VALUE!</v>
      </c>
      <c r="AF1223" s="16" t="e">
        <f>DGET($M$10:$U$203,$M$10,X1222:AA1223)</f>
        <v>#VALUE!</v>
      </c>
    </row>
    <row r="1224" spans="24:32" ht="18" customHeight="1" x14ac:dyDescent="0.45">
      <c r="X1224" s="5" t="s">
        <v>65</v>
      </c>
      <c r="Y1224" s="5" t="s">
        <v>77</v>
      </c>
      <c r="Z1224" s="5" t="s">
        <v>66</v>
      </c>
      <c r="AA1224" s="5" t="s">
        <v>68</v>
      </c>
      <c r="AB1224" s="5"/>
      <c r="AC1224" s="5"/>
      <c r="AD1224" s="5" t="s">
        <v>94</v>
      </c>
      <c r="AE1224" s="5" t="s">
        <v>92</v>
      </c>
      <c r="AF1224" s="5" t="s">
        <v>91</v>
      </c>
    </row>
    <row r="1225" spans="24:32" ht="18" customHeight="1" x14ac:dyDescent="0.45">
      <c r="X1225" s="15" t="s">
        <v>106</v>
      </c>
      <c r="Y1225" s="15" t="s">
        <v>82</v>
      </c>
      <c r="Z1225" s="15" t="s">
        <v>101</v>
      </c>
      <c r="AA1225" s="15" t="s">
        <v>89</v>
      </c>
      <c r="AB1225" s="15" t="s">
        <v>98</v>
      </c>
      <c r="AC1225" s="2" t="str">
        <f>_xlfn.CONCAT(X1225,Y1225,Z1225,AA1225,AB1225)</f>
        <v>3前期土9 10b</v>
      </c>
      <c r="AD1225" s="16" t="e">
        <f>DGET($M$10:$U$203,$U$10,X1224:AA1225)</f>
        <v>#VALUE!</v>
      </c>
      <c r="AE1225" s="16" t="e">
        <f>DGET($M$10:$U$203,$N$10,X1224:AA1225)</f>
        <v>#VALUE!</v>
      </c>
      <c r="AF1225" s="16" t="e">
        <f>DGET($M$10:$U$203,$M$10,X1224:AA1225)</f>
        <v>#VALUE!</v>
      </c>
    </row>
    <row r="1226" spans="24:32" ht="18" customHeight="1" x14ac:dyDescent="0.45">
      <c r="X1226" s="5" t="s">
        <v>65</v>
      </c>
      <c r="Y1226" s="5" t="s">
        <v>77</v>
      </c>
      <c r="Z1226" s="5" t="s">
        <v>66</v>
      </c>
      <c r="AA1226" s="5" t="s">
        <v>69</v>
      </c>
      <c r="AB1226" s="5"/>
      <c r="AC1226" s="5"/>
      <c r="AD1226" s="5" t="s">
        <v>94</v>
      </c>
      <c r="AE1226" s="5" t="s">
        <v>92</v>
      </c>
      <c r="AF1226" s="5" t="s">
        <v>91</v>
      </c>
    </row>
    <row r="1227" spans="24:32" ht="18" customHeight="1" x14ac:dyDescent="0.45">
      <c r="X1227" s="15" t="s">
        <v>106</v>
      </c>
      <c r="Y1227" s="15" t="s">
        <v>82</v>
      </c>
      <c r="Z1227" s="15" t="s">
        <v>101</v>
      </c>
      <c r="AA1227" s="15" t="s">
        <v>89</v>
      </c>
      <c r="AB1227" s="15" t="s">
        <v>99</v>
      </c>
      <c r="AC1227" s="2" t="str">
        <f>_xlfn.CONCAT(X1227,Y1227,Z1227,AA1227,AB1227)</f>
        <v>3前期土9 10c</v>
      </c>
      <c r="AD1227" s="16" t="e">
        <f>DGET($M$10:$U$203,$U$10,X1226:AA1227)</f>
        <v>#VALUE!</v>
      </c>
      <c r="AE1227" s="16" t="e">
        <f>DGET($M$10:$U$203,$N$10,X1226:AA1227)</f>
        <v>#VALUE!</v>
      </c>
      <c r="AF1227" s="16" t="e">
        <f>DGET($M$10:$U$203,$M$10,X1226:AA1227)</f>
        <v>#VALUE!</v>
      </c>
    </row>
    <row r="1228" spans="24:32" ht="18" customHeight="1" x14ac:dyDescent="0.45">
      <c r="X1228" s="5" t="s">
        <v>65</v>
      </c>
      <c r="Y1228" s="5" t="s">
        <v>77</v>
      </c>
      <c r="Z1228" s="5" t="s">
        <v>66</v>
      </c>
      <c r="AA1228" s="5" t="s">
        <v>67</v>
      </c>
      <c r="AB1228" s="5"/>
      <c r="AC1228" s="5"/>
      <c r="AD1228" s="5" t="s">
        <v>94</v>
      </c>
      <c r="AE1228" s="5" t="s">
        <v>92</v>
      </c>
      <c r="AF1228" s="5" t="s">
        <v>91</v>
      </c>
    </row>
    <row r="1229" spans="24:32" ht="18" customHeight="1" x14ac:dyDescent="0.45">
      <c r="X1229" s="15" t="s">
        <v>106</v>
      </c>
      <c r="Y1229" s="15" t="s">
        <v>82</v>
      </c>
      <c r="Z1229" s="15" t="s">
        <v>101</v>
      </c>
      <c r="AA1229" s="15" t="s">
        <v>90</v>
      </c>
      <c r="AB1229" s="15" t="s">
        <v>97</v>
      </c>
      <c r="AC1229" s="2" t="str">
        <f>_xlfn.CONCAT(X1229,Y1229,Z1229,AA1229,AB1229)</f>
        <v>3前期土他a</v>
      </c>
      <c r="AD1229" s="16" t="e">
        <f>DGET($M$10:$U$203,$U$10,X1228:AA1229)</f>
        <v>#VALUE!</v>
      </c>
      <c r="AE1229" s="16" t="e">
        <f>DGET($M$10:$U$203,$N$10,X1228:AA1229)</f>
        <v>#VALUE!</v>
      </c>
      <c r="AF1229" s="16" t="e">
        <f>DGET($M$10:$U$203,$M$10,X1228:AA1229)</f>
        <v>#VALUE!</v>
      </c>
    </row>
    <row r="1230" spans="24:32" ht="18" customHeight="1" x14ac:dyDescent="0.45">
      <c r="X1230" s="5" t="s">
        <v>65</v>
      </c>
      <c r="Y1230" s="5" t="s">
        <v>77</v>
      </c>
      <c r="Z1230" s="5" t="s">
        <v>66</v>
      </c>
      <c r="AA1230" s="5" t="s">
        <v>68</v>
      </c>
      <c r="AB1230" s="5"/>
      <c r="AC1230" s="5"/>
      <c r="AD1230" s="5" t="s">
        <v>94</v>
      </c>
      <c r="AE1230" s="5" t="s">
        <v>92</v>
      </c>
      <c r="AF1230" s="5" t="s">
        <v>91</v>
      </c>
    </row>
    <row r="1231" spans="24:32" ht="18" customHeight="1" x14ac:dyDescent="0.45">
      <c r="X1231" s="15" t="s">
        <v>106</v>
      </c>
      <c r="Y1231" s="15" t="s">
        <v>82</v>
      </c>
      <c r="Z1231" s="15" t="s">
        <v>101</v>
      </c>
      <c r="AA1231" s="15" t="s">
        <v>90</v>
      </c>
      <c r="AB1231" s="15" t="s">
        <v>98</v>
      </c>
      <c r="AC1231" s="2" t="str">
        <f>_xlfn.CONCAT(X1231,Y1231,Z1231,AA1231,AB1231)</f>
        <v>3前期土他b</v>
      </c>
      <c r="AD1231" s="16" t="e">
        <f>DGET($M$10:$U$203,$U$10,X1230:AA1231)</f>
        <v>#VALUE!</v>
      </c>
      <c r="AE1231" s="16" t="e">
        <f>DGET($M$10:$U$203,$N$10,X1230:AA1231)</f>
        <v>#VALUE!</v>
      </c>
      <c r="AF1231" s="16" t="e">
        <f>DGET($M$10:$U$203,$M$10,X1230:AA1231)</f>
        <v>#VALUE!</v>
      </c>
    </row>
    <row r="1232" spans="24:32" ht="18" customHeight="1" x14ac:dyDescent="0.45">
      <c r="X1232" s="5" t="s">
        <v>65</v>
      </c>
      <c r="Y1232" s="5" t="s">
        <v>77</v>
      </c>
      <c r="Z1232" s="5" t="s">
        <v>102</v>
      </c>
      <c r="AA1232" s="5" t="s">
        <v>69</v>
      </c>
      <c r="AB1232" s="5"/>
      <c r="AC1232" s="5"/>
      <c r="AD1232" s="5" t="s">
        <v>94</v>
      </c>
      <c r="AE1232" s="5" t="s">
        <v>92</v>
      </c>
      <c r="AF1232" s="5" t="s">
        <v>91</v>
      </c>
    </row>
    <row r="1233" spans="24:32" ht="18" customHeight="1" x14ac:dyDescent="0.45">
      <c r="X1233" s="15" t="s">
        <v>106</v>
      </c>
      <c r="Y1233" s="15" t="s">
        <v>82</v>
      </c>
      <c r="Z1233" s="15" t="s">
        <v>101</v>
      </c>
      <c r="AA1233" s="15" t="s">
        <v>90</v>
      </c>
      <c r="AB1233" s="15" t="s">
        <v>99</v>
      </c>
      <c r="AC1233" s="2" t="str">
        <f>_xlfn.CONCAT(X1233,Y1233,Z1233,AA1233,AB1233)</f>
        <v>3前期土他c</v>
      </c>
      <c r="AD1233" s="16" t="e">
        <f>DGET($M$10:$U$203,$U$10,X1232:AA1233)</f>
        <v>#VALUE!</v>
      </c>
      <c r="AE1233" s="16" t="e">
        <f>DGET($M$10:$U$203,$N$10,X1232:AA1233)</f>
        <v>#VALUE!</v>
      </c>
      <c r="AF1233" s="16" t="e">
        <f>DGET($M$10:$U$203,$M$10,X1232:AA1233)</f>
        <v>#VALUE!</v>
      </c>
    </row>
    <row r="1234" spans="24:32" ht="18" customHeight="1" x14ac:dyDescent="0.45">
      <c r="X1234" s="5" t="s">
        <v>65</v>
      </c>
      <c r="Y1234" s="5" t="s">
        <v>77</v>
      </c>
      <c r="Z1234" s="5" t="s">
        <v>66</v>
      </c>
      <c r="AA1234" s="5" t="s">
        <v>67</v>
      </c>
      <c r="AB1234" s="5"/>
      <c r="AC1234" s="5"/>
      <c r="AD1234" s="5" t="s">
        <v>94</v>
      </c>
      <c r="AE1234" s="5" t="s">
        <v>92</v>
      </c>
      <c r="AF1234" s="5" t="s">
        <v>91</v>
      </c>
    </row>
    <row r="1235" spans="24:32" ht="18" customHeight="1" x14ac:dyDescent="0.45">
      <c r="X1235" s="15" t="s">
        <v>106</v>
      </c>
      <c r="Y1235" s="15" t="s">
        <v>82</v>
      </c>
      <c r="Z1235" s="15" t="s">
        <v>103</v>
      </c>
      <c r="AA1235" s="15" t="s">
        <v>84</v>
      </c>
      <c r="AB1235" s="15" t="s">
        <v>97</v>
      </c>
      <c r="AC1235" s="2" t="str">
        <f>_xlfn.CONCAT(X1235,Y1235,Z1235,AA1235,AB1235)</f>
        <v>3前期日1 2a</v>
      </c>
      <c r="AD1235" s="16" t="e">
        <f>DGET($M$10:$U$203,$U$10,X1234:AA1235)</f>
        <v>#VALUE!</v>
      </c>
      <c r="AE1235" s="16" t="e">
        <f>DGET($M$10:$U$203,$N$10,X1234:AA1235)</f>
        <v>#VALUE!</v>
      </c>
      <c r="AF1235" s="16" t="e">
        <f>DGET($M$10:$U$203,$M$10,X1234:AA1235)</f>
        <v>#VALUE!</v>
      </c>
    </row>
    <row r="1236" spans="24:32" ht="18" customHeight="1" x14ac:dyDescent="0.45">
      <c r="X1236" s="5" t="s">
        <v>65</v>
      </c>
      <c r="Y1236" s="5" t="s">
        <v>77</v>
      </c>
      <c r="Z1236" s="5" t="s">
        <v>66</v>
      </c>
      <c r="AA1236" s="5" t="s">
        <v>68</v>
      </c>
      <c r="AB1236" s="5"/>
      <c r="AC1236" s="5"/>
      <c r="AD1236" s="5" t="s">
        <v>94</v>
      </c>
      <c r="AE1236" s="5" t="s">
        <v>92</v>
      </c>
      <c r="AF1236" s="5" t="s">
        <v>91</v>
      </c>
    </row>
    <row r="1237" spans="24:32" ht="18" customHeight="1" x14ac:dyDescent="0.45">
      <c r="X1237" s="15" t="s">
        <v>106</v>
      </c>
      <c r="Y1237" s="15" t="s">
        <v>82</v>
      </c>
      <c r="Z1237" s="15" t="s">
        <v>103</v>
      </c>
      <c r="AA1237" s="15" t="s">
        <v>84</v>
      </c>
      <c r="AB1237" s="15" t="s">
        <v>98</v>
      </c>
      <c r="AC1237" s="2" t="str">
        <f>_xlfn.CONCAT(X1237,Y1237,Z1237,AA1237,AB1237)</f>
        <v>3前期日1 2b</v>
      </c>
      <c r="AD1237" s="16" t="e">
        <f>DGET($M$10:$U$203,$U$10,X1236:AA1237)</f>
        <v>#VALUE!</v>
      </c>
      <c r="AE1237" s="16" t="e">
        <f>DGET($M$10:$U$203,$N$10,X1236:AA1237)</f>
        <v>#VALUE!</v>
      </c>
      <c r="AF1237" s="16" t="e">
        <f>DGET($M$10:$U$203,$M$10,X1236:AA1237)</f>
        <v>#VALUE!</v>
      </c>
    </row>
    <row r="1238" spans="24:32" ht="18" customHeight="1" x14ac:dyDescent="0.45">
      <c r="X1238" s="5" t="s">
        <v>65</v>
      </c>
      <c r="Y1238" s="5" t="s">
        <v>77</v>
      </c>
      <c r="Z1238" s="5" t="s">
        <v>66</v>
      </c>
      <c r="AA1238" s="5" t="s">
        <v>69</v>
      </c>
      <c r="AB1238" s="5"/>
      <c r="AC1238" s="5"/>
      <c r="AD1238" s="5" t="s">
        <v>94</v>
      </c>
      <c r="AE1238" s="5" t="s">
        <v>92</v>
      </c>
      <c r="AF1238" s="5" t="s">
        <v>91</v>
      </c>
    </row>
    <row r="1239" spans="24:32" ht="18" customHeight="1" x14ac:dyDescent="0.45">
      <c r="X1239" s="15" t="s">
        <v>106</v>
      </c>
      <c r="Y1239" s="15" t="s">
        <v>82</v>
      </c>
      <c r="Z1239" s="15" t="s">
        <v>103</v>
      </c>
      <c r="AA1239" s="15" t="s">
        <v>84</v>
      </c>
      <c r="AB1239" s="15" t="s">
        <v>99</v>
      </c>
      <c r="AC1239" s="2" t="str">
        <f>_xlfn.CONCAT(X1239,Y1239,Z1239,AA1239,AB1239)</f>
        <v>3前期日1 2c</v>
      </c>
      <c r="AD1239" s="16" t="e">
        <f>DGET($M$10:$U$203,$U$10,X1238:AA1239)</f>
        <v>#VALUE!</v>
      </c>
      <c r="AE1239" s="16" t="e">
        <f>DGET($M$10:$U$203,$N$10,X1238:AA1239)</f>
        <v>#VALUE!</v>
      </c>
      <c r="AF1239" s="16" t="e">
        <f>DGET($M$10:$U$203,$M$10,X1238:AA1239)</f>
        <v>#VALUE!</v>
      </c>
    </row>
    <row r="1240" spans="24:32" ht="18" customHeight="1" x14ac:dyDescent="0.45">
      <c r="X1240" s="5" t="s">
        <v>65</v>
      </c>
      <c r="Y1240" s="5" t="s">
        <v>77</v>
      </c>
      <c r="Z1240" s="5" t="s">
        <v>66</v>
      </c>
      <c r="AA1240" s="5" t="s">
        <v>67</v>
      </c>
      <c r="AB1240" s="5"/>
      <c r="AC1240" s="5"/>
      <c r="AD1240" s="5" t="s">
        <v>94</v>
      </c>
      <c r="AE1240" s="5" t="s">
        <v>92</v>
      </c>
      <c r="AF1240" s="5" t="s">
        <v>91</v>
      </c>
    </row>
    <row r="1241" spans="24:32" ht="18" customHeight="1" x14ac:dyDescent="0.45">
      <c r="X1241" s="15" t="s">
        <v>106</v>
      </c>
      <c r="Y1241" s="15" t="s">
        <v>82</v>
      </c>
      <c r="Z1241" s="15" t="s">
        <v>103</v>
      </c>
      <c r="AA1241" s="15" t="s">
        <v>85</v>
      </c>
      <c r="AB1241" s="15" t="s">
        <v>97</v>
      </c>
      <c r="AC1241" s="2" t="str">
        <f>_xlfn.CONCAT(X1241,Y1241,Z1241,AA1241,AB1241)</f>
        <v>3前期日3 4a</v>
      </c>
      <c r="AD1241" s="16" t="e">
        <f>DGET($M$10:$U$203,$U$10,X1240:AA1241)</f>
        <v>#VALUE!</v>
      </c>
      <c r="AE1241" s="16" t="e">
        <f>DGET($M$10:$U$203,$N$10,X1240:AA1241)</f>
        <v>#VALUE!</v>
      </c>
      <c r="AF1241" s="16" t="e">
        <f>DGET($M$10:$U$203,$M$10,X1240:AA1241)</f>
        <v>#VALUE!</v>
      </c>
    </row>
    <row r="1242" spans="24:32" ht="18" customHeight="1" x14ac:dyDescent="0.45">
      <c r="X1242" s="5" t="s">
        <v>65</v>
      </c>
      <c r="Y1242" s="5" t="s">
        <v>77</v>
      </c>
      <c r="Z1242" s="5" t="s">
        <v>66</v>
      </c>
      <c r="AA1242" s="5" t="s">
        <v>68</v>
      </c>
      <c r="AB1242" s="5"/>
      <c r="AC1242" s="5"/>
      <c r="AD1242" s="5" t="s">
        <v>94</v>
      </c>
      <c r="AE1242" s="5" t="s">
        <v>92</v>
      </c>
      <c r="AF1242" s="5" t="s">
        <v>91</v>
      </c>
    </row>
    <row r="1243" spans="24:32" ht="18" customHeight="1" x14ac:dyDescent="0.45">
      <c r="X1243" s="15" t="s">
        <v>106</v>
      </c>
      <c r="Y1243" s="15" t="s">
        <v>82</v>
      </c>
      <c r="Z1243" s="15" t="s">
        <v>103</v>
      </c>
      <c r="AA1243" s="15" t="s">
        <v>85</v>
      </c>
      <c r="AB1243" s="15" t="s">
        <v>98</v>
      </c>
      <c r="AC1243" s="2" t="str">
        <f>_xlfn.CONCAT(X1243,Y1243,Z1243,AA1243,AB1243)</f>
        <v>3前期日3 4b</v>
      </c>
      <c r="AD1243" s="16" t="e">
        <f>DGET($M$10:$U$203,$U$10,X1242:AA1243)</f>
        <v>#VALUE!</v>
      </c>
      <c r="AE1243" s="16" t="e">
        <f>DGET($M$10:$U$203,$N$10,X1242:AA1243)</f>
        <v>#VALUE!</v>
      </c>
      <c r="AF1243" s="16" t="e">
        <f>DGET($M$10:$U$203,$M$10,X1242:AA1243)</f>
        <v>#VALUE!</v>
      </c>
    </row>
    <row r="1244" spans="24:32" ht="18" customHeight="1" x14ac:dyDescent="0.45">
      <c r="X1244" s="5" t="s">
        <v>65</v>
      </c>
      <c r="Y1244" s="5" t="s">
        <v>77</v>
      </c>
      <c r="Z1244" s="5" t="s">
        <v>66</v>
      </c>
      <c r="AA1244" s="5" t="s">
        <v>69</v>
      </c>
      <c r="AB1244" s="5"/>
      <c r="AC1244" s="5"/>
      <c r="AD1244" s="5" t="s">
        <v>94</v>
      </c>
      <c r="AE1244" s="5" t="s">
        <v>92</v>
      </c>
      <c r="AF1244" s="5" t="s">
        <v>91</v>
      </c>
    </row>
    <row r="1245" spans="24:32" ht="18" customHeight="1" x14ac:dyDescent="0.45">
      <c r="X1245" s="15" t="s">
        <v>106</v>
      </c>
      <c r="Y1245" s="15" t="s">
        <v>82</v>
      </c>
      <c r="Z1245" s="15" t="s">
        <v>103</v>
      </c>
      <c r="AA1245" s="15" t="s">
        <v>85</v>
      </c>
      <c r="AB1245" s="15" t="s">
        <v>99</v>
      </c>
      <c r="AC1245" s="2" t="str">
        <f>_xlfn.CONCAT(X1245,Y1245,Z1245,AA1245,AB1245)</f>
        <v>3前期日3 4c</v>
      </c>
      <c r="AD1245" s="16" t="e">
        <f>DGET($M$10:$U$203,$U$10,X1244:AA1245)</f>
        <v>#VALUE!</v>
      </c>
      <c r="AE1245" s="16" t="e">
        <f>DGET($M$10:$U$203,$N$10,X1244:AA1245)</f>
        <v>#VALUE!</v>
      </c>
      <c r="AF1245" s="16" t="e">
        <f>DGET($M$10:$U$203,$M$10,X1244:AA1245)</f>
        <v>#VALUE!</v>
      </c>
    </row>
    <row r="1246" spans="24:32" ht="18" customHeight="1" x14ac:dyDescent="0.45">
      <c r="X1246" s="5" t="s">
        <v>65</v>
      </c>
      <c r="Y1246" s="5" t="s">
        <v>77</v>
      </c>
      <c r="Z1246" s="5" t="s">
        <v>66</v>
      </c>
      <c r="AA1246" s="5" t="s">
        <v>67</v>
      </c>
      <c r="AB1246" s="5"/>
      <c r="AC1246" s="5"/>
      <c r="AD1246" s="5" t="s">
        <v>94</v>
      </c>
      <c r="AE1246" s="5" t="s">
        <v>92</v>
      </c>
      <c r="AF1246" s="5" t="s">
        <v>91</v>
      </c>
    </row>
    <row r="1247" spans="24:32" ht="18" customHeight="1" x14ac:dyDescent="0.45">
      <c r="X1247" s="15" t="s">
        <v>106</v>
      </c>
      <c r="Y1247" s="15" t="s">
        <v>82</v>
      </c>
      <c r="Z1247" s="15" t="s">
        <v>103</v>
      </c>
      <c r="AA1247" s="15" t="s">
        <v>87</v>
      </c>
      <c r="AB1247" s="15" t="s">
        <v>97</v>
      </c>
      <c r="AC1247" s="2" t="str">
        <f>_xlfn.CONCAT(X1247,Y1247,Z1247,AA1247,AB1247)</f>
        <v>3前期日5 6a</v>
      </c>
      <c r="AD1247" s="16" t="e">
        <f>DGET($M$10:$U$203,$U$10,X1246:AA1247)</f>
        <v>#VALUE!</v>
      </c>
      <c r="AE1247" s="16" t="e">
        <f>DGET($M$10:$U$203,$N$10,X1246:AA1247)</f>
        <v>#VALUE!</v>
      </c>
      <c r="AF1247" s="16" t="e">
        <f>DGET($M$10:$U$203,$M$10,X1246:AA1247)</f>
        <v>#VALUE!</v>
      </c>
    </row>
    <row r="1248" spans="24:32" ht="18" customHeight="1" x14ac:dyDescent="0.45">
      <c r="X1248" s="5" t="s">
        <v>65</v>
      </c>
      <c r="Y1248" s="5" t="s">
        <v>77</v>
      </c>
      <c r="Z1248" s="5" t="s">
        <v>66</v>
      </c>
      <c r="AA1248" s="5" t="s">
        <v>68</v>
      </c>
      <c r="AB1248" s="5"/>
      <c r="AC1248" s="5"/>
      <c r="AD1248" s="5" t="s">
        <v>94</v>
      </c>
      <c r="AE1248" s="5" t="s">
        <v>92</v>
      </c>
      <c r="AF1248" s="5" t="s">
        <v>91</v>
      </c>
    </row>
    <row r="1249" spans="24:32" ht="18" customHeight="1" x14ac:dyDescent="0.45">
      <c r="X1249" s="15" t="s">
        <v>106</v>
      </c>
      <c r="Y1249" s="15" t="s">
        <v>82</v>
      </c>
      <c r="Z1249" s="15" t="s">
        <v>103</v>
      </c>
      <c r="AA1249" s="15" t="s">
        <v>87</v>
      </c>
      <c r="AB1249" s="15" t="s">
        <v>98</v>
      </c>
      <c r="AC1249" s="2" t="str">
        <f>_xlfn.CONCAT(X1249,Y1249,Z1249,AA1249,AB1249)</f>
        <v>3前期日5 6b</v>
      </c>
      <c r="AD1249" s="16" t="e">
        <f>DGET($M$10:$U$203,$U$10,X1248:AA1249)</f>
        <v>#VALUE!</v>
      </c>
      <c r="AE1249" s="16" t="e">
        <f>DGET($M$10:$U$203,$N$10,X1248:AA1249)</f>
        <v>#VALUE!</v>
      </c>
      <c r="AF1249" s="16" t="e">
        <f>DGET($M$10:$U$203,$M$10,X1248:AA1249)</f>
        <v>#VALUE!</v>
      </c>
    </row>
    <row r="1250" spans="24:32" ht="18" customHeight="1" x14ac:dyDescent="0.45">
      <c r="X1250" s="5" t="s">
        <v>65</v>
      </c>
      <c r="Y1250" s="5" t="s">
        <v>77</v>
      </c>
      <c r="Z1250" s="5" t="s">
        <v>66</v>
      </c>
      <c r="AA1250" s="5" t="s">
        <v>69</v>
      </c>
      <c r="AB1250" s="5"/>
      <c r="AC1250" s="5"/>
      <c r="AD1250" s="5" t="s">
        <v>94</v>
      </c>
      <c r="AE1250" s="5" t="s">
        <v>92</v>
      </c>
      <c r="AF1250" s="5" t="s">
        <v>91</v>
      </c>
    </row>
    <row r="1251" spans="24:32" ht="18" customHeight="1" x14ac:dyDescent="0.45">
      <c r="X1251" s="15" t="s">
        <v>106</v>
      </c>
      <c r="Y1251" s="15" t="s">
        <v>82</v>
      </c>
      <c r="Z1251" s="15" t="s">
        <v>103</v>
      </c>
      <c r="AA1251" s="15" t="s">
        <v>87</v>
      </c>
      <c r="AB1251" s="15" t="s">
        <v>99</v>
      </c>
      <c r="AC1251" s="2" t="str">
        <f>_xlfn.CONCAT(X1251,Y1251,Z1251,AA1251,AB1251)</f>
        <v>3前期日5 6c</v>
      </c>
      <c r="AD1251" s="16" t="e">
        <f>DGET($M$10:$U$203,$U$10,X1250:AA1251)</f>
        <v>#VALUE!</v>
      </c>
      <c r="AE1251" s="16" t="e">
        <f>DGET($M$10:$U$203,$N$10,X1250:AA1251)</f>
        <v>#VALUE!</v>
      </c>
      <c r="AF1251" s="16" t="e">
        <f>DGET($M$10:$U$203,$M$10,X1250:AA1251)</f>
        <v>#VALUE!</v>
      </c>
    </row>
    <row r="1252" spans="24:32" ht="18" customHeight="1" x14ac:dyDescent="0.45">
      <c r="X1252" s="5" t="s">
        <v>65</v>
      </c>
      <c r="Y1252" s="5" t="s">
        <v>77</v>
      </c>
      <c r="Z1252" s="5" t="s">
        <v>66</v>
      </c>
      <c r="AA1252" s="5" t="s">
        <v>67</v>
      </c>
      <c r="AB1252" s="5"/>
      <c r="AC1252" s="5"/>
      <c r="AD1252" s="5" t="s">
        <v>94</v>
      </c>
      <c r="AE1252" s="5" t="s">
        <v>92</v>
      </c>
      <c r="AF1252" s="5" t="s">
        <v>91</v>
      </c>
    </row>
    <row r="1253" spans="24:32" ht="18" customHeight="1" x14ac:dyDescent="0.45">
      <c r="X1253" s="15" t="s">
        <v>106</v>
      </c>
      <c r="Y1253" s="15" t="s">
        <v>82</v>
      </c>
      <c r="Z1253" s="15" t="s">
        <v>103</v>
      </c>
      <c r="AA1253" s="15" t="s">
        <v>88</v>
      </c>
      <c r="AB1253" s="15" t="s">
        <v>97</v>
      </c>
      <c r="AC1253" s="2" t="str">
        <f>_xlfn.CONCAT(X1253,Y1253,Z1253,AA1253,AB1253)</f>
        <v>3前期日7 8a</v>
      </c>
      <c r="AD1253" s="16" t="e">
        <f>DGET($M$10:$U$203,$U$10,X1252:AA1253)</f>
        <v>#VALUE!</v>
      </c>
      <c r="AE1253" s="16" t="e">
        <f>DGET($M$10:$U$203,$N$10,X1252:AA1253)</f>
        <v>#VALUE!</v>
      </c>
      <c r="AF1253" s="16" t="e">
        <f>DGET($M$10:$U$203,$M$10,X1252:AA1253)</f>
        <v>#VALUE!</v>
      </c>
    </row>
    <row r="1254" spans="24:32" ht="18" customHeight="1" x14ac:dyDescent="0.45">
      <c r="X1254" s="5" t="s">
        <v>65</v>
      </c>
      <c r="Y1254" s="5" t="s">
        <v>77</v>
      </c>
      <c r="Z1254" s="5" t="s">
        <v>66</v>
      </c>
      <c r="AA1254" s="5" t="s">
        <v>68</v>
      </c>
      <c r="AB1254" s="5"/>
      <c r="AC1254" s="5"/>
      <c r="AD1254" s="5" t="s">
        <v>94</v>
      </c>
      <c r="AE1254" s="5" t="s">
        <v>92</v>
      </c>
      <c r="AF1254" s="5" t="s">
        <v>91</v>
      </c>
    </row>
    <row r="1255" spans="24:32" ht="18" customHeight="1" x14ac:dyDescent="0.45">
      <c r="X1255" s="15" t="s">
        <v>106</v>
      </c>
      <c r="Y1255" s="15" t="s">
        <v>82</v>
      </c>
      <c r="Z1255" s="15" t="s">
        <v>103</v>
      </c>
      <c r="AA1255" s="15" t="s">
        <v>88</v>
      </c>
      <c r="AB1255" s="15" t="s">
        <v>98</v>
      </c>
      <c r="AC1255" s="2" t="str">
        <f>_xlfn.CONCAT(X1255,Y1255,Z1255,AA1255,AB1255)</f>
        <v>3前期日7 8b</v>
      </c>
      <c r="AD1255" s="16" t="e">
        <f>DGET($M$10:$U$203,$U$10,X1254:AA1255)</f>
        <v>#VALUE!</v>
      </c>
      <c r="AE1255" s="16" t="e">
        <f>DGET($M$10:$U$203,$N$10,X1254:AA1255)</f>
        <v>#VALUE!</v>
      </c>
      <c r="AF1255" s="16" t="e">
        <f>DGET($M$10:$U$203,$M$10,X1254:AA1255)</f>
        <v>#VALUE!</v>
      </c>
    </row>
    <row r="1256" spans="24:32" ht="18" customHeight="1" x14ac:dyDescent="0.45">
      <c r="X1256" s="5" t="s">
        <v>65</v>
      </c>
      <c r="Y1256" s="5" t="s">
        <v>77</v>
      </c>
      <c r="Z1256" s="5" t="s">
        <v>66</v>
      </c>
      <c r="AA1256" s="5" t="s">
        <v>69</v>
      </c>
      <c r="AB1256" s="5"/>
      <c r="AC1256" s="5"/>
      <c r="AD1256" s="5" t="s">
        <v>94</v>
      </c>
      <c r="AE1256" s="5" t="s">
        <v>92</v>
      </c>
      <c r="AF1256" s="5" t="s">
        <v>91</v>
      </c>
    </row>
    <row r="1257" spans="24:32" ht="18" customHeight="1" x14ac:dyDescent="0.45">
      <c r="X1257" s="15" t="s">
        <v>106</v>
      </c>
      <c r="Y1257" s="15" t="s">
        <v>82</v>
      </c>
      <c r="Z1257" s="15" t="s">
        <v>103</v>
      </c>
      <c r="AA1257" s="15" t="s">
        <v>88</v>
      </c>
      <c r="AB1257" s="15" t="s">
        <v>99</v>
      </c>
      <c r="AC1257" s="2" t="str">
        <f>_xlfn.CONCAT(X1257,Y1257,Z1257,AA1257,AB1257)</f>
        <v>3前期日7 8c</v>
      </c>
      <c r="AD1257" s="16" t="e">
        <f>DGET($M$10:$U$203,$U$10,X1256:AA1257)</f>
        <v>#VALUE!</v>
      </c>
      <c r="AE1257" s="16" t="e">
        <f>DGET($M$10:$U$203,$N$10,X1256:AA1257)</f>
        <v>#VALUE!</v>
      </c>
      <c r="AF1257" s="16" t="e">
        <f>DGET($M$10:$U$203,$M$10,X1256:AA1257)</f>
        <v>#VALUE!</v>
      </c>
    </row>
    <row r="1258" spans="24:32" ht="18" customHeight="1" x14ac:dyDescent="0.45">
      <c r="X1258" s="5" t="s">
        <v>65</v>
      </c>
      <c r="Y1258" s="5" t="s">
        <v>77</v>
      </c>
      <c r="Z1258" s="5" t="s">
        <v>66</v>
      </c>
      <c r="AA1258" s="5" t="s">
        <v>67</v>
      </c>
      <c r="AB1258" s="5"/>
      <c r="AC1258" s="5"/>
      <c r="AD1258" s="5" t="s">
        <v>94</v>
      </c>
      <c r="AE1258" s="5" t="s">
        <v>92</v>
      </c>
      <c r="AF1258" s="5" t="s">
        <v>91</v>
      </c>
    </row>
    <row r="1259" spans="24:32" ht="18" customHeight="1" x14ac:dyDescent="0.45">
      <c r="X1259" s="15" t="s">
        <v>106</v>
      </c>
      <c r="Y1259" s="15" t="s">
        <v>82</v>
      </c>
      <c r="Z1259" s="15" t="s">
        <v>103</v>
      </c>
      <c r="AA1259" s="15" t="s">
        <v>89</v>
      </c>
      <c r="AB1259" s="15" t="s">
        <v>97</v>
      </c>
      <c r="AC1259" s="2" t="str">
        <f>_xlfn.CONCAT(X1259,Y1259,Z1259,AA1259,AB1259)</f>
        <v>3前期日9 10a</v>
      </c>
      <c r="AD1259" s="16" t="e">
        <f>DGET($M$10:$U$203,$U$10,X1258:AA1259)</f>
        <v>#VALUE!</v>
      </c>
      <c r="AE1259" s="16" t="e">
        <f>DGET($M$10:$U$203,$N$10,X1258:AA1259)</f>
        <v>#VALUE!</v>
      </c>
      <c r="AF1259" s="16" t="e">
        <f>DGET($M$10:$U$203,$M$10,X1258:AA1259)</f>
        <v>#VALUE!</v>
      </c>
    </row>
    <row r="1260" spans="24:32" ht="18" customHeight="1" x14ac:dyDescent="0.45">
      <c r="X1260" s="5" t="s">
        <v>65</v>
      </c>
      <c r="Y1260" s="5" t="s">
        <v>77</v>
      </c>
      <c r="Z1260" s="5" t="s">
        <v>66</v>
      </c>
      <c r="AA1260" s="5" t="s">
        <v>68</v>
      </c>
      <c r="AB1260" s="5"/>
      <c r="AC1260" s="5"/>
      <c r="AD1260" s="5" t="s">
        <v>94</v>
      </c>
      <c r="AE1260" s="5" t="s">
        <v>92</v>
      </c>
      <c r="AF1260" s="5" t="s">
        <v>91</v>
      </c>
    </row>
    <row r="1261" spans="24:32" ht="18" customHeight="1" x14ac:dyDescent="0.45">
      <c r="X1261" s="15" t="s">
        <v>106</v>
      </c>
      <c r="Y1261" s="15" t="s">
        <v>82</v>
      </c>
      <c r="Z1261" s="15" t="s">
        <v>103</v>
      </c>
      <c r="AA1261" s="15" t="s">
        <v>89</v>
      </c>
      <c r="AB1261" s="15" t="s">
        <v>98</v>
      </c>
      <c r="AC1261" s="2" t="str">
        <f>_xlfn.CONCAT(X1261,Y1261,Z1261,AA1261,AB1261)</f>
        <v>3前期日9 10b</v>
      </c>
      <c r="AD1261" s="16" t="e">
        <f>DGET($M$10:$U$203,$U$10,X1260:AA1261)</f>
        <v>#VALUE!</v>
      </c>
      <c r="AE1261" s="16" t="e">
        <f>DGET($M$10:$U$203,$N$10,X1260:AA1261)</f>
        <v>#VALUE!</v>
      </c>
      <c r="AF1261" s="16" t="e">
        <f>DGET($M$10:$U$203,$M$10,X1260:AA1261)</f>
        <v>#VALUE!</v>
      </c>
    </row>
    <row r="1262" spans="24:32" ht="18" customHeight="1" x14ac:dyDescent="0.45">
      <c r="X1262" s="5" t="s">
        <v>65</v>
      </c>
      <c r="Y1262" s="5" t="s">
        <v>77</v>
      </c>
      <c r="Z1262" s="5" t="s">
        <v>66</v>
      </c>
      <c r="AA1262" s="5" t="s">
        <v>69</v>
      </c>
      <c r="AB1262" s="5"/>
      <c r="AC1262" s="5"/>
      <c r="AD1262" s="5" t="s">
        <v>94</v>
      </c>
      <c r="AE1262" s="5" t="s">
        <v>92</v>
      </c>
      <c r="AF1262" s="5" t="s">
        <v>91</v>
      </c>
    </row>
    <row r="1263" spans="24:32" ht="18" customHeight="1" x14ac:dyDescent="0.45">
      <c r="X1263" s="15" t="s">
        <v>106</v>
      </c>
      <c r="Y1263" s="15" t="s">
        <v>82</v>
      </c>
      <c r="Z1263" s="15" t="s">
        <v>103</v>
      </c>
      <c r="AA1263" s="15" t="s">
        <v>89</v>
      </c>
      <c r="AB1263" s="15" t="s">
        <v>99</v>
      </c>
      <c r="AC1263" s="2" t="str">
        <f>_xlfn.CONCAT(X1263,Y1263,Z1263,AA1263,AB1263)</f>
        <v>3前期日9 10c</v>
      </c>
      <c r="AD1263" s="16" t="e">
        <f>DGET($M$10:$U$203,$U$10,X1262:AA1263)</f>
        <v>#VALUE!</v>
      </c>
      <c r="AE1263" s="16" t="e">
        <f>DGET($M$10:$U$203,$N$10,X1262:AA1263)</f>
        <v>#VALUE!</v>
      </c>
      <c r="AF1263" s="16" t="e">
        <f>DGET($M$10:$U$203,$M$10,X1262:AA1263)</f>
        <v>#VALUE!</v>
      </c>
    </row>
    <row r="1264" spans="24:32" ht="18" customHeight="1" x14ac:dyDescent="0.45">
      <c r="X1264" s="5" t="s">
        <v>65</v>
      </c>
      <c r="Y1264" s="5" t="s">
        <v>77</v>
      </c>
      <c r="Z1264" s="5" t="s">
        <v>66</v>
      </c>
      <c r="AA1264" s="5" t="s">
        <v>67</v>
      </c>
      <c r="AB1264" s="5"/>
      <c r="AC1264" s="5"/>
      <c r="AD1264" s="5" t="s">
        <v>94</v>
      </c>
      <c r="AE1264" s="5" t="s">
        <v>92</v>
      </c>
      <c r="AF1264" s="5" t="s">
        <v>91</v>
      </c>
    </row>
    <row r="1265" spans="24:32" ht="18" customHeight="1" x14ac:dyDescent="0.45">
      <c r="X1265" s="15" t="s">
        <v>106</v>
      </c>
      <c r="Y1265" s="15" t="s">
        <v>82</v>
      </c>
      <c r="Z1265" s="15" t="s">
        <v>103</v>
      </c>
      <c r="AA1265" s="15" t="s">
        <v>90</v>
      </c>
      <c r="AB1265" s="15" t="s">
        <v>97</v>
      </c>
      <c r="AC1265" s="2" t="str">
        <f>_xlfn.CONCAT(X1265,Y1265,Z1265,AA1265,AB1265)</f>
        <v>3前期日他a</v>
      </c>
      <c r="AD1265" s="16" t="e">
        <f>DGET($M$10:$U$203,$U$10,X1264:AA1265)</f>
        <v>#VALUE!</v>
      </c>
      <c r="AE1265" s="16" t="e">
        <f>DGET($M$10:$U$203,$N$10,X1264:AA1265)</f>
        <v>#VALUE!</v>
      </c>
      <c r="AF1265" s="16" t="e">
        <f>DGET($M$10:$U$203,$M$10,X1264:AA1265)</f>
        <v>#VALUE!</v>
      </c>
    </row>
    <row r="1266" spans="24:32" ht="18" customHeight="1" x14ac:dyDescent="0.45">
      <c r="X1266" s="5" t="s">
        <v>65</v>
      </c>
      <c r="Y1266" s="5" t="s">
        <v>77</v>
      </c>
      <c r="Z1266" s="5" t="s">
        <v>66</v>
      </c>
      <c r="AA1266" s="5" t="s">
        <v>68</v>
      </c>
      <c r="AB1266" s="5"/>
      <c r="AC1266" s="5"/>
      <c r="AD1266" s="5" t="s">
        <v>94</v>
      </c>
      <c r="AE1266" s="5" t="s">
        <v>92</v>
      </c>
      <c r="AF1266" s="5" t="s">
        <v>91</v>
      </c>
    </row>
    <row r="1267" spans="24:32" ht="18" customHeight="1" x14ac:dyDescent="0.45">
      <c r="X1267" s="15" t="s">
        <v>106</v>
      </c>
      <c r="Y1267" s="15" t="s">
        <v>82</v>
      </c>
      <c r="Z1267" s="15" t="s">
        <v>103</v>
      </c>
      <c r="AA1267" s="15" t="s">
        <v>90</v>
      </c>
      <c r="AB1267" s="15" t="s">
        <v>98</v>
      </c>
      <c r="AC1267" s="2" t="str">
        <f>_xlfn.CONCAT(X1267,Y1267,Z1267,AA1267,AB1267)</f>
        <v>3前期日他b</v>
      </c>
      <c r="AD1267" s="16" t="e">
        <f>DGET($M$10:$U$203,$U$10,X1266:AA1267)</f>
        <v>#VALUE!</v>
      </c>
      <c r="AE1267" s="16" t="e">
        <f>DGET($M$10:$U$203,$N$10,X1266:AA1267)</f>
        <v>#VALUE!</v>
      </c>
      <c r="AF1267" s="16" t="e">
        <f>DGET($M$10:$U$203,$M$10,X1266:AA1267)</f>
        <v>#VALUE!</v>
      </c>
    </row>
    <row r="1268" spans="24:32" ht="18" customHeight="1" x14ac:dyDescent="0.45">
      <c r="X1268" s="5" t="s">
        <v>65</v>
      </c>
      <c r="Y1268" s="5" t="s">
        <v>77</v>
      </c>
      <c r="Z1268" s="5" t="s">
        <v>66</v>
      </c>
      <c r="AA1268" s="5" t="s">
        <v>69</v>
      </c>
      <c r="AB1268" s="5"/>
      <c r="AC1268" s="5"/>
      <c r="AD1268" s="5" t="s">
        <v>94</v>
      </c>
      <c r="AE1268" s="5" t="s">
        <v>92</v>
      </c>
      <c r="AF1268" s="5" t="s">
        <v>91</v>
      </c>
    </row>
    <row r="1269" spans="24:32" ht="18" customHeight="1" x14ac:dyDescent="0.45">
      <c r="X1269" s="15" t="s">
        <v>106</v>
      </c>
      <c r="Y1269" s="15" t="s">
        <v>82</v>
      </c>
      <c r="Z1269" s="15" t="s">
        <v>103</v>
      </c>
      <c r="AA1269" s="15" t="s">
        <v>90</v>
      </c>
      <c r="AB1269" s="15" t="s">
        <v>99</v>
      </c>
      <c r="AC1269" s="2" t="str">
        <f>_xlfn.CONCAT(X1269,Y1269,Z1269,AA1269,AB1269)</f>
        <v>3前期日他c</v>
      </c>
      <c r="AD1269" s="16" t="e">
        <f>DGET($M$10:$U$203,$U$10,X1268:AA1269)</f>
        <v>#VALUE!</v>
      </c>
      <c r="AE1269" s="16" t="e">
        <f>DGET($M$10:$U$203,$N$10,X1268:AA1269)</f>
        <v>#VALUE!</v>
      </c>
      <c r="AF1269" s="16" t="e">
        <f>DGET($M$10:$U$203,$M$10,X1268:AA1269)</f>
        <v>#VALUE!</v>
      </c>
    </row>
    <row r="1270" spans="24:32" ht="18" customHeight="1" x14ac:dyDescent="0.45">
      <c r="X1270" s="5" t="s">
        <v>65</v>
      </c>
      <c r="Y1270" s="5" t="s">
        <v>77</v>
      </c>
      <c r="Z1270" s="5" t="s">
        <v>66</v>
      </c>
      <c r="AA1270" s="5" t="s">
        <v>67</v>
      </c>
      <c r="AB1270" s="5"/>
      <c r="AC1270" s="5"/>
      <c r="AD1270" s="5" t="s">
        <v>94</v>
      </c>
      <c r="AE1270" s="5" t="s">
        <v>92</v>
      </c>
      <c r="AF1270" s="5" t="s">
        <v>91</v>
      </c>
    </row>
    <row r="1271" spans="24:32" ht="18" customHeight="1" x14ac:dyDescent="0.45">
      <c r="X1271" s="15" t="s">
        <v>106</v>
      </c>
      <c r="Y1271" s="15" t="s">
        <v>105</v>
      </c>
      <c r="Z1271" s="15" t="s">
        <v>83</v>
      </c>
      <c r="AA1271" s="15" t="s">
        <v>84</v>
      </c>
      <c r="AB1271" s="15" t="s">
        <v>97</v>
      </c>
      <c r="AC1271" s="2" t="str">
        <f>_xlfn.CONCAT(X1271,Y1271,Z1271,AA1271,AB1271)</f>
        <v>3後期月1 2a</v>
      </c>
      <c r="AD1271" s="16" t="e">
        <f>DGET($M$10:$U$203,$U$10,X1270:AA1271)</f>
        <v>#VALUE!</v>
      </c>
      <c r="AE1271" s="16" t="e">
        <f>DGET($M$10:$U$203,$N$10,X1270:AA1271)</f>
        <v>#VALUE!</v>
      </c>
      <c r="AF1271" s="16" t="e">
        <f>DGET($M$10:$U$203,$M$10,X1270:AA1271)</f>
        <v>#VALUE!</v>
      </c>
    </row>
    <row r="1272" spans="24:32" ht="18" customHeight="1" x14ac:dyDescent="0.45">
      <c r="X1272" s="5" t="s">
        <v>65</v>
      </c>
      <c r="Y1272" s="5" t="s">
        <v>77</v>
      </c>
      <c r="Z1272" s="5" t="s">
        <v>66</v>
      </c>
      <c r="AA1272" s="5" t="s">
        <v>68</v>
      </c>
      <c r="AB1272" s="5"/>
      <c r="AC1272" s="5"/>
      <c r="AD1272" s="5" t="s">
        <v>94</v>
      </c>
      <c r="AE1272" s="5" t="s">
        <v>92</v>
      </c>
      <c r="AF1272" s="5" t="s">
        <v>91</v>
      </c>
    </row>
    <row r="1273" spans="24:32" ht="18" customHeight="1" x14ac:dyDescent="0.45">
      <c r="X1273" s="15" t="s">
        <v>106</v>
      </c>
      <c r="Y1273" s="15" t="s">
        <v>105</v>
      </c>
      <c r="Z1273" s="15" t="s">
        <v>83</v>
      </c>
      <c r="AA1273" s="15" t="s">
        <v>84</v>
      </c>
      <c r="AB1273" s="15" t="s">
        <v>98</v>
      </c>
      <c r="AC1273" s="2" t="str">
        <f>_xlfn.CONCAT(X1273,Y1273,Z1273,AA1273,AB1273)</f>
        <v>3後期月1 2b</v>
      </c>
      <c r="AD1273" s="16" t="e">
        <f>DGET($M$10:$U$203,$U$10,X1272:AA1273)</f>
        <v>#VALUE!</v>
      </c>
      <c r="AE1273" s="16" t="e">
        <f>DGET($M$10:$U$203,$N$10,X1272:AA1273)</f>
        <v>#VALUE!</v>
      </c>
      <c r="AF1273" s="16" t="e">
        <f>DGET($M$10:$U$203,$M$10,X1272:AA1273)</f>
        <v>#VALUE!</v>
      </c>
    </row>
    <row r="1274" spans="24:32" ht="18" customHeight="1" x14ac:dyDescent="0.45">
      <c r="X1274" s="5" t="s">
        <v>65</v>
      </c>
      <c r="Y1274" s="5" t="s">
        <v>77</v>
      </c>
      <c r="Z1274" s="5" t="s">
        <v>66</v>
      </c>
      <c r="AA1274" s="5" t="s">
        <v>69</v>
      </c>
      <c r="AB1274" s="5"/>
      <c r="AC1274" s="5"/>
      <c r="AD1274" s="5" t="s">
        <v>94</v>
      </c>
      <c r="AE1274" s="5" t="s">
        <v>92</v>
      </c>
      <c r="AF1274" s="5" t="s">
        <v>91</v>
      </c>
    </row>
    <row r="1275" spans="24:32" ht="18" customHeight="1" x14ac:dyDescent="0.45">
      <c r="X1275" s="15" t="s">
        <v>106</v>
      </c>
      <c r="Y1275" s="15" t="s">
        <v>105</v>
      </c>
      <c r="Z1275" s="15" t="s">
        <v>83</v>
      </c>
      <c r="AA1275" s="15" t="s">
        <v>84</v>
      </c>
      <c r="AB1275" s="15" t="s">
        <v>99</v>
      </c>
      <c r="AC1275" s="2" t="str">
        <f>_xlfn.CONCAT(X1275,Y1275,Z1275,AA1275,AB1275)</f>
        <v>3後期月1 2c</v>
      </c>
      <c r="AD1275" s="16" t="e">
        <f>DGET($M$10:$U$203,$U$10,X1274:AA1275)</f>
        <v>#VALUE!</v>
      </c>
      <c r="AE1275" s="16" t="e">
        <f>DGET($M$10:$U$203,$N$10,X1274:AA1275)</f>
        <v>#VALUE!</v>
      </c>
      <c r="AF1275" s="16" t="e">
        <f>DGET($M$10:$U$203,$M$10,X1274:AA1275)</f>
        <v>#VALUE!</v>
      </c>
    </row>
    <row r="1276" spans="24:32" ht="18" customHeight="1" x14ac:dyDescent="0.45">
      <c r="X1276" s="5" t="s">
        <v>65</v>
      </c>
      <c r="Y1276" s="5" t="s">
        <v>77</v>
      </c>
      <c r="Z1276" s="5" t="s">
        <v>66</v>
      </c>
      <c r="AA1276" s="5" t="s">
        <v>67</v>
      </c>
      <c r="AB1276" s="5"/>
      <c r="AC1276" s="5"/>
      <c r="AD1276" s="5" t="s">
        <v>94</v>
      </c>
      <c r="AE1276" s="5" t="s">
        <v>92</v>
      </c>
      <c r="AF1276" s="5" t="s">
        <v>91</v>
      </c>
    </row>
    <row r="1277" spans="24:32" ht="18" customHeight="1" x14ac:dyDescent="0.45">
      <c r="X1277" s="15" t="s">
        <v>106</v>
      </c>
      <c r="Y1277" s="15" t="s">
        <v>105</v>
      </c>
      <c r="Z1277" s="15" t="s">
        <v>83</v>
      </c>
      <c r="AA1277" s="15" t="s">
        <v>85</v>
      </c>
      <c r="AB1277" s="15" t="s">
        <v>97</v>
      </c>
      <c r="AC1277" s="2" t="str">
        <f>_xlfn.CONCAT(X1277,Y1277,Z1277,AA1277,AB1277)</f>
        <v>3後期月3 4a</v>
      </c>
      <c r="AD1277" s="16" t="e">
        <f>DGET($M$10:$U$203,$U$10,X1276:AA1277)</f>
        <v>#VALUE!</v>
      </c>
      <c r="AE1277" s="16" t="e">
        <f>DGET($M$10:$U$203,$N$10,X1276:AA1277)</f>
        <v>#VALUE!</v>
      </c>
      <c r="AF1277" s="16" t="e">
        <f>DGET($M$10:$U$203,$M$10,X1276:AA1277)</f>
        <v>#VALUE!</v>
      </c>
    </row>
    <row r="1278" spans="24:32" ht="18" customHeight="1" x14ac:dyDescent="0.45">
      <c r="X1278" s="5" t="s">
        <v>65</v>
      </c>
      <c r="Y1278" s="5" t="s">
        <v>77</v>
      </c>
      <c r="Z1278" s="5" t="s">
        <v>66</v>
      </c>
      <c r="AA1278" s="5" t="s">
        <v>68</v>
      </c>
      <c r="AB1278" s="5"/>
      <c r="AC1278" s="5"/>
      <c r="AD1278" s="5" t="s">
        <v>94</v>
      </c>
      <c r="AE1278" s="5" t="s">
        <v>92</v>
      </c>
      <c r="AF1278" s="5" t="s">
        <v>91</v>
      </c>
    </row>
    <row r="1279" spans="24:32" ht="18" customHeight="1" x14ac:dyDescent="0.45">
      <c r="X1279" s="15" t="s">
        <v>106</v>
      </c>
      <c r="Y1279" s="15" t="s">
        <v>105</v>
      </c>
      <c r="Z1279" s="15" t="s">
        <v>83</v>
      </c>
      <c r="AA1279" s="15" t="s">
        <v>85</v>
      </c>
      <c r="AB1279" s="15" t="s">
        <v>98</v>
      </c>
      <c r="AC1279" s="2" t="str">
        <f>_xlfn.CONCAT(X1279,Y1279,Z1279,AA1279,AB1279)</f>
        <v>3後期月3 4b</v>
      </c>
      <c r="AD1279" s="16" t="e">
        <f>DGET($M$10:$U$203,$U$10,X1278:AA1279)</f>
        <v>#VALUE!</v>
      </c>
      <c r="AE1279" s="16" t="e">
        <f>DGET($M$10:$U$203,$N$10,X1278:AA1279)</f>
        <v>#VALUE!</v>
      </c>
      <c r="AF1279" s="16" t="e">
        <f>DGET($M$10:$U$203,$M$10,X1278:AA1279)</f>
        <v>#VALUE!</v>
      </c>
    </row>
    <row r="1280" spans="24:32" ht="18" customHeight="1" x14ac:dyDescent="0.45">
      <c r="X1280" s="5" t="s">
        <v>65</v>
      </c>
      <c r="Y1280" s="5" t="s">
        <v>77</v>
      </c>
      <c r="Z1280" s="5" t="s">
        <v>66</v>
      </c>
      <c r="AA1280" s="5" t="s">
        <v>69</v>
      </c>
      <c r="AB1280" s="5"/>
      <c r="AC1280" s="5"/>
      <c r="AD1280" s="5" t="s">
        <v>94</v>
      </c>
      <c r="AE1280" s="5" t="s">
        <v>92</v>
      </c>
      <c r="AF1280" s="5" t="s">
        <v>91</v>
      </c>
    </row>
    <row r="1281" spans="24:32" ht="18" customHeight="1" x14ac:dyDescent="0.45">
      <c r="X1281" s="15" t="s">
        <v>106</v>
      </c>
      <c r="Y1281" s="15" t="s">
        <v>105</v>
      </c>
      <c r="Z1281" s="15" t="s">
        <v>83</v>
      </c>
      <c r="AA1281" s="15" t="s">
        <v>85</v>
      </c>
      <c r="AB1281" s="15" t="s">
        <v>99</v>
      </c>
      <c r="AC1281" s="2" t="str">
        <f>_xlfn.CONCAT(X1281,Y1281,Z1281,AA1281,AB1281)</f>
        <v>3後期月3 4c</v>
      </c>
      <c r="AD1281" s="16" t="e">
        <f>DGET($M$10:$U$203,$U$10,X1280:AA1281)</f>
        <v>#VALUE!</v>
      </c>
      <c r="AE1281" s="16" t="e">
        <f>DGET($M$10:$U$203,$N$10,X1280:AA1281)</f>
        <v>#VALUE!</v>
      </c>
      <c r="AF1281" s="16" t="e">
        <f>DGET($M$10:$U$203,$M$10,X1280:AA1281)</f>
        <v>#VALUE!</v>
      </c>
    </row>
    <row r="1282" spans="24:32" ht="18" customHeight="1" x14ac:dyDescent="0.45">
      <c r="X1282" s="5" t="s">
        <v>65</v>
      </c>
      <c r="Y1282" s="5" t="s">
        <v>77</v>
      </c>
      <c r="Z1282" s="5" t="s">
        <v>66</v>
      </c>
      <c r="AA1282" s="5" t="s">
        <v>67</v>
      </c>
      <c r="AB1282" s="5"/>
      <c r="AC1282" s="5"/>
      <c r="AD1282" s="5" t="s">
        <v>94</v>
      </c>
      <c r="AE1282" s="5" t="s">
        <v>92</v>
      </c>
      <c r="AF1282" s="5" t="s">
        <v>91</v>
      </c>
    </row>
    <row r="1283" spans="24:32" ht="18" customHeight="1" x14ac:dyDescent="0.45">
      <c r="X1283" s="15" t="s">
        <v>106</v>
      </c>
      <c r="Y1283" s="15" t="s">
        <v>105</v>
      </c>
      <c r="Z1283" s="15" t="s">
        <v>83</v>
      </c>
      <c r="AA1283" s="15" t="s">
        <v>87</v>
      </c>
      <c r="AB1283" s="15" t="s">
        <v>97</v>
      </c>
      <c r="AC1283" s="2" t="str">
        <f>_xlfn.CONCAT(X1283,Y1283,Z1283,AA1283,AB1283)</f>
        <v>3後期月5 6a</v>
      </c>
      <c r="AD1283" s="16" t="e">
        <f>DGET($M$10:$U$203,$U$10,X1282:AA1283)</f>
        <v>#VALUE!</v>
      </c>
      <c r="AE1283" s="16" t="e">
        <f>DGET($M$10:$U$203,$N$10,X1282:AA1283)</f>
        <v>#VALUE!</v>
      </c>
      <c r="AF1283" s="16" t="e">
        <f>DGET($M$10:$U$203,$M$10,X1282:AA1283)</f>
        <v>#VALUE!</v>
      </c>
    </row>
    <row r="1284" spans="24:32" ht="18" customHeight="1" x14ac:dyDescent="0.45">
      <c r="X1284" s="5" t="s">
        <v>65</v>
      </c>
      <c r="Y1284" s="5" t="s">
        <v>77</v>
      </c>
      <c r="Z1284" s="5" t="s">
        <v>66</v>
      </c>
      <c r="AA1284" s="5" t="s">
        <v>68</v>
      </c>
      <c r="AB1284" s="5"/>
      <c r="AC1284" s="5"/>
      <c r="AD1284" s="5" t="s">
        <v>94</v>
      </c>
      <c r="AE1284" s="5" t="s">
        <v>92</v>
      </c>
      <c r="AF1284" s="5" t="s">
        <v>91</v>
      </c>
    </row>
    <row r="1285" spans="24:32" ht="18" customHeight="1" x14ac:dyDescent="0.45">
      <c r="X1285" s="15" t="s">
        <v>106</v>
      </c>
      <c r="Y1285" s="15" t="s">
        <v>105</v>
      </c>
      <c r="Z1285" s="15" t="s">
        <v>83</v>
      </c>
      <c r="AA1285" s="15" t="s">
        <v>87</v>
      </c>
      <c r="AB1285" s="15" t="s">
        <v>98</v>
      </c>
      <c r="AC1285" s="2" t="str">
        <f>_xlfn.CONCAT(X1285,Y1285,Z1285,AA1285,AB1285)</f>
        <v>3後期月5 6b</v>
      </c>
      <c r="AD1285" s="16" t="e">
        <f>DGET($M$10:$U$203,$U$10,X1284:AA1285)</f>
        <v>#VALUE!</v>
      </c>
      <c r="AE1285" s="16" t="e">
        <f>DGET($M$10:$U$203,$N$10,X1284:AA1285)</f>
        <v>#VALUE!</v>
      </c>
      <c r="AF1285" s="16" t="e">
        <f>DGET($M$10:$U$203,$M$10,X1284:AA1285)</f>
        <v>#VALUE!</v>
      </c>
    </row>
    <row r="1286" spans="24:32" ht="18" customHeight="1" x14ac:dyDescent="0.45">
      <c r="X1286" s="5" t="s">
        <v>65</v>
      </c>
      <c r="Y1286" s="5" t="s">
        <v>77</v>
      </c>
      <c r="Z1286" s="5" t="s">
        <v>66</v>
      </c>
      <c r="AA1286" s="5" t="s">
        <v>69</v>
      </c>
      <c r="AB1286" s="5"/>
      <c r="AC1286" s="5"/>
      <c r="AD1286" s="5" t="s">
        <v>94</v>
      </c>
      <c r="AE1286" s="5" t="s">
        <v>92</v>
      </c>
      <c r="AF1286" s="5" t="s">
        <v>91</v>
      </c>
    </row>
    <row r="1287" spans="24:32" ht="18" customHeight="1" x14ac:dyDescent="0.45">
      <c r="X1287" s="15" t="s">
        <v>106</v>
      </c>
      <c r="Y1287" s="15" t="s">
        <v>105</v>
      </c>
      <c r="Z1287" s="15" t="s">
        <v>83</v>
      </c>
      <c r="AA1287" s="15" t="s">
        <v>87</v>
      </c>
      <c r="AB1287" s="15" t="s">
        <v>99</v>
      </c>
      <c r="AC1287" s="2" t="str">
        <f>_xlfn.CONCAT(X1287,Y1287,Z1287,AA1287,AB1287)</f>
        <v>3後期月5 6c</v>
      </c>
      <c r="AD1287" s="16" t="e">
        <f>DGET($M$10:$U$203,$U$10,X1286:AA1287)</f>
        <v>#VALUE!</v>
      </c>
      <c r="AE1287" s="16" t="e">
        <f>DGET($M$10:$U$203,$N$10,X1286:AA1287)</f>
        <v>#VALUE!</v>
      </c>
      <c r="AF1287" s="16" t="e">
        <f>DGET($M$10:$U$203,$M$10,X1286:AA1287)</f>
        <v>#VALUE!</v>
      </c>
    </row>
    <row r="1288" spans="24:32" ht="18" customHeight="1" x14ac:dyDescent="0.45">
      <c r="X1288" s="5" t="s">
        <v>65</v>
      </c>
      <c r="Y1288" s="5" t="s">
        <v>77</v>
      </c>
      <c r="Z1288" s="5" t="s">
        <v>66</v>
      </c>
      <c r="AA1288" s="5" t="s">
        <v>67</v>
      </c>
      <c r="AB1288" s="5"/>
      <c r="AC1288" s="5"/>
      <c r="AD1288" s="5" t="s">
        <v>94</v>
      </c>
      <c r="AE1288" s="5" t="s">
        <v>92</v>
      </c>
      <c r="AF1288" s="5" t="s">
        <v>91</v>
      </c>
    </row>
    <row r="1289" spans="24:32" ht="18" customHeight="1" x14ac:dyDescent="0.45">
      <c r="X1289" s="15" t="s">
        <v>106</v>
      </c>
      <c r="Y1289" s="15" t="s">
        <v>105</v>
      </c>
      <c r="Z1289" s="15" t="s">
        <v>83</v>
      </c>
      <c r="AA1289" s="15" t="s">
        <v>88</v>
      </c>
      <c r="AB1289" s="15" t="s">
        <v>97</v>
      </c>
      <c r="AC1289" s="2" t="str">
        <f>_xlfn.CONCAT(X1289,Y1289,Z1289,AA1289,AB1289)</f>
        <v>3後期月7 8a</v>
      </c>
      <c r="AD1289" s="16" t="e">
        <f>DGET($M$10:$U$203,$U$10,X1288:AA1289)</f>
        <v>#VALUE!</v>
      </c>
      <c r="AE1289" s="16" t="e">
        <f>DGET($M$10:$U$203,$N$10,X1288:AA1289)</f>
        <v>#VALUE!</v>
      </c>
      <c r="AF1289" s="16" t="e">
        <f>DGET($M$10:$U$203,$M$10,X1288:AA1289)</f>
        <v>#VALUE!</v>
      </c>
    </row>
    <row r="1290" spans="24:32" ht="18" customHeight="1" x14ac:dyDescent="0.45">
      <c r="X1290" s="5" t="s">
        <v>65</v>
      </c>
      <c r="Y1290" s="5" t="s">
        <v>77</v>
      </c>
      <c r="Z1290" s="5" t="s">
        <v>66</v>
      </c>
      <c r="AA1290" s="5" t="s">
        <v>68</v>
      </c>
      <c r="AB1290" s="5"/>
      <c r="AC1290" s="5"/>
      <c r="AD1290" s="5" t="s">
        <v>94</v>
      </c>
      <c r="AE1290" s="5" t="s">
        <v>92</v>
      </c>
      <c r="AF1290" s="5" t="s">
        <v>91</v>
      </c>
    </row>
    <row r="1291" spans="24:32" ht="18" customHeight="1" x14ac:dyDescent="0.45">
      <c r="X1291" s="15" t="s">
        <v>106</v>
      </c>
      <c r="Y1291" s="15" t="s">
        <v>105</v>
      </c>
      <c r="Z1291" s="15" t="s">
        <v>83</v>
      </c>
      <c r="AA1291" s="15" t="s">
        <v>88</v>
      </c>
      <c r="AB1291" s="15" t="s">
        <v>98</v>
      </c>
      <c r="AC1291" s="2" t="str">
        <f>_xlfn.CONCAT(X1291,Y1291,Z1291,AA1291,AB1291)</f>
        <v>3後期月7 8b</v>
      </c>
      <c r="AD1291" s="16" t="e">
        <f>DGET($M$10:$U$203,$U$10,X1290:AA1291)</f>
        <v>#VALUE!</v>
      </c>
      <c r="AE1291" s="16" t="e">
        <f>DGET($M$10:$U$203,$N$10,X1290:AA1291)</f>
        <v>#VALUE!</v>
      </c>
      <c r="AF1291" s="16" t="e">
        <f>DGET($M$10:$U$203,$M$10,X1290:AA1291)</f>
        <v>#VALUE!</v>
      </c>
    </row>
    <row r="1292" spans="24:32" ht="18" customHeight="1" x14ac:dyDescent="0.45">
      <c r="X1292" s="5" t="s">
        <v>65</v>
      </c>
      <c r="Y1292" s="5" t="s">
        <v>77</v>
      </c>
      <c r="Z1292" s="5" t="s">
        <v>66</v>
      </c>
      <c r="AA1292" s="5" t="s">
        <v>69</v>
      </c>
      <c r="AB1292" s="5"/>
      <c r="AC1292" s="5"/>
      <c r="AD1292" s="5" t="s">
        <v>94</v>
      </c>
      <c r="AE1292" s="5" t="s">
        <v>92</v>
      </c>
      <c r="AF1292" s="5" t="s">
        <v>91</v>
      </c>
    </row>
    <row r="1293" spans="24:32" ht="18" customHeight="1" x14ac:dyDescent="0.45">
      <c r="X1293" s="15" t="s">
        <v>106</v>
      </c>
      <c r="Y1293" s="15" t="s">
        <v>105</v>
      </c>
      <c r="Z1293" s="15" t="s">
        <v>83</v>
      </c>
      <c r="AA1293" s="15" t="s">
        <v>88</v>
      </c>
      <c r="AB1293" s="15" t="s">
        <v>99</v>
      </c>
      <c r="AC1293" s="2" t="str">
        <f>_xlfn.CONCAT(X1293,Y1293,Z1293,AA1293,AB1293)</f>
        <v>3後期月7 8c</v>
      </c>
      <c r="AD1293" s="16" t="e">
        <f>DGET($M$10:$U$203,$U$10,X1292:AA1293)</f>
        <v>#VALUE!</v>
      </c>
      <c r="AE1293" s="16" t="e">
        <f>DGET($M$10:$U$203,$N$10,X1292:AA1293)</f>
        <v>#VALUE!</v>
      </c>
      <c r="AF1293" s="16" t="e">
        <f>DGET($M$10:$U$203,$M$10,X1292:AA1293)</f>
        <v>#VALUE!</v>
      </c>
    </row>
    <row r="1294" spans="24:32" ht="18" customHeight="1" x14ac:dyDescent="0.45">
      <c r="X1294" s="5" t="s">
        <v>65</v>
      </c>
      <c r="Y1294" s="5" t="s">
        <v>77</v>
      </c>
      <c r="Z1294" s="5" t="s">
        <v>66</v>
      </c>
      <c r="AA1294" s="5" t="s">
        <v>67</v>
      </c>
      <c r="AB1294" s="5"/>
      <c r="AC1294" s="5"/>
      <c r="AD1294" s="5" t="s">
        <v>94</v>
      </c>
      <c r="AE1294" s="5" t="s">
        <v>92</v>
      </c>
      <c r="AF1294" s="5" t="s">
        <v>91</v>
      </c>
    </row>
    <row r="1295" spans="24:32" ht="18" customHeight="1" x14ac:dyDescent="0.45">
      <c r="X1295" s="15" t="s">
        <v>106</v>
      </c>
      <c r="Y1295" s="15" t="s">
        <v>105</v>
      </c>
      <c r="Z1295" s="15" t="s">
        <v>83</v>
      </c>
      <c r="AA1295" s="15" t="s">
        <v>89</v>
      </c>
      <c r="AB1295" s="15" t="s">
        <v>97</v>
      </c>
      <c r="AC1295" s="2" t="str">
        <f>_xlfn.CONCAT(X1295,Y1295,Z1295,AA1295,AB1295)</f>
        <v>3後期月9 10a</v>
      </c>
      <c r="AD1295" s="16" t="e">
        <f>DGET($M$10:$U$203,$U$10,X1294:AA1295)</f>
        <v>#VALUE!</v>
      </c>
      <c r="AE1295" s="16" t="e">
        <f>DGET($M$10:$U$203,$N$10,X1294:AA1295)</f>
        <v>#VALUE!</v>
      </c>
      <c r="AF1295" s="16" t="e">
        <f>DGET($M$10:$U$203,$M$10,X1294:AA1295)</f>
        <v>#VALUE!</v>
      </c>
    </row>
    <row r="1296" spans="24:32" ht="18" customHeight="1" x14ac:dyDescent="0.45">
      <c r="X1296" s="5" t="s">
        <v>65</v>
      </c>
      <c r="Y1296" s="5" t="s">
        <v>77</v>
      </c>
      <c r="Z1296" s="5" t="s">
        <v>66</v>
      </c>
      <c r="AA1296" s="5" t="s">
        <v>68</v>
      </c>
      <c r="AB1296" s="5"/>
      <c r="AC1296" s="5"/>
      <c r="AD1296" s="5" t="s">
        <v>94</v>
      </c>
      <c r="AE1296" s="5" t="s">
        <v>92</v>
      </c>
      <c r="AF1296" s="5" t="s">
        <v>91</v>
      </c>
    </row>
    <row r="1297" spans="24:32" ht="18" customHeight="1" x14ac:dyDescent="0.45">
      <c r="X1297" s="15" t="s">
        <v>106</v>
      </c>
      <c r="Y1297" s="15" t="s">
        <v>105</v>
      </c>
      <c r="Z1297" s="15" t="s">
        <v>83</v>
      </c>
      <c r="AA1297" s="15" t="s">
        <v>89</v>
      </c>
      <c r="AB1297" s="15" t="s">
        <v>98</v>
      </c>
      <c r="AC1297" s="2" t="str">
        <f>_xlfn.CONCAT(X1297,Y1297,Z1297,AA1297,AB1297)</f>
        <v>3後期月9 10b</v>
      </c>
      <c r="AD1297" s="16" t="e">
        <f>DGET($M$10:$U$203,$U$10,X1296:AA1297)</f>
        <v>#VALUE!</v>
      </c>
      <c r="AE1297" s="16" t="e">
        <f>DGET($M$10:$U$203,$N$10,X1296:AA1297)</f>
        <v>#VALUE!</v>
      </c>
      <c r="AF1297" s="16" t="e">
        <f>DGET($M$10:$U$203,$M$10,X1296:AA1297)</f>
        <v>#VALUE!</v>
      </c>
    </row>
    <row r="1298" spans="24:32" ht="18" customHeight="1" x14ac:dyDescent="0.45">
      <c r="X1298" s="5" t="s">
        <v>65</v>
      </c>
      <c r="Y1298" s="5" t="s">
        <v>77</v>
      </c>
      <c r="Z1298" s="5" t="s">
        <v>66</v>
      </c>
      <c r="AA1298" s="5" t="s">
        <v>69</v>
      </c>
      <c r="AB1298" s="5"/>
      <c r="AC1298" s="5"/>
      <c r="AD1298" s="5" t="s">
        <v>94</v>
      </c>
      <c r="AE1298" s="5" t="s">
        <v>92</v>
      </c>
      <c r="AF1298" s="5" t="s">
        <v>91</v>
      </c>
    </row>
    <row r="1299" spans="24:32" ht="18" customHeight="1" x14ac:dyDescent="0.45">
      <c r="X1299" s="15" t="s">
        <v>106</v>
      </c>
      <c r="Y1299" s="15" t="s">
        <v>105</v>
      </c>
      <c r="Z1299" s="15" t="s">
        <v>83</v>
      </c>
      <c r="AA1299" s="15" t="s">
        <v>89</v>
      </c>
      <c r="AB1299" s="15" t="s">
        <v>99</v>
      </c>
      <c r="AC1299" s="2" t="str">
        <f>_xlfn.CONCAT(X1299,Y1299,Z1299,AA1299,AB1299)</f>
        <v>3後期月9 10c</v>
      </c>
      <c r="AD1299" s="16" t="e">
        <f>DGET($M$10:$U$203,$U$10,X1298:AA1299)</f>
        <v>#VALUE!</v>
      </c>
      <c r="AE1299" s="16" t="e">
        <f>DGET($M$10:$U$203,$N$10,X1298:AA1299)</f>
        <v>#VALUE!</v>
      </c>
      <c r="AF1299" s="16" t="e">
        <f>DGET($M$10:$U$203,$M$10,X1298:AA1299)</f>
        <v>#VALUE!</v>
      </c>
    </row>
    <row r="1300" spans="24:32" ht="18" customHeight="1" x14ac:dyDescent="0.45">
      <c r="X1300" s="5" t="s">
        <v>65</v>
      </c>
      <c r="Y1300" s="5" t="s">
        <v>77</v>
      </c>
      <c r="Z1300" s="5" t="s">
        <v>66</v>
      </c>
      <c r="AA1300" s="5" t="s">
        <v>67</v>
      </c>
      <c r="AB1300" s="5"/>
      <c r="AC1300" s="5"/>
      <c r="AD1300" s="5" t="s">
        <v>94</v>
      </c>
      <c r="AE1300" s="5" t="s">
        <v>92</v>
      </c>
      <c r="AF1300" s="5" t="s">
        <v>91</v>
      </c>
    </row>
    <row r="1301" spans="24:32" ht="18" customHeight="1" x14ac:dyDescent="0.45">
      <c r="X1301" s="15" t="s">
        <v>106</v>
      </c>
      <c r="Y1301" s="15" t="s">
        <v>105</v>
      </c>
      <c r="Z1301" s="15" t="s">
        <v>83</v>
      </c>
      <c r="AA1301" s="15" t="s">
        <v>90</v>
      </c>
      <c r="AB1301" s="15" t="s">
        <v>97</v>
      </c>
      <c r="AC1301" s="2" t="str">
        <f>_xlfn.CONCAT(X1301,Y1301,Z1301,AA1301,AB1301)</f>
        <v>3後期月他a</v>
      </c>
      <c r="AD1301" s="16" t="e">
        <f>DGET($M$10:$U$203,$U$10,X1300:AA1301)</f>
        <v>#VALUE!</v>
      </c>
      <c r="AE1301" s="16" t="e">
        <f>DGET($M$10:$U$203,$N$10,X1300:AA1301)</f>
        <v>#VALUE!</v>
      </c>
      <c r="AF1301" s="16" t="e">
        <f>DGET($M$10:$U$203,$M$10,X1300:AA1301)</f>
        <v>#VALUE!</v>
      </c>
    </row>
    <row r="1302" spans="24:32" ht="18" customHeight="1" x14ac:dyDescent="0.45">
      <c r="X1302" s="5" t="s">
        <v>65</v>
      </c>
      <c r="Y1302" s="5" t="s">
        <v>77</v>
      </c>
      <c r="Z1302" s="5" t="s">
        <v>66</v>
      </c>
      <c r="AA1302" s="5" t="s">
        <v>68</v>
      </c>
      <c r="AB1302" s="5"/>
      <c r="AC1302" s="5"/>
      <c r="AD1302" s="5" t="s">
        <v>94</v>
      </c>
      <c r="AE1302" s="5" t="s">
        <v>92</v>
      </c>
      <c r="AF1302" s="5" t="s">
        <v>91</v>
      </c>
    </row>
    <row r="1303" spans="24:32" ht="18" customHeight="1" x14ac:dyDescent="0.45">
      <c r="X1303" s="15" t="s">
        <v>106</v>
      </c>
      <c r="Y1303" s="15" t="s">
        <v>105</v>
      </c>
      <c r="Z1303" s="15" t="s">
        <v>83</v>
      </c>
      <c r="AA1303" s="15" t="s">
        <v>90</v>
      </c>
      <c r="AB1303" s="15" t="s">
        <v>98</v>
      </c>
      <c r="AC1303" s="2" t="str">
        <f>_xlfn.CONCAT(X1303,Y1303,Z1303,AA1303,AB1303)</f>
        <v>3後期月他b</v>
      </c>
      <c r="AD1303" s="16" t="e">
        <f>DGET($M$10:$U$203,$U$10,X1302:AA1303)</f>
        <v>#VALUE!</v>
      </c>
      <c r="AE1303" s="16" t="e">
        <f>DGET($M$10:$U$203,$N$10,X1302:AA1303)</f>
        <v>#VALUE!</v>
      </c>
      <c r="AF1303" s="16" t="e">
        <f>DGET($M$10:$U$203,$M$10,X1302:AA1303)</f>
        <v>#VALUE!</v>
      </c>
    </row>
    <row r="1304" spans="24:32" ht="18" customHeight="1" x14ac:dyDescent="0.45">
      <c r="X1304" s="5" t="s">
        <v>65</v>
      </c>
      <c r="Y1304" s="5" t="s">
        <v>77</v>
      </c>
      <c r="Z1304" s="5" t="s">
        <v>66</v>
      </c>
      <c r="AA1304" s="5" t="s">
        <v>69</v>
      </c>
      <c r="AB1304" s="5"/>
      <c r="AC1304" s="5"/>
      <c r="AD1304" s="5" t="s">
        <v>94</v>
      </c>
      <c r="AE1304" s="5" t="s">
        <v>92</v>
      </c>
      <c r="AF1304" s="5" t="s">
        <v>91</v>
      </c>
    </row>
    <row r="1305" spans="24:32" ht="18" customHeight="1" x14ac:dyDescent="0.45">
      <c r="X1305" s="15" t="s">
        <v>106</v>
      </c>
      <c r="Y1305" s="15" t="s">
        <v>105</v>
      </c>
      <c r="Z1305" s="15" t="s">
        <v>83</v>
      </c>
      <c r="AA1305" s="15" t="s">
        <v>90</v>
      </c>
      <c r="AB1305" s="15" t="s">
        <v>99</v>
      </c>
      <c r="AC1305" s="2" t="str">
        <f>_xlfn.CONCAT(X1305,Y1305,Z1305,AA1305,AB1305)</f>
        <v>3後期月他c</v>
      </c>
      <c r="AD1305" s="16" t="e">
        <f>DGET($M$10:$U$203,$U$10,X1304:AA1305)</f>
        <v>#VALUE!</v>
      </c>
      <c r="AE1305" s="16" t="e">
        <f>DGET($M$10:$U$203,$N$10,X1304:AA1305)</f>
        <v>#VALUE!</v>
      </c>
      <c r="AF1305" s="16" t="e">
        <f>DGET($M$10:$U$203,$M$10,X1304:AA1305)</f>
        <v>#VALUE!</v>
      </c>
    </row>
    <row r="1306" spans="24:32" ht="18" customHeight="1" x14ac:dyDescent="0.45">
      <c r="X1306" s="5" t="s">
        <v>65</v>
      </c>
      <c r="Y1306" s="5" t="s">
        <v>77</v>
      </c>
      <c r="Z1306" s="5" t="s">
        <v>66</v>
      </c>
      <c r="AA1306" s="5" t="s">
        <v>67</v>
      </c>
      <c r="AB1306" s="5"/>
      <c r="AC1306" s="5"/>
      <c r="AD1306" s="5" t="s">
        <v>94</v>
      </c>
      <c r="AE1306" s="5" t="s">
        <v>92</v>
      </c>
      <c r="AF1306" s="5" t="s">
        <v>91</v>
      </c>
    </row>
    <row r="1307" spans="24:32" ht="18" customHeight="1" x14ac:dyDescent="0.45">
      <c r="X1307" s="15" t="s">
        <v>106</v>
      </c>
      <c r="Y1307" s="15" t="s">
        <v>105</v>
      </c>
      <c r="Z1307" s="15" t="s">
        <v>93</v>
      </c>
      <c r="AA1307" s="15" t="s">
        <v>84</v>
      </c>
      <c r="AB1307" s="15" t="s">
        <v>97</v>
      </c>
      <c r="AC1307" s="2" t="str">
        <f>_xlfn.CONCAT(X1307,Y1307,Z1307,AA1307,AB1307)</f>
        <v>3後期火1 2a</v>
      </c>
      <c r="AD1307" s="16" t="e">
        <f>DGET($M$10:$U$203,$U$10,X1306:AA1307)</f>
        <v>#VALUE!</v>
      </c>
      <c r="AE1307" s="16" t="e">
        <f>DGET($M$10:$U$203,$N$10,X1306:AA1307)</f>
        <v>#VALUE!</v>
      </c>
      <c r="AF1307" s="16" t="e">
        <f>DGET($M$10:$U$203,$M$10,X1306:AA1307)</f>
        <v>#VALUE!</v>
      </c>
    </row>
    <row r="1308" spans="24:32" ht="18" customHeight="1" x14ac:dyDescent="0.45">
      <c r="X1308" s="5" t="s">
        <v>65</v>
      </c>
      <c r="Y1308" s="5" t="s">
        <v>77</v>
      </c>
      <c r="Z1308" s="5" t="s">
        <v>66</v>
      </c>
      <c r="AA1308" s="5" t="s">
        <v>68</v>
      </c>
      <c r="AB1308" s="5"/>
      <c r="AC1308" s="5"/>
      <c r="AD1308" s="5" t="s">
        <v>94</v>
      </c>
      <c r="AE1308" s="5" t="s">
        <v>92</v>
      </c>
      <c r="AF1308" s="5" t="s">
        <v>91</v>
      </c>
    </row>
    <row r="1309" spans="24:32" ht="18" customHeight="1" x14ac:dyDescent="0.45">
      <c r="X1309" s="15" t="s">
        <v>106</v>
      </c>
      <c r="Y1309" s="15" t="s">
        <v>105</v>
      </c>
      <c r="Z1309" s="15" t="s">
        <v>93</v>
      </c>
      <c r="AA1309" s="15" t="s">
        <v>84</v>
      </c>
      <c r="AB1309" s="15" t="s">
        <v>98</v>
      </c>
      <c r="AC1309" s="2" t="str">
        <f>_xlfn.CONCAT(X1309,Y1309,Z1309,AA1309,AB1309)</f>
        <v>3後期火1 2b</v>
      </c>
      <c r="AD1309" s="16" t="e">
        <f>DGET($M$10:$U$203,$U$10,X1308:AA1309)</f>
        <v>#VALUE!</v>
      </c>
      <c r="AE1309" s="16" t="e">
        <f>DGET($M$10:$U$203,$N$10,X1308:AA1309)</f>
        <v>#VALUE!</v>
      </c>
      <c r="AF1309" s="16" t="e">
        <f>DGET($M$10:$U$203,$M$10,X1308:AA1309)</f>
        <v>#VALUE!</v>
      </c>
    </row>
    <row r="1310" spans="24:32" ht="18" customHeight="1" x14ac:dyDescent="0.45">
      <c r="X1310" s="5" t="s">
        <v>65</v>
      </c>
      <c r="Y1310" s="5" t="s">
        <v>77</v>
      </c>
      <c r="Z1310" s="5" t="s">
        <v>66</v>
      </c>
      <c r="AA1310" s="5" t="s">
        <v>69</v>
      </c>
      <c r="AB1310" s="5"/>
      <c r="AC1310" s="5"/>
      <c r="AD1310" s="5" t="s">
        <v>94</v>
      </c>
      <c r="AE1310" s="5" t="s">
        <v>92</v>
      </c>
      <c r="AF1310" s="5" t="s">
        <v>91</v>
      </c>
    </row>
    <row r="1311" spans="24:32" ht="18" customHeight="1" x14ac:dyDescent="0.45">
      <c r="X1311" s="15" t="s">
        <v>106</v>
      </c>
      <c r="Y1311" s="15" t="s">
        <v>105</v>
      </c>
      <c r="Z1311" s="15" t="s">
        <v>93</v>
      </c>
      <c r="AA1311" s="15" t="s">
        <v>84</v>
      </c>
      <c r="AB1311" s="15" t="s">
        <v>99</v>
      </c>
      <c r="AC1311" s="2" t="str">
        <f>_xlfn.CONCAT(X1311,Y1311,Z1311,AA1311,AB1311)</f>
        <v>3後期火1 2c</v>
      </c>
      <c r="AD1311" s="16" t="e">
        <f>DGET($M$10:$U$203,$U$10,X1310:AA1311)</f>
        <v>#VALUE!</v>
      </c>
      <c r="AE1311" s="16" t="e">
        <f>DGET($M$10:$U$203,$N$10,X1310:AA1311)</f>
        <v>#VALUE!</v>
      </c>
      <c r="AF1311" s="16" t="e">
        <f>DGET($M$10:$U$203,$M$10,X1310:AA1311)</f>
        <v>#VALUE!</v>
      </c>
    </row>
    <row r="1312" spans="24:32" ht="18" customHeight="1" x14ac:dyDescent="0.45">
      <c r="X1312" s="5" t="s">
        <v>65</v>
      </c>
      <c r="Y1312" s="5" t="s">
        <v>77</v>
      </c>
      <c r="Z1312" s="5" t="s">
        <v>66</v>
      </c>
      <c r="AA1312" s="5" t="s">
        <v>67</v>
      </c>
      <c r="AB1312" s="5"/>
      <c r="AC1312" s="5"/>
      <c r="AD1312" s="5" t="s">
        <v>94</v>
      </c>
      <c r="AE1312" s="5" t="s">
        <v>92</v>
      </c>
      <c r="AF1312" s="5" t="s">
        <v>91</v>
      </c>
    </row>
    <row r="1313" spans="24:32" ht="18" customHeight="1" x14ac:dyDescent="0.45">
      <c r="X1313" s="15" t="s">
        <v>106</v>
      </c>
      <c r="Y1313" s="15" t="s">
        <v>105</v>
      </c>
      <c r="Z1313" s="15" t="s">
        <v>93</v>
      </c>
      <c r="AA1313" s="15" t="s">
        <v>85</v>
      </c>
      <c r="AB1313" s="15" t="s">
        <v>97</v>
      </c>
      <c r="AC1313" s="2" t="str">
        <f>_xlfn.CONCAT(X1313,Y1313,Z1313,AA1313,AB1313)</f>
        <v>3後期火3 4a</v>
      </c>
      <c r="AD1313" s="16" t="e">
        <f>DGET($M$10:$U$203,$U$10,X1312:AA1313)</f>
        <v>#VALUE!</v>
      </c>
      <c r="AE1313" s="16" t="e">
        <f>DGET($M$10:$U$203,$N$10,X1312:AA1313)</f>
        <v>#VALUE!</v>
      </c>
      <c r="AF1313" s="16" t="e">
        <f>DGET($M$10:$U$203,$M$10,X1312:AA1313)</f>
        <v>#VALUE!</v>
      </c>
    </row>
    <row r="1314" spans="24:32" ht="18" customHeight="1" x14ac:dyDescent="0.45">
      <c r="X1314" s="5" t="s">
        <v>65</v>
      </c>
      <c r="Y1314" s="5" t="s">
        <v>77</v>
      </c>
      <c r="Z1314" s="5" t="s">
        <v>66</v>
      </c>
      <c r="AA1314" s="5" t="s">
        <v>68</v>
      </c>
      <c r="AB1314" s="5"/>
      <c r="AC1314" s="5"/>
      <c r="AD1314" s="5" t="s">
        <v>94</v>
      </c>
      <c r="AE1314" s="5" t="s">
        <v>92</v>
      </c>
      <c r="AF1314" s="5" t="s">
        <v>91</v>
      </c>
    </row>
    <row r="1315" spans="24:32" ht="18" customHeight="1" x14ac:dyDescent="0.45">
      <c r="X1315" s="15" t="s">
        <v>106</v>
      </c>
      <c r="Y1315" s="15" t="s">
        <v>105</v>
      </c>
      <c r="Z1315" s="15" t="s">
        <v>93</v>
      </c>
      <c r="AA1315" s="15" t="s">
        <v>85</v>
      </c>
      <c r="AB1315" s="15" t="s">
        <v>98</v>
      </c>
      <c r="AC1315" s="2" t="str">
        <f>_xlfn.CONCAT(X1315,Y1315,Z1315,AA1315,AB1315)</f>
        <v>3後期火3 4b</v>
      </c>
      <c r="AD1315" s="16" t="e">
        <f>DGET($M$10:$U$203,$U$10,X1314:AA1315)</f>
        <v>#VALUE!</v>
      </c>
      <c r="AE1315" s="16" t="e">
        <f>DGET($M$10:$U$203,$N$10,X1314:AA1315)</f>
        <v>#VALUE!</v>
      </c>
      <c r="AF1315" s="16" t="e">
        <f>DGET($M$10:$U$203,$M$10,X1314:AA1315)</f>
        <v>#VALUE!</v>
      </c>
    </row>
    <row r="1316" spans="24:32" ht="18" customHeight="1" x14ac:dyDescent="0.45">
      <c r="X1316" s="5" t="s">
        <v>65</v>
      </c>
      <c r="Y1316" s="5" t="s">
        <v>77</v>
      </c>
      <c r="Z1316" s="5" t="s">
        <v>66</v>
      </c>
      <c r="AA1316" s="5" t="s">
        <v>69</v>
      </c>
      <c r="AB1316" s="5"/>
      <c r="AC1316" s="5"/>
      <c r="AD1316" s="5" t="s">
        <v>94</v>
      </c>
      <c r="AE1316" s="5" t="s">
        <v>92</v>
      </c>
      <c r="AF1316" s="5" t="s">
        <v>91</v>
      </c>
    </row>
    <row r="1317" spans="24:32" ht="18" customHeight="1" x14ac:dyDescent="0.45">
      <c r="X1317" s="15" t="s">
        <v>106</v>
      </c>
      <c r="Y1317" s="15" t="s">
        <v>105</v>
      </c>
      <c r="Z1317" s="15" t="s">
        <v>93</v>
      </c>
      <c r="AA1317" s="15" t="s">
        <v>85</v>
      </c>
      <c r="AB1317" s="15" t="s">
        <v>99</v>
      </c>
      <c r="AC1317" s="2" t="str">
        <f>_xlfn.CONCAT(X1317,Y1317,Z1317,AA1317,AB1317)</f>
        <v>3後期火3 4c</v>
      </c>
      <c r="AD1317" s="16" t="e">
        <f>DGET($M$10:$U$203,$U$10,X1316:AA1317)</f>
        <v>#VALUE!</v>
      </c>
      <c r="AE1317" s="16" t="e">
        <f>DGET($M$10:$U$203,$N$10,X1316:AA1317)</f>
        <v>#VALUE!</v>
      </c>
      <c r="AF1317" s="16" t="e">
        <f>DGET($M$10:$U$203,$M$10,X1316:AA1317)</f>
        <v>#VALUE!</v>
      </c>
    </row>
    <row r="1318" spans="24:32" ht="18" customHeight="1" x14ac:dyDescent="0.45">
      <c r="X1318" s="5" t="s">
        <v>65</v>
      </c>
      <c r="Y1318" s="5" t="s">
        <v>77</v>
      </c>
      <c r="Z1318" s="5" t="s">
        <v>66</v>
      </c>
      <c r="AA1318" s="5" t="s">
        <v>67</v>
      </c>
      <c r="AB1318" s="5"/>
      <c r="AC1318" s="5"/>
      <c r="AD1318" s="5" t="s">
        <v>94</v>
      </c>
      <c r="AE1318" s="5" t="s">
        <v>92</v>
      </c>
      <c r="AF1318" s="5" t="s">
        <v>91</v>
      </c>
    </row>
    <row r="1319" spans="24:32" ht="18" customHeight="1" x14ac:dyDescent="0.45">
      <c r="X1319" s="15" t="s">
        <v>106</v>
      </c>
      <c r="Y1319" s="15" t="s">
        <v>105</v>
      </c>
      <c r="Z1319" s="15" t="s">
        <v>93</v>
      </c>
      <c r="AA1319" s="15" t="s">
        <v>87</v>
      </c>
      <c r="AB1319" s="15" t="s">
        <v>97</v>
      </c>
      <c r="AC1319" s="2" t="str">
        <f>_xlfn.CONCAT(X1319,Y1319,Z1319,AA1319,AB1319)</f>
        <v>3後期火5 6a</v>
      </c>
      <c r="AD1319" s="16" t="e">
        <f>DGET($M$10:$U$203,$U$10,X1318:AA1319)</f>
        <v>#VALUE!</v>
      </c>
      <c r="AE1319" s="16" t="e">
        <f>DGET($M$10:$U$203,$N$10,X1318:AA1319)</f>
        <v>#VALUE!</v>
      </c>
      <c r="AF1319" s="16" t="e">
        <f>DGET($M$10:$U$203,$M$10,X1318:AA1319)</f>
        <v>#VALUE!</v>
      </c>
    </row>
    <row r="1320" spans="24:32" ht="18" customHeight="1" x14ac:dyDescent="0.45">
      <c r="X1320" s="5" t="s">
        <v>65</v>
      </c>
      <c r="Y1320" s="5" t="s">
        <v>77</v>
      </c>
      <c r="Z1320" s="5" t="s">
        <v>66</v>
      </c>
      <c r="AA1320" s="5" t="s">
        <v>68</v>
      </c>
      <c r="AB1320" s="5"/>
      <c r="AC1320" s="5"/>
      <c r="AD1320" s="5" t="s">
        <v>94</v>
      </c>
      <c r="AE1320" s="5" t="s">
        <v>92</v>
      </c>
      <c r="AF1320" s="5" t="s">
        <v>91</v>
      </c>
    </row>
    <row r="1321" spans="24:32" ht="18" customHeight="1" x14ac:dyDescent="0.45">
      <c r="X1321" s="15" t="s">
        <v>106</v>
      </c>
      <c r="Y1321" s="15" t="s">
        <v>105</v>
      </c>
      <c r="Z1321" s="15" t="s">
        <v>93</v>
      </c>
      <c r="AA1321" s="15" t="s">
        <v>87</v>
      </c>
      <c r="AB1321" s="15" t="s">
        <v>98</v>
      </c>
      <c r="AC1321" s="2" t="str">
        <f>_xlfn.CONCAT(X1321,Y1321,Z1321,AA1321,AB1321)</f>
        <v>3後期火5 6b</v>
      </c>
      <c r="AD1321" s="16" t="e">
        <f>DGET($M$10:$U$203,$U$10,X1320:AA1321)</f>
        <v>#VALUE!</v>
      </c>
      <c r="AE1321" s="16" t="e">
        <f>DGET($M$10:$U$203,$N$10,X1320:AA1321)</f>
        <v>#VALUE!</v>
      </c>
      <c r="AF1321" s="16" t="e">
        <f>DGET($M$10:$U$203,$M$10,X1320:AA1321)</f>
        <v>#VALUE!</v>
      </c>
    </row>
    <row r="1322" spans="24:32" ht="18" customHeight="1" x14ac:dyDescent="0.45">
      <c r="X1322" s="5" t="s">
        <v>65</v>
      </c>
      <c r="Y1322" s="5" t="s">
        <v>77</v>
      </c>
      <c r="Z1322" s="5" t="s">
        <v>66</v>
      </c>
      <c r="AA1322" s="5" t="s">
        <v>69</v>
      </c>
      <c r="AB1322" s="5"/>
      <c r="AC1322" s="5"/>
      <c r="AD1322" s="5" t="s">
        <v>94</v>
      </c>
      <c r="AE1322" s="5" t="s">
        <v>92</v>
      </c>
      <c r="AF1322" s="5" t="s">
        <v>91</v>
      </c>
    </row>
    <row r="1323" spans="24:32" ht="18" customHeight="1" x14ac:dyDescent="0.45">
      <c r="X1323" s="15" t="s">
        <v>106</v>
      </c>
      <c r="Y1323" s="15" t="s">
        <v>105</v>
      </c>
      <c r="Z1323" s="15" t="s">
        <v>93</v>
      </c>
      <c r="AA1323" s="15" t="s">
        <v>87</v>
      </c>
      <c r="AB1323" s="15" t="s">
        <v>99</v>
      </c>
      <c r="AC1323" s="2" t="str">
        <f>_xlfn.CONCAT(X1323,Y1323,Z1323,AA1323,AB1323)</f>
        <v>3後期火5 6c</v>
      </c>
      <c r="AD1323" s="16" t="e">
        <f>DGET($M$10:$U$203,$U$10,X1322:AA1323)</f>
        <v>#VALUE!</v>
      </c>
      <c r="AE1323" s="16" t="e">
        <f>DGET($M$10:$U$203,$N$10,X1322:AA1323)</f>
        <v>#VALUE!</v>
      </c>
      <c r="AF1323" s="16" t="e">
        <f>DGET($M$10:$U$203,$M$10,X1322:AA1323)</f>
        <v>#VALUE!</v>
      </c>
    </row>
    <row r="1324" spans="24:32" ht="18" customHeight="1" x14ac:dyDescent="0.45">
      <c r="X1324" s="5" t="s">
        <v>65</v>
      </c>
      <c r="Y1324" s="5" t="s">
        <v>77</v>
      </c>
      <c r="Z1324" s="5" t="s">
        <v>66</v>
      </c>
      <c r="AA1324" s="5" t="s">
        <v>67</v>
      </c>
      <c r="AB1324" s="5"/>
      <c r="AC1324" s="5"/>
      <c r="AD1324" s="5" t="s">
        <v>94</v>
      </c>
      <c r="AE1324" s="5" t="s">
        <v>92</v>
      </c>
      <c r="AF1324" s="5" t="s">
        <v>91</v>
      </c>
    </row>
    <row r="1325" spans="24:32" ht="18" customHeight="1" x14ac:dyDescent="0.45">
      <c r="X1325" s="15" t="s">
        <v>106</v>
      </c>
      <c r="Y1325" s="15" t="s">
        <v>105</v>
      </c>
      <c r="Z1325" s="15" t="s">
        <v>93</v>
      </c>
      <c r="AA1325" s="15" t="s">
        <v>88</v>
      </c>
      <c r="AB1325" s="15" t="s">
        <v>97</v>
      </c>
      <c r="AC1325" s="2" t="str">
        <f>_xlfn.CONCAT(X1325,Y1325,Z1325,AA1325,AB1325)</f>
        <v>3後期火7 8a</v>
      </c>
      <c r="AD1325" s="16" t="e">
        <f>DGET($M$10:$U$203,$U$10,X1324:AA1325)</f>
        <v>#VALUE!</v>
      </c>
      <c r="AE1325" s="16" t="e">
        <f>DGET($M$10:$U$203,$N$10,X1324:AA1325)</f>
        <v>#VALUE!</v>
      </c>
      <c r="AF1325" s="16" t="e">
        <f>DGET($M$10:$U$203,$M$10,X1324:AA1325)</f>
        <v>#VALUE!</v>
      </c>
    </row>
    <row r="1326" spans="24:32" ht="18" customHeight="1" x14ac:dyDescent="0.45">
      <c r="X1326" s="5" t="s">
        <v>65</v>
      </c>
      <c r="Y1326" s="5" t="s">
        <v>77</v>
      </c>
      <c r="Z1326" s="5" t="s">
        <v>66</v>
      </c>
      <c r="AA1326" s="5" t="s">
        <v>68</v>
      </c>
      <c r="AB1326" s="5"/>
      <c r="AC1326" s="5"/>
      <c r="AD1326" s="5" t="s">
        <v>94</v>
      </c>
      <c r="AE1326" s="5" t="s">
        <v>92</v>
      </c>
      <c r="AF1326" s="5" t="s">
        <v>91</v>
      </c>
    </row>
    <row r="1327" spans="24:32" ht="18" customHeight="1" x14ac:dyDescent="0.45">
      <c r="X1327" s="15" t="s">
        <v>106</v>
      </c>
      <c r="Y1327" s="15" t="s">
        <v>105</v>
      </c>
      <c r="Z1327" s="15" t="s">
        <v>93</v>
      </c>
      <c r="AA1327" s="15" t="s">
        <v>88</v>
      </c>
      <c r="AB1327" s="15" t="s">
        <v>98</v>
      </c>
      <c r="AC1327" s="2" t="str">
        <f>_xlfn.CONCAT(X1327,Y1327,Z1327,AA1327,AB1327)</f>
        <v>3後期火7 8b</v>
      </c>
      <c r="AD1327" s="16" t="e">
        <f>DGET($M$10:$U$203,$U$10,X1326:AA1327)</f>
        <v>#VALUE!</v>
      </c>
      <c r="AE1327" s="16" t="e">
        <f>DGET($M$10:$U$203,$N$10,X1326:AA1327)</f>
        <v>#VALUE!</v>
      </c>
      <c r="AF1327" s="16" t="e">
        <f>DGET($M$10:$U$203,$M$10,X1326:AA1327)</f>
        <v>#VALUE!</v>
      </c>
    </row>
    <row r="1328" spans="24:32" ht="18" customHeight="1" x14ac:dyDescent="0.45">
      <c r="X1328" s="5" t="s">
        <v>65</v>
      </c>
      <c r="Y1328" s="5" t="s">
        <v>77</v>
      </c>
      <c r="Z1328" s="5" t="s">
        <v>66</v>
      </c>
      <c r="AA1328" s="5" t="s">
        <v>69</v>
      </c>
      <c r="AB1328" s="5"/>
      <c r="AC1328" s="5"/>
      <c r="AD1328" s="5" t="s">
        <v>94</v>
      </c>
      <c r="AE1328" s="5" t="s">
        <v>92</v>
      </c>
      <c r="AF1328" s="5" t="s">
        <v>91</v>
      </c>
    </row>
    <row r="1329" spans="24:32" ht="18" customHeight="1" x14ac:dyDescent="0.45">
      <c r="X1329" s="15" t="s">
        <v>106</v>
      </c>
      <c r="Y1329" s="15" t="s">
        <v>105</v>
      </c>
      <c r="Z1329" s="15" t="s">
        <v>93</v>
      </c>
      <c r="AA1329" s="15" t="s">
        <v>88</v>
      </c>
      <c r="AB1329" s="15" t="s">
        <v>99</v>
      </c>
      <c r="AC1329" s="2" t="str">
        <f>_xlfn.CONCAT(X1329,Y1329,Z1329,AA1329,AB1329)</f>
        <v>3後期火7 8c</v>
      </c>
      <c r="AD1329" s="16" t="e">
        <f>DGET($M$10:$U$203,$U$10,X1328:AA1329)</f>
        <v>#VALUE!</v>
      </c>
      <c r="AE1329" s="16" t="e">
        <f>DGET($M$10:$U$203,$N$10,X1328:AA1329)</f>
        <v>#VALUE!</v>
      </c>
      <c r="AF1329" s="16" t="e">
        <f>DGET($M$10:$U$203,$M$10,X1328:AA1329)</f>
        <v>#VALUE!</v>
      </c>
    </row>
    <row r="1330" spans="24:32" ht="18" customHeight="1" x14ac:dyDescent="0.45">
      <c r="X1330" s="5" t="s">
        <v>65</v>
      </c>
      <c r="Y1330" s="5" t="s">
        <v>77</v>
      </c>
      <c r="Z1330" s="5" t="s">
        <v>66</v>
      </c>
      <c r="AA1330" s="5" t="s">
        <v>67</v>
      </c>
      <c r="AB1330" s="5"/>
      <c r="AC1330" s="5"/>
      <c r="AD1330" s="5" t="s">
        <v>94</v>
      </c>
      <c r="AE1330" s="5" t="s">
        <v>92</v>
      </c>
      <c r="AF1330" s="5" t="s">
        <v>91</v>
      </c>
    </row>
    <row r="1331" spans="24:32" ht="18" customHeight="1" x14ac:dyDescent="0.45">
      <c r="X1331" s="15" t="s">
        <v>106</v>
      </c>
      <c r="Y1331" s="15" t="s">
        <v>105</v>
      </c>
      <c r="Z1331" s="15" t="s">
        <v>93</v>
      </c>
      <c r="AA1331" s="15" t="s">
        <v>89</v>
      </c>
      <c r="AB1331" s="15" t="s">
        <v>97</v>
      </c>
      <c r="AC1331" s="2" t="str">
        <f>_xlfn.CONCAT(X1331,Y1331,Z1331,AA1331,AB1331)</f>
        <v>3後期火9 10a</v>
      </c>
      <c r="AD1331" s="16" t="e">
        <f>DGET($M$10:$U$203,$U$10,X1330:AA1331)</f>
        <v>#VALUE!</v>
      </c>
      <c r="AE1331" s="16" t="e">
        <f>DGET($M$10:$U$203,$N$10,X1330:AA1331)</f>
        <v>#VALUE!</v>
      </c>
      <c r="AF1331" s="16" t="e">
        <f>DGET($M$10:$U$203,$M$10,X1330:AA1331)</f>
        <v>#VALUE!</v>
      </c>
    </row>
    <row r="1332" spans="24:32" ht="18" customHeight="1" x14ac:dyDescent="0.45">
      <c r="X1332" s="5" t="s">
        <v>65</v>
      </c>
      <c r="Y1332" s="5" t="s">
        <v>77</v>
      </c>
      <c r="Z1332" s="5" t="s">
        <v>66</v>
      </c>
      <c r="AA1332" s="5" t="s">
        <v>68</v>
      </c>
      <c r="AB1332" s="5"/>
      <c r="AC1332" s="5"/>
      <c r="AD1332" s="5" t="s">
        <v>94</v>
      </c>
      <c r="AE1332" s="5" t="s">
        <v>92</v>
      </c>
      <c r="AF1332" s="5" t="s">
        <v>91</v>
      </c>
    </row>
    <row r="1333" spans="24:32" ht="18" customHeight="1" x14ac:dyDescent="0.45">
      <c r="X1333" s="15" t="s">
        <v>106</v>
      </c>
      <c r="Y1333" s="15" t="s">
        <v>105</v>
      </c>
      <c r="Z1333" s="15" t="s">
        <v>93</v>
      </c>
      <c r="AA1333" s="15" t="s">
        <v>89</v>
      </c>
      <c r="AB1333" s="15" t="s">
        <v>98</v>
      </c>
      <c r="AC1333" s="2" t="str">
        <f>_xlfn.CONCAT(X1333,Y1333,Z1333,AA1333,AB1333)</f>
        <v>3後期火9 10b</v>
      </c>
      <c r="AD1333" s="16" t="e">
        <f>DGET($M$10:$U$203,$U$10,X1332:AA1333)</f>
        <v>#VALUE!</v>
      </c>
      <c r="AE1333" s="16" t="e">
        <f>DGET($M$10:$U$203,$N$10,X1332:AA1333)</f>
        <v>#VALUE!</v>
      </c>
      <c r="AF1333" s="16" t="e">
        <f>DGET($M$10:$U$203,$M$10,X1332:AA1333)</f>
        <v>#VALUE!</v>
      </c>
    </row>
    <row r="1334" spans="24:32" ht="18" customHeight="1" x14ac:dyDescent="0.45">
      <c r="X1334" s="5" t="s">
        <v>65</v>
      </c>
      <c r="Y1334" s="5" t="s">
        <v>77</v>
      </c>
      <c r="Z1334" s="5" t="s">
        <v>66</v>
      </c>
      <c r="AA1334" s="5" t="s">
        <v>69</v>
      </c>
      <c r="AB1334" s="5"/>
      <c r="AC1334" s="5"/>
      <c r="AD1334" s="5" t="s">
        <v>94</v>
      </c>
      <c r="AE1334" s="5" t="s">
        <v>92</v>
      </c>
      <c r="AF1334" s="5" t="s">
        <v>91</v>
      </c>
    </row>
    <row r="1335" spans="24:32" ht="18" customHeight="1" x14ac:dyDescent="0.45">
      <c r="X1335" s="15" t="s">
        <v>106</v>
      </c>
      <c r="Y1335" s="15" t="s">
        <v>105</v>
      </c>
      <c r="Z1335" s="15" t="s">
        <v>93</v>
      </c>
      <c r="AA1335" s="15" t="s">
        <v>89</v>
      </c>
      <c r="AB1335" s="15" t="s">
        <v>99</v>
      </c>
      <c r="AC1335" s="2" t="str">
        <f>_xlfn.CONCAT(X1335,Y1335,Z1335,AA1335,AB1335)</f>
        <v>3後期火9 10c</v>
      </c>
      <c r="AD1335" s="16" t="e">
        <f>DGET($M$10:$U$203,$U$10,X1334:AA1335)</f>
        <v>#VALUE!</v>
      </c>
      <c r="AE1335" s="16" t="e">
        <f>DGET($M$10:$U$203,$N$10,X1334:AA1335)</f>
        <v>#VALUE!</v>
      </c>
      <c r="AF1335" s="16" t="e">
        <f>DGET($M$10:$U$203,$M$10,X1334:AA1335)</f>
        <v>#VALUE!</v>
      </c>
    </row>
    <row r="1336" spans="24:32" ht="18" customHeight="1" x14ac:dyDescent="0.45">
      <c r="X1336" s="5" t="s">
        <v>65</v>
      </c>
      <c r="Y1336" s="5" t="s">
        <v>77</v>
      </c>
      <c r="Z1336" s="5" t="s">
        <v>66</v>
      </c>
      <c r="AA1336" s="5" t="s">
        <v>67</v>
      </c>
      <c r="AB1336" s="5"/>
      <c r="AC1336" s="5"/>
      <c r="AD1336" s="5" t="s">
        <v>94</v>
      </c>
      <c r="AE1336" s="5" t="s">
        <v>92</v>
      </c>
      <c r="AF1336" s="5" t="s">
        <v>91</v>
      </c>
    </row>
    <row r="1337" spans="24:32" ht="18" customHeight="1" x14ac:dyDescent="0.45">
      <c r="X1337" s="15" t="s">
        <v>106</v>
      </c>
      <c r="Y1337" s="15" t="s">
        <v>105</v>
      </c>
      <c r="Z1337" s="15" t="s">
        <v>93</v>
      </c>
      <c r="AA1337" s="15" t="s">
        <v>90</v>
      </c>
      <c r="AB1337" s="15" t="s">
        <v>97</v>
      </c>
      <c r="AC1337" s="2" t="str">
        <f>_xlfn.CONCAT(X1337,Y1337,Z1337,AA1337,AB1337)</f>
        <v>3後期火他a</v>
      </c>
      <c r="AD1337" s="16" t="e">
        <f>DGET($M$10:$U$203,$U$10,X1336:AA1337)</f>
        <v>#VALUE!</v>
      </c>
      <c r="AE1337" s="16" t="e">
        <f>DGET($M$10:$U$203,$N$10,X1336:AA1337)</f>
        <v>#VALUE!</v>
      </c>
      <c r="AF1337" s="16" t="e">
        <f>DGET($M$10:$U$203,$M$10,X1336:AA1337)</f>
        <v>#VALUE!</v>
      </c>
    </row>
    <row r="1338" spans="24:32" ht="18" customHeight="1" x14ac:dyDescent="0.45">
      <c r="X1338" s="5" t="s">
        <v>65</v>
      </c>
      <c r="Y1338" s="5" t="s">
        <v>77</v>
      </c>
      <c r="Z1338" s="5" t="s">
        <v>66</v>
      </c>
      <c r="AA1338" s="5" t="s">
        <v>68</v>
      </c>
      <c r="AB1338" s="5"/>
      <c r="AC1338" s="5"/>
      <c r="AD1338" s="5" t="s">
        <v>94</v>
      </c>
      <c r="AE1338" s="5" t="s">
        <v>92</v>
      </c>
      <c r="AF1338" s="5" t="s">
        <v>91</v>
      </c>
    </row>
    <row r="1339" spans="24:32" ht="18" customHeight="1" x14ac:dyDescent="0.45">
      <c r="X1339" s="15" t="s">
        <v>106</v>
      </c>
      <c r="Y1339" s="15" t="s">
        <v>105</v>
      </c>
      <c r="Z1339" s="15" t="s">
        <v>93</v>
      </c>
      <c r="AA1339" s="15" t="s">
        <v>90</v>
      </c>
      <c r="AB1339" s="15" t="s">
        <v>98</v>
      </c>
      <c r="AC1339" s="2" t="str">
        <f>_xlfn.CONCAT(X1339,Y1339,Z1339,AA1339,AB1339)</f>
        <v>3後期火他b</v>
      </c>
      <c r="AD1339" s="16" t="e">
        <f>DGET($M$10:$U$203,$U$10,X1338:AA1339)</f>
        <v>#VALUE!</v>
      </c>
      <c r="AE1339" s="16" t="e">
        <f>DGET($M$10:$U$203,$N$10,X1338:AA1339)</f>
        <v>#VALUE!</v>
      </c>
      <c r="AF1339" s="16" t="e">
        <f>DGET($M$10:$U$203,$M$10,X1338:AA1339)</f>
        <v>#VALUE!</v>
      </c>
    </row>
    <row r="1340" spans="24:32" ht="18" customHeight="1" x14ac:dyDescent="0.45">
      <c r="X1340" s="5" t="s">
        <v>65</v>
      </c>
      <c r="Y1340" s="5" t="s">
        <v>77</v>
      </c>
      <c r="Z1340" s="5" t="s">
        <v>66</v>
      </c>
      <c r="AA1340" s="5" t="s">
        <v>69</v>
      </c>
      <c r="AB1340" s="5"/>
      <c r="AC1340" s="5"/>
      <c r="AD1340" s="5" t="s">
        <v>94</v>
      </c>
      <c r="AE1340" s="5" t="s">
        <v>92</v>
      </c>
      <c r="AF1340" s="5" t="s">
        <v>91</v>
      </c>
    </row>
    <row r="1341" spans="24:32" ht="18" customHeight="1" x14ac:dyDescent="0.45">
      <c r="X1341" s="15" t="s">
        <v>106</v>
      </c>
      <c r="Y1341" s="15" t="s">
        <v>105</v>
      </c>
      <c r="Z1341" s="15" t="s">
        <v>93</v>
      </c>
      <c r="AA1341" s="15" t="s">
        <v>90</v>
      </c>
      <c r="AB1341" s="15" t="s">
        <v>99</v>
      </c>
      <c r="AC1341" s="2" t="str">
        <f>_xlfn.CONCAT(X1341,Y1341,Z1341,AA1341,AB1341)</f>
        <v>3後期火他c</v>
      </c>
      <c r="AD1341" s="16" t="e">
        <f>DGET($M$10:$U$203,$U$10,X1340:AA1341)</f>
        <v>#VALUE!</v>
      </c>
      <c r="AE1341" s="16" t="e">
        <f>DGET($M$10:$U$203,$N$10,X1340:AA1341)</f>
        <v>#VALUE!</v>
      </c>
      <c r="AF1341" s="16" t="e">
        <f>DGET($M$10:$U$203,$M$10,X1340:AA1341)</f>
        <v>#VALUE!</v>
      </c>
    </row>
    <row r="1342" spans="24:32" ht="18" customHeight="1" x14ac:dyDescent="0.45">
      <c r="X1342" s="5" t="s">
        <v>65</v>
      </c>
      <c r="Y1342" s="5" t="s">
        <v>77</v>
      </c>
      <c r="Z1342" s="5" t="s">
        <v>66</v>
      </c>
      <c r="AA1342" s="5" t="s">
        <v>67</v>
      </c>
      <c r="AB1342" s="5"/>
      <c r="AC1342" s="5"/>
      <c r="AD1342" s="5" t="s">
        <v>94</v>
      </c>
      <c r="AE1342" s="5" t="s">
        <v>92</v>
      </c>
      <c r="AF1342" s="5" t="s">
        <v>91</v>
      </c>
    </row>
    <row r="1343" spans="24:32" ht="18" customHeight="1" x14ac:dyDescent="0.45">
      <c r="X1343" s="15" t="s">
        <v>106</v>
      </c>
      <c r="Y1343" s="15" t="s">
        <v>105</v>
      </c>
      <c r="Z1343" s="15" t="s">
        <v>95</v>
      </c>
      <c r="AA1343" s="15" t="s">
        <v>84</v>
      </c>
      <c r="AB1343" s="15" t="s">
        <v>97</v>
      </c>
      <c r="AC1343" s="2" t="str">
        <f>_xlfn.CONCAT(X1343,Y1343,Z1343,AA1343,AB1343)</f>
        <v>3後期水1 2a</v>
      </c>
      <c r="AD1343" s="16" t="e">
        <f>DGET($M$10:$U$203,$U$10,X1342:AA1343)</f>
        <v>#VALUE!</v>
      </c>
      <c r="AE1343" s="16" t="e">
        <f>DGET($M$10:$U$203,$N$10,X1342:AA1343)</f>
        <v>#VALUE!</v>
      </c>
      <c r="AF1343" s="16" t="e">
        <f>DGET($M$10:$U$203,$M$10,X1342:AA1343)</f>
        <v>#VALUE!</v>
      </c>
    </row>
    <row r="1344" spans="24:32" ht="18" customHeight="1" x14ac:dyDescent="0.45">
      <c r="X1344" s="5" t="s">
        <v>65</v>
      </c>
      <c r="Y1344" s="5" t="s">
        <v>77</v>
      </c>
      <c r="Z1344" s="5" t="s">
        <v>66</v>
      </c>
      <c r="AA1344" s="5" t="s">
        <v>68</v>
      </c>
      <c r="AB1344" s="5"/>
      <c r="AC1344" s="5"/>
      <c r="AD1344" s="5" t="s">
        <v>94</v>
      </c>
      <c r="AE1344" s="5" t="s">
        <v>92</v>
      </c>
      <c r="AF1344" s="5" t="s">
        <v>91</v>
      </c>
    </row>
    <row r="1345" spans="24:32" ht="18" customHeight="1" x14ac:dyDescent="0.45">
      <c r="X1345" s="15" t="s">
        <v>106</v>
      </c>
      <c r="Y1345" s="15" t="s">
        <v>105</v>
      </c>
      <c r="Z1345" s="15" t="s">
        <v>95</v>
      </c>
      <c r="AA1345" s="15" t="s">
        <v>84</v>
      </c>
      <c r="AB1345" s="15" t="s">
        <v>98</v>
      </c>
      <c r="AC1345" s="2" t="str">
        <f>_xlfn.CONCAT(X1345,Y1345,Z1345,AA1345,AB1345)</f>
        <v>3後期水1 2b</v>
      </c>
      <c r="AD1345" s="16" t="e">
        <f>DGET($M$10:$U$203,$U$10,X1344:AA1345)</f>
        <v>#VALUE!</v>
      </c>
      <c r="AE1345" s="16" t="e">
        <f>DGET($M$10:$U$203,$N$10,X1344:AA1345)</f>
        <v>#VALUE!</v>
      </c>
      <c r="AF1345" s="16" t="e">
        <f>DGET($M$10:$U$203,$M$10,X1344:AA1345)</f>
        <v>#VALUE!</v>
      </c>
    </row>
    <row r="1346" spans="24:32" ht="18" customHeight="1" x14ac:dyDescent="0.45">
      <c r="X1346" s="5" t="s">
        <v>65</v>
      </c>
      <c r="Y1346" s="5" t="s">
        <v>77</v>
      </c>
      <c r="Z1346" s="5" t="s">
        <v>66</v>
      </c>
      <c r="AA1346" s="5" t="s">
        <v>69</v>
      </c>
      <c r="AB1346" s="5"/>
      <c r="AC1346" s="5"/>
      <c r="AD1346" s="5" t="s">
        <v>94</v>
      </c>
      <c r="AE1346" s="5" t="s">
        <v>92</v>
      </c>
      <c r="AF1346" s="5" t="s">
        <v>91</v>
      </c>
    </row>
    <row r="1347" spans="24:32" ht="18" customHeight="1" x14ac:dyDescent="0.45">
      <c r="X1347" s="15" t="s">
        <v>106</v>
      </c>
      <c r="Y1347" s="15" t="s">
        <v>105</v>
      </c>
      <c r="Z1347" s="15" t="s">
        <v>95</v>
      </c>
      <c r="AA1347" s="15" t="s">
        <v>84</v>
      </c>
      <c r="AB1347" s="15" t="s">
        <v>99</v>
      </c>
      <c r="AC1347" s="2" t="str">
        <f>_xlfn.CONCAT(X1347,Y1347,Z1347,AA1347,AB1347)</f>
        <v>3後期水1 2c</v>
      </c>
      <c r="AD1347" s="16" t="e">
        <f>DGET($M$10:$U$203,$U$10,X1346:AA1347)</f>
        <v>#VALUE!</v>
      </c>
      <c r="AE1347" s="16" t="e">
        <f>DGET($M$10:$U$203,$N$10,X1346:AA1347)</f>
        <v>#VALUE!</v>
      </c>
      <c r="AF1347" s="16" t="e">
        <f>DGET($M$10:$U$203,$M$10,X1346:AA1347)</f>
        <v>#VALUE!</v>
      </c>
    </row>
    <row r="1348" spans="24:32" ht="18" customHeight="1" x14ac:dyDescent="0.45">
      <c r="X1348" s="5" t="s">
        <v>65</v>
      </c>
      <c r="Y1348" s="5" t="s">
        <v>77</v>
      </c>
      <c r="Z1348" s="5" t="s">
        <v>66</v>
      </c>
      <c r="AA1348" s="5" t="s">
        <v>67</v>
      </c>
      <c r="AB1348" s="5"/>
      <c r="AC1348" s="5"/>
      <c r="AD1348" s="5" t="s">
        <v>94</v>
      </c>
      <c r="AE1348" s="5" t="s">
        <v>92</v>
      </c>
      <c r="AF1348" s="5" t="s">
        <v>91</v>
      </c>
    </row>
    <row r="1349" spans="24:32" ht="18" customHeight="1" x14ac:dyDescent="0.45">
      <c r="X1349" s="15" t="s">
        <v>106</v>
      </c>
      <c r="Y1349" s="15" t="s">
        <v>105</v>
      </c>
      <c r="Z1349" s="15" t="s">
        <v>95</v>
      </c>
      <c r="AA1349" s="15" t="s">
        <v>85</v>
      </c>
      <c r="AB1349" s="15" t="s">
        <v>97</v>
      </c>
      <c r="AC1349" s="2" t="str">
        <f>_xlfn.CONCAT(X1349,Y1349,Z1349,AA1349,AB1349)</f>
        <v>3後期水3 4a</v>
      </c>
      <c r="AD1349" s="16" t="e">
        <f>DGET($M$10:$U$203,$U$10,X1348:AA1349)</f>
        <v>#VALUE!</v>
      </c>
      <c r="AE1349" s="16" t="e">
        <f>DGET($M$10:$U$203,$N$10,X1348:AA1349)</f>
        <v>#VALUE!</v>
      </c>
      <c r="AF1349" s="16" t="e">
        <f>DGET($M$10:$U$203,$M$10,X1348:AA1349)</f>
        <v>#VALUE!</v>
      </c>
    </row>
    <row r="1350" spans="24:32" ht="18" customHeight="1" x14ac:dyDescent="0.45">
      <c r="X1350" s="5" t="s">
        <v>65</v>
      </c>
      <c r="Y1350" s="5" t="s">
        <v>77</v>
      </c>
      <c r="Z1350" s="5" t="s">
        <v>66</v>
      </c>
      <c r="AA1350" s="5" t="s">
        <v>68</v>
      </c>
      <c r="AB1350" s="5"/>
      <c r="AC1350" s="5"/>
      <c r="AD1350" s="5" t="s">
        <v>94</v>
      </c>
      <c r="AE1350" s="5" t="s">
        <v>92</v>
      </c>
      <c r="AF1350" s="5" t="s">
        <v>91</v>
      </c>
    </row>
    <row r="1351" spans="24:32" ht="18" customHeight="1" x14ac:dyDescent="0.45">
      <c r="X1351" s="15" t="s">
        <v>106</v>
      </c>
      <c r="Y1351" s="15" t="s">
        <v>105</v>
      </c>
      <c r="Z1351" s="15" t="s">
        <v>95</v>
      </c>
      <c r="AA1351" s="15" t="s">
        <v>85</v>
      </c>
      <c r="AB1351" s="15" t="s">
        <v>98</v>
      </c>
      <c r="AC1351" s="2" t="str">
        <f>_xlfn.CONCAT(X1351,Y1351,Z1351,AA1351,AB1351)</f>
        <v>3後期水3 4b</v>
      </c>
      <c r="AD1351" s="16" t="e">
        <f>DGET($M$10:$U$203,$U$10,X1350:AA1351)</f>
        <v>#VALUE!</v>
      </c>
      <c r="AE1351" s="16" t="e">
        <f>DGET($M$10:$U$203,$N$10,X1350:AA1351)</f>
        <v>#VALUE!</v>
      </c>
      <c r="AF1351" s="16" t="e">
        <f>DGET($M$10:$U$203,$M$10,X1350:AA1351)</f>
        <v>#VALUE!</v>
      </c>
    </row>
    <row r="1352" spans="24:32" ht="18" customHeight="1" x14ac:dyDescent="0.45">
      <c r="X1352" s="5" t="s">
        <v>65</v>
      </c>
      <c r="Y1352" s="5" t="s">
        <v>77</v>
      </c>
      <c r="Z1352" s="5" t="s">
        <v>66</v>
      </c>
      <c r="AA1352" s="5" t="s">
        <v>69</v>
      </c>
      <c r="AB1352" s="5"/>
      <c r="AC1352" s="5"/>
      <c r="AD1352" s="5" t="s">
        <v>94</v>
      </c>
      <c r="AE1352" s="5" t="s">
        <v>92</v>
      </c>
      <c r="AF1352" s="5" t="s">
        <v>91</v>
      </c>
    </row>
    <row r="1353" spans="24:32" ht="18" customHeight="1" x14ac:dyDescent="0.45">
      <c r="X1353" s="15" t="s">
        <v>106</v>
      </c>
      <c r="Y1353" s="15" t="s">
        <v>105</v>
      </c>
      <c r="Z1353" s="15" t="s">
        <v>95</v>
      </c>
      <c r="AA1353" s="15" t="s">
        <v>85</v>
      </c>
      <c r="AB1353" s="15" t="s">
        <v>99</v>
      </c>
      <c r="AC1353" s="2" t="str">
        <f>_xlfn.CONCAT(X1353,Y1353,Z1353,AA1353,AB1353)</f>
        <v>3後期水3 4c</v>
      </c>
      <c r="AD1353" s="16" t="e">
        <f>DGET($M$10:$U$203,$U$10,X1352:AA1353)</f>
        <v>#VALUE!</v>
      </c>
      <c r="AE1353" s="16" t="e">
        <f>DGET($M$10:$U$203,$N$10,X1352:AA1353)</f>
        <v>#VALUE!</v>
      </c>
      <c r="AF1353" s="16" t="e">
        <f>DGET($M$10:$U$203,$M$10,X1352:AA1353)</f>
        <v>#VALUE!</v>
      </c>
    </row>
    <row r="1354" spans="24:32" ht="18" customHeight="1" x14ac:dyDescent="0.45">
      <c r="X1354" s="5" t="s">
        <v>65</v>
      </c>
      <c r="Y1354" s="5" t="s">
        <v>77</v>
      </c>
      <c r="Z1354" s="5" t="s">
        <v>66</v>
      </c>
      <c r="AA1354" s="5" t="s">
        <v>67</v>
      </c>
      <c r="AB1354" s="5"/>
      <c r="AC1354" s="5"/>
      <c r="AD1354" s="5" t="s">
        <v>94</v>
      </c>
      <c r="AE1354" s="5" t="s">
        <v>92</v>
      </c>
      <c r="AF1354" s="5" t="s">
        <v>91</v>
      </c>
    </row>
    <row r="1355" spans="24:32" ht="18" customHeight="1" x14ac:dyDescent="0.45">
      <c r="X1355" s="15" t="s">
        <v>106</v>
      </c>
      <c r="Y1355" s="15" t="s">
        <v>105</v>
      </c>
      <c r="Z1355" s="15" t="s">
        <v>95</v>
      </c>
      <c r="AA1355" s="15" t="s">
        <v>87</v>
      </c>
      <c r="AB1355" s="15" t="s">
        <v>97</v>
      </c>
      <c r="AC1355" s="2" t="str">
        <f>_xlfn.CONCAT(X1355,Y1355,Z1355,AA1355,AB1355)</f>
        <v>3後期水5 6a</v>
      </c>
      <c r="AD1355" s="16" t="e">
        <f>DGET($M$10:$U$203,$U$10,X1354:AA1355)</f>
        <v>#VALUE!</v>
      </c>
      <c r="AE1355" s="16" t="e">
        <f>DGET($M$10:$U$203,$N$10,X1354:AA1355)</f>
        <v>#VALUE!</v>
      </c>
      <c r="AF1355" s="16" t="e">
        <f>DGET($M$10:$U$203,$M$10,X1354:AA1355)</f>
        <v>#VALUE!</v>
      </c>
    </row>
    <row r="1356" spans="24:32" ht="18" customHeight="1" x14ac:dyDescent="0.45">
      <c r="X1356" s="5" t="s">
        <v>65</v>
      </c>
      <c r="Y1356" s="5" t="s">
        <v>77</v>
      </c>
      <c r="Z1356" s="5" t="s">
        <v>66</v>
      </c>
      <c r="AA1356" s="5" t="s">
        <v>68</v>
      </c>
      <c r="AB1356" s="5"/>
      <c r="AC1356" s="5"/>
      <c r="AD1356" s="5" t="s">
        <v>94</v>
      </c>
      <c r="AE1356" s="5" t="s">
        <v>92</v>
      </c>
      <c r="AF1356" s="5" t="s">
        <v>91</v>
      </c>
    </row>
    <row r="1357" spans="24:32" ht="18" customHeight="1" x14ac:dyDescent="0.45">
      <c r="X1357" s="15" t="s">
        <v>106</v>
      </c>
      <c r="Y1357" s="15" t="s">
        <v>105</v>
      </c>
      <c r="Z1357" s="15" t="s">
        <v>95</v>
      </c>
      <c r="AA1357" s="15" t="s">
        <v>87</v>
      </c>
      <c r="AB1357" s="15" t="s">
        <v>98</v>
      </c>
      <c r="AC1357" s="2" t="str">
        <f>_xlfn.CONCAT(X1357,Y1357,Z1357,AA1357,AB1357)</f>
        <v>3後期水5 6b</v>
      </c>
      <c r="AD1357" s="16" t="e">
        <f>DGET($M$10:$U$203,$U$10,X1356:AA1357)</f>
        <v>#VALUE!</v>
      </c>
      <c r="AE1357" s="16" t="e">
        <f>DGET($M$10:$U$203,$N$10,X1356:AA1357)</f>
        <v>#VALUE!</v>
      </c>
      <c r="AF1357" s="16" t="e">
        <f>DGET($M$10:$U$203,$M$10,X1356:AA1357)</f>
        <v>#VALUE!</v>
      </c>
    </row>
    <row r="1358" spans="24:32" ht="18" customHeight="1" x14ac:dyDescent="0.45">
      <c r="X1358" s="5" t="s">
        <v>65</v>
      </c>
      <c r="Y1358" s="5" t="s">
        <v>77</v>
      </c>
      <c r="Z1358" s="5" t="s">
        <v>66</v>
      </c>
      <c r="AA1358" s="5" t="s">
        <v>69</v>
      </c>
      <c r="AB1358" s="5"/>
      <c r="AC1358" s="5"/>
      <c r="AD1358" s="5" t="s">
        <v>94</v>
      </c>
      <c r="AE1358" s="5" t="s">
        <v>92</v>
      </c>
      <c r="AF1358" s="5" t="s">
        <v>91</v>
      </c>
    </row>
    <row r="1359" spans="24:32" ht="18" customHeight="1" x14ac:dyDescent="0.45">
      <c r="X1359" s="15" t="s">
        <v>106</v>
      </c>
      <c r="Y1359" s="15" t="s">
        <v>105</v>
      </c>
      <c r="Z1359" s="15" t="s">
        <v>95</v>
      </c>
      <c r="AA1359" s="15" t="s">
        <v>87</v>
      </c>
      <c r="AB1359" s="15" t="s">
        <v>99</v>
      </c>
      <c r="AC1359" s="2" t="str">
        <f>_xlfn.CONCAT(X1359,Y1359,Z1359,AA1359,AB1359)</f>
        <v>3後期水5 6c</v>
      </c>
      <c r="AD1359" s="16" t="e">
        <f>DGET($M$10:$U$203,$U$10,X1358:AA1359)</f>
        <v>#VALUE!</v>
      </c>
      <c r="AE1359" s="16" t="e">
        <f>DGET($M$10:$U$203,$N$10,X1358:AA1359)</f>
        <v>#VALUE!</v>
      </c>
      <c r="AF1359" s="16" t="e">
        <f>DGET($M$10:$U$203,$M$10,X1358:AA1359)</f>
        <v>#VALUE!</v>
      </c>
    </row>
    <row r="1360" spans="24:32" ht="18" customHeight="1" x14ac:dyDescent="0.45">
      <c r="X1360" s="5" t="s">
        <v>65</v>
      </c>
      <c r="Y1360" s="5" t="s">
        <v>77</v>
      </c>
      <c r="Z1360" s="5" t="s">
        <v>66</v>
      </c>
      <c r="AA1360" s="5" t="s">
        <v>67</v>
      </c>
      <c r="AB1360" s="5"/>
      <c r="AC1360" s="5"/>
      <c r="AD1360" s="5" t="s">
        <v>94</v>
      </c>
      <c r="AE1360" s="5" t="s">
        <v>92</v>
      </c>
      <c r="AF1360" s="5" t="s">
        <v>91</v>
      </c>
    </row>
    <row r="1361" spans="24:32" ht="18" customHeight="1" x14ac:dyDescent="0.45">
      <c r="X1361" s="15" t="s">
        <v>106</v>
      </c>
      <c r="Y1361" s="15" t="s">
        <v>105</v>
      </c>
      <c r="Z1361" s="15" t="s">
        <v>95</v>
      </c>
      <c r="AA1361" s="15" t="s">
        <v>88</v>
      </c>
      <c r="AB1361" s="15" t="s">
        <v>97</v>
      </c>
      <c r="AC1361" s="2" t="str">
        <f>_xlfn.CONCAT(X1361,Y1361,Z1361,AA1361,AB1361)</f>
        <v>3後期水7 8a</v>
      </c>
      <c r="AD1361" s="16" t="e">
        <f>DGET($M$10:$U$203,$U$10,X1360:AA1361)</f>
        <v>#VALUE!</v>
      </c>
      <c r="AE1361" s="16" t="e">
        <f>DGET($M$10:$U$203,$N$10,X1360:AA1361)</f>
        <v>#VALUE!</v>
      </c>
      <c r="AF1361" s="16" t="e">
        <f>DGET($M$10:$U$203,$M$10,X1360:AA1361)</f>
        <v>#VALUE!</v>
      </c>
    </row>
    <row r="1362" spans="24:32" ht="18" customHeight="1" x14ac:dyDescent="0.45">
      <c r="X1362" s="5" t="s">
        <v>65</v>
      </c>
      <c r="Y1362" s="5" t="s">
        <v>77</v>
      </c>
      <c r="Z1362" s="5" t="s">
        <v>66</v>
      </c>
      <c r="AA1362" s="5" t="s">
        <v>68</v>
      </c>
      <c r="AB1362" s="5"/>
      <c r="AC1362" s="5"/>
      <c r="AD1362" s="5" t="s">
        <v>94</v>
      </c>
      <c r="AE1362" s="5" t="s">
        <v>92</v>
      </c>
      <c r="AF1362" s="5" t="s">
        <v>91</v>
      </c>
    </row>
    <row r="1363" spans="24:32" ht="18" customHeight="1" x14ac:dyDescent="0.45">
      <c r="X1363" s="15" t="s">
        <v>106</v>
      </c>
      <c r="Y1363" s="15" t="s">
        <v>105</v>
      </c>
      <c r="Z1363" s="15" t="s">
        <v>95</v>
      </c>
      <c r="AA1363" s="15" t="s">
        <v>88</v>
      </c>
      <c r="AB1363" s="15" t="s">
        <v>98</v>
      </c>
      <c r="AC1363" s="2" t="str">
        <f>_xlfn.CONCAT(X1363,Y1363,Z1363,AA1363,AB1363)</f>
        <v>3後期水7 8b</v>
      </c>
      <c r="AD1363" s="16" t="e">
        <f>DGET($M$10:$U$203,$U$10,X1362:AA1363)</f>
        <v>#VALUE!</v>
      </c>
      <c r="AE1363" s="16" t="e">
        <f>DGET($M$10:$U$203,$N$10,X1362:AA1363)</f>
        <v>#VALUE!</v>
      </c>
      <c r="AF1363" s="16" t="e">
        <f>DGET($M$10:$U$203,$M$10,X1362:AA1363)</f>
        <v>#VALUE!</v>
      </c>
    </row>
    <row r="1364" spans="24:32" ht="18" customHeight="1" x14ac:dyDescent="0.45">
      <c r="X1364" s="5" t="s">
        <v>65</v>
      </c>
      <c r="Y1364" s="5" t="s">
        <v>77</v>
      </c>
      <c r="Z1364" s="5" t="s">
        <v>66</v>
      </c>
      <c r="AA1364" s="5" t="s">
        <v>69</v>
      </c>
      <c r="AB1364" s="5"/>
      <c r="AC1364" s="5"/>
      <c r="AD1364" s="5" t="s">
        <v>94</v>
      </c>
      <c r="AE1364" s="5" t="s">
        <v>92</v>
      </c>
      <c r="AF1364" s="5" t="s">
        <v>91</v>
      </c>
    </row>
    <row r="1365" spans="24:32" ht="18" customHeight="1" x14ac:dyDescent="0.45">
      <c r="X1365" s="15" t="s">
        <v>106</v>
      </c>
      <c r="Y1365" s="15" t="s">
        <v>105</v>
      </c>
      <c r="Z1365" s="15" t="s">
        <v>95</v>
      </c>
      <c r="AA1365" s="15" t="s">
        <v>88</v>
      </c>
      <c r="AB1365" s="15" t="s">
        <v>99</v>
      </c>
      <c r="AC1365" s="2" t="str">
        <f>_xlfn.CONCAT(X1365,Y1365,Z1365,AA1365,AB1365)</f>
        <v>3後期水7 8c</v>
      </c>
      <c r="AD1365" s="16" t="e">
        <f>DGET($M$10:$U$203,$U$10,X1364:AA1365)</f>
        <v>#VALUE!</v>
      </c>
      <c r="AE1365" s="16" t="e">
        <f>DGET($M$10:$U$203,$N$10,X1364:AA1365)</f>
        <v>#VALUE!</v>
      </c>
      <c r="AF1365" s="16" t="e">
        <f>DGET($M$10:$U$203,$M$10,X1364:AA1365)</f>
        <v>#VALUE!</v>
      </c>
    </row>
    <row r="1366" spans="24:32" ht="18" customHeight="1" x14ac:dyDescent="0.45">
      <c r="X1366" s="5" t="s">
        <v>65</v>
      </c>
      <c r="Y1366" s="5" t="s">
        <v>77</v>
      </c>
      <c r="Z1366" s="5" t="s">
        <v>66</v>
      </c>
      <c r="AA1366" s="5" t="s">
        <v>67</v>
      </c>
      <c r="AB1366" s="5"/>
      <c r="AC1366" s="5"/>
      <c r="AD1366" s="5" t="s">
        <v>94</v>
      </c>
      <c r="AE1366" s="5" t="s">
        <v>92</v>
      </c>
      <c r="AF1366" s="5" t="s">
        <v>91</v>
      </c>
    </row>
    <row r="1367" spans="24:32" ht="18" customHeight="1" x14ac:dyDescent="0.45">
      <c r="X1367" s="15" t="s">
        <v>106</v>
      </c>
      <c r="Y1367" s="15" t="s">
        <v>105</v>
      </c>
      <c r="Z1367" s="15" t="s">
        <v>95</v>
      </c>
      <c r="AA1367" s="15" t="s">
        <v>89</v>
      </c>
      <c r="AB1367" s="15" t="s">
        <v>97</v>
      </c>
      <c r="AC1367" s="2" t="str">
        <f>_xlfn.CONCAT(X1367,Y1367,Z1367,AA1367,AB1367)</f>
        <v>3後期水9 10a</v>
      </c>
      <c r="AD1367" s="16" t="e">
        <f>DGET($M$10:$U$203,$U$10,X1366:AA1367)</f>
        <v>#VALUE!</v>
      </c>
      <c r="AE1367" s="16" t="e">
        <f>DGET($M$10:$U$203,$N$10,X1366:AA1367)</f>
        <v>#VALUE!</v>
      </c>
      <c r="AF1367" s="16" t="e">
        <f>DGET($M$10:$U$203,$M$10,X1366:AA1367)</f>
        <v>#VALUE!</v>
      </c>
    </row>
    <row r="1368" spans="24:32" ht="18" customHeight="1" x14ac:dyDescent="0.45">
      <c r="X1368" s="5" t="s">
        <v>65</v>
      </c>
      <c r="Y1368" s="5" t="s">
        <v>77</v>
      </c>
      <c r="Z1368" s="5" t="s">
        <v>66</v>
      </c>
      <c r="AA1368" s="5" t="s">
        <v>68</v>
      </c>
      <c r="AB1368" s="5"/>
      <c r="AC1368" s="5"/>
      <c r="AD1368" s="5" t="s">
        <v>94</v>
      </c>
      <c r="AE1368" s="5" t="s">
        <v>92</v>
      </c>
      <c r="AF1368" s="5" t="s">
        <v>91</v>
      </c>
    </row>
    <row r="1369" spans="24:32" ht="18" customHeight="1" x14ac:dyDescent="0.45">
      <c r="X1369" s="15" t="s">
        <v>106</v>
      </c>
      <c r="Y1369" s="15" t="s">
        <v>105</v>
      </c>
      <c r="Z1369" s="15" t="s">
        <v>95</v>
      </c>
      <c r="AA1369" s="15" t="s">
        <v>89</v>
      </c>
      <c r="AB1369" s="15" t="s">
        <v>98</v>
      </c>
      <c r="AC1369" s="2" t="str">
        <f>_xlfn.CONCAT(X1369,Y1369,Z1369,AA1369,AB1369)</f>
        <v>3後期水9 10b</v>
      </c>
      <c r="AD1369" s="16" t="e">
        <f>DGET($M$10:$U$203,$U$10,X1368:AA1369)</f>
        <v>#VALUE!</v>
      </c>
      <c r="AE1369" s="16" t="e">
        <f>DGET($M$10:$U$203,$N$10,X1368:AA1369)</f>
        <v>#VALUE!</v>
      </c>
      <c r="AF1369" s="16" t="e">
        <f>DGET($M$10:$U$203,$M$10,X1368:AA1369)</f>
        <v>#VALUE!</v>
      </c>
    </row>
    <row r="1370" spans="24:32" ht="18" customHeight="1" x14ac:dyDescent="0.45">
      <c r="X1370" s="5" t="s">
        <v>65</v>
      </c>
      <c r="Y1370" s="5" t="s">
        <v>77</v>
      </c>
      <c r="Z1370" s="5" t="s">
        <v>66</v>
      </c>
      <c r="AA1370" s="5" t="s">
        <v>69</v>
      </c>
      <c r="AB1370" s="5"/>
      <c r="AC1370" s="5"/>
      <c r="AD1370" s="5" t="s">
        <v>94</v>
      </c>
      <c r="AE1370" s="5" t="s">
        <v>92</v>
      </c>
      <c r="AF1370" s="5" t="s">
        <v>91</v>
      </c>
    </row>
    <row r="1371" spans="24:32" ht="18" customHeight="1" x14ac:dyDescent="0.45">
      <c r="X1371" s="15" t="s">
        <v>106</v>
      </c>
      <c r="Y1371" s="15" t="s">
        <v>105</v>
      </c>
      <c r="Z1371" s="15" t="s">
        <v>95</v>
      </c>
      <c r="AA1371" s="15" t="s">
        <v>89</v>
      </c>
      <c r="AB1371" s="15" t="s">
        <v>99</v>
      </c>
      <c r="AC1371" s="2" t="str">
        <f>_xlfn.CONCAT(X1371,Y1371,Z1371,AA1371,AB1371)</f>
        <v>3後期水9 10c</v>
      </c>
      <c r="AD1371" s="16" t="e">
        <f>DGET($M$10:$U$203,$U$10,X1370:AA1371)</f>
        <v>#VALUE!</v>
      </c>
      <c r="AE1371" s="16" t="e">
        <f>DGET($M$10:$U$203,$N$10,X1370:AA1371)</f>
        <v>#VALUE!</v>
      </c>
      <c r="AF1371" s="16" t="e">
        <f>DGET($M$10:$U$203,$M$10,X1370:AA1371)</f>
        <v>#VALUE!</v>
      </c>
    </row>
    <row r="1372" spans="24:32" ht="18" customHeight="1" x14ac:dyDescent="0.45">
      <c r="X1372" s="5" t="s">
        <v>65</v>
      </c>
      <c r="Y1372" s="5" t="s">
        <v>77</v>
      </c>
      <c r="Z1372" s="5" t="s">
        <v>66</v>
      </c>
      <c r="AA1372" s="5" t="s">
        <v>67</v>
      </c>
      <c r="AB1372" s="5"/>
      <c r="AC1372" s="5"/>
      <c r="AD1372" s="5" t="s">
        <v>94</v>
      </c>
      <c r="AE1372" s="5" t="s">
        <v>92</v>
      </c>
      <c r="AF1372" s="5" t="s">
        <v>91</v>
      </c>
    </row>
    <row r="1373" spans="24:32" ht="18" customHeight="1" x14ac:dyDescent="0.45">
      <c r="X1373" s="15" t="s">
        <v>106</v>
      </c>
      <c r="Y1373" s="15" t="s">
        <v>105</v>
      </c>
      <c r="Z1373" s="15" t="s">
        <v>95</v>
      </c>
      <c r="AA1373" s="15" t="s">
        <v>90</v>
      </c>
      <c r="AB1373" s="15" t="s">
        <v>97</v>
      </c>
      <c r="AC1373" s="2" t="str">
        <f>_xlfn.CONCAT(X1373,Y1373,Z1373,AA1373,AB1373)</f>
        <v>3後期水他a</v>
      </c>
      <c r="AD1373" s="16" t="e">
        <f>DGET($M$10:$U$203,$U$10,X1372:AA1373)</f>
        <v>#VALUE!</v>
      </c>
      <c r="AE1373" s="16" t="e">
        <f>DGET($M$10:$U$203,$N$10,X1372:AA1373)</f>
        <v>#VALUE!</v>
      </c>
      <c r="AF1373" s="16" t="e">
        <f>DGET($M$10:$U$203,$M$10,X1372:AA1373)</f>
        <v>#VALUE!</v>
      </c>
    </row>
    <row r="1374" spans="24:32" ht="18" customHeight="1" x14ac:dyDescent="0.45">
      <c r="X1374" s="5" t="s">
        <v>65</v>
      </c>
      <c r="Y1374" s="5" t="s">
        <v>77</v>
      </c>
      <c r="Z1374" s="5" t="s">
        <v>66</v>
      </c>
      <c r="AA1374" s="5" t="s">
        <v>68</v>
      </c>
      <c r="AB1374" s="5"/>
      <c r="AC1374" s="5"/>
      <c r="AD1374" s="5" t="s">
        <v>94</v>
      </c>
      <c r="AE1374" s="5" t="s">
        <v>92</v>
      </c>
      <c r="AF1374" s="5" t="s">
        <v>91</v>
      </c>
    </row>
    <row r="1375" spans="24:32" ht="18" customHeight="1" x14ac:dyDescent="0.45">
      <c r="X1375" s="15" t="s">
        <v>106</v>
      </c>
      <c r="Y1375" s="15" t="s">
        <v>105</v>
      </c>
      <c r="Z1375" s="15" t="s">
        <v>95</v>
      </c>
      <c r="AA1375" s="15" t="s">
        <v>90</v>
      </c>
      <c r="AB1375" s="15" t="s">
        <v>98</v>
      </c>
      <c r="AC1375" s="2" t="str">
        <f>_xlfn.CONCAT(X1375,Y1375,Z1375,AA1375,AB1375)</f>
        <v>3後期水他b</v>
      </c>
      <c r="AD1375" s="16" t="e">
        <f>DGET($M$10:$U$203,$U$10,X1374:AA1375)</f>
        <v>#VALUE!</v>
      </c>
      <c r="AE1375" s="16" t="e">
        <f>DGET($M$10:$U$203,$N$10,X1374:AA1375)</f>
        <v>#VALUE!</v>
      </c>
      <c r="AF1375" s="16" t="e">
        <f>DGET($M$10:$U$203,$M$10,X1374:AA1375)</f>
        <v>#VALUE!</v>
      </c>
    </row>
    <row r="1376" spans="24:32" ht="18" customHeight="1" x14ac:dyDescent="0.45">
      <c r="X1376" s="5" t="s">
        <v>65</v>
      </c>
      <c r="Y1376" s="5" t="s">
        <v>77</v>
      </c>
      <c r="Z1376" s="5" t="s">
        <v>66</v>
      </c>
      <c r="AA1376" s="5" t="s">
        <v>69</v>
      </c>
      <c r="AB1376" s="5"/>
      <c r="AC1376" s="5"/>
      <c r="AD1376" s="5" t="s">
        <v>94</v>
      </c>
      <c r="AE1376" s="5" t="s">
        <v>92</v>
      </c>
      <c r="AF1376" s="5" t="s">
        <v>91</v>
      </c>
    </row>
    <row r="1377" spans="24:32" ht="18" customHeight="1" x14ac:dyDescent="0.45">
      <c r="X1377" s="15" t="s">
        <v>106</v>
      </c>
      <c r="Y1377" s="15" t="s">
        <v>105</v>
      </c>
      <c r="Z1377" s="15" t="s">
        <v>95</v>
      </c>
      <c r="AA1377" s="15" t="s">
        <v>90</v>
      </c>
      <c r="AB1377" s="15" t="s">
        <v>99</v>
      </c>
      <c r="AC1377" s="2" t="str">
        <f>_xlfn.CONCAT(X1377,Y1377,Z1377,AA1377,AB1377)</f>
        <v>3後期水他c</v>
      </c>
      <c r="AD1377" s="16" t="e">
        <f>DGET($M$10:$U$203,$U$10,X1376:AA1377)</f>
        <v>#VALUE!</v>
      </c>
      <c r="AE1377" s="16" t="e">
        <f>DGET($M$10:$U$203,$N$10,X1376:AA1377)</f>
        <v>#VALUE!</v>
      </c>
      <c r="AF1377" s="16" t="e">
        <f>DGET($M$10:$U$203,$M$10,X1376:AA1377)</f>
        <v>#VALUE!</v>
      </c>
    </row>
    <row r="1378" spans="24:32" ht="18" customHeight="1" x14ac:dyDescent="0.45">
      <c r="X1378" s="5" t="s">
        <v>65</v>
      </c>
      <c r="Y1378" s="5" t="s">
        <v>77</v>
      </c>
      <c r="Z1378" s="5" t="s">
        <v>66</v>
      </c>
      <c r="AA1378" s="5" t="s">
        <v>67</v>
      </c>
      <c r="AB1378" s="5"/>
      <c r="AC1378" s="5"/>
      <c r="AD1378" s="5" t="s">
        <v>94</v>
      </c>
      <c r="AE1378" s="5" t="s">
        <v>92</v>
      </c>
      <c r="AF1378" s="5" t="s">
        <v>91</v>
      </c>
    </row>
    <row r="1379" spans="24:32" ht="18" customHeight="1" x14ac:dyDescent="0.45">
      <c r="X1379" s="15" t="s">
        <v>106</v>
      </c>
      <c r="Y1379" s="15" t="s">
        <v>105</v>
      </c>
      <c r="Z1379" s="15" t="s">
        <v>96</v>
      </c>
      <c r="AA1379" s="15" t="s">
        <v>84</v>
      </c>
      <c r="AB1379" s="15" t="s">
        <v>97</v>
      </c>
      <c r="AC1379" s="2" t="str">
        <f>_xlfn.CONCAT(X1379,Y1379,Z1379,AA1379,AB1379)</f>
        <v>3後期木1 2a</v>
      </c>
      <c r="AD1379" s="16" t="e">
        <f>DGET($M$10:$U$203,$U$10,X1378:AA1379)</f>
        <v>#VALUE!</v>
      </c>
      <c r="AE1379" s="16" t="e">
        <f>DGET($M$10:$U$203,$N$10,X1378:AA1379)</f>
        <v>#VALUE!</v>
      </c>
      <c r="AF1379" s="16" t="e">
        <f>DGET($M$10:$U$203,$M$10,X1378:AA1379)</f>
        <v>#VALUE!</v>
      </c>
    </row>
    <row r="1380" spans="24:32" ht="18" customHeight="1" x14ac:dyDescent="0.45">
      <c r="X1380" s="5" t="s">
        <v>65</v>
      </c>
      <c r="Y1380" s="5" t="s">
        <v>77</v>
      </c>
      <c r="Z1380" s="5" t="s">
        <v>66</v>
      </c>
      <c r="AA1380" s="5" t="s">
        <v>68</v>
      </c>
      <c r="AB1380" s="5"/>
      <c r="AC1380" s="5"/>
      <c r="AD1380" s="5" t="s">
        <v>94</v>
      </c>
      <c r="AE1380" s="5" t="s">
        <v>92</v>
      </c>
      <c r="AF1380" s="5" t="s">
        <v>91</v>
      </c>
    </row>
    <row r="1381" spans="24:32" ht="18" customHeight="1" x14ac:dyDescent="0.45">
      <c r="X1381" s="15" t="s">
        <v>106</v>
      </c>
      <c r="Y1381" s="15" t="s">
        <v>105</v>
      </c>
      <c r="Z1381" s="15" t="s">
        <v>96</v>
      </c>
      <c r="AA1381" s="15" t="s">
        <v>84</v>
      </c>
      <c r="AB1381" s="15" t="s">
        <v>98</v>
      </c>
      <c r="AC1381" s="2" t="str">
        <f>_xlfn.CONCAT(X1381,Y1381,Z1381,AA1381,AB1381)</f>
        <v>3後期木1 2b</v>
      </c>
      <c r="AD1381" s="16" t="e">
        <f>DGET($M$10:$U$203,$U$10,X1380:AA1381)</f>
        <v>#VALUE!</v>
      </c>
      <c r="AE1381" s="16" t="e">
        <f>DGET($M$10:$U$203,$N$10,X1380:AA1381)</f>
        <v>#VALUE!</v>
      </c>
      <c r="AF1381" s="16" t="e">
        <f>DGET($M$10:$U$203,$M$10,X1380:AA1381)</f>
        <v>#VALUE!</v>
      </c>
    </row>
    <row r="1382" spans="24:32" ht="18" customHeight="1" x14ac:dyDescent="0.45">
      <c r="X1382" s="5" t="s">
        <v>65</v>
      </c>
      <c r="Y1382" s="5" t="s">
        <v>77</v>
      </c>
      <c r="Z1382" s="5" t="s">
        <v>66</v>
      </c>
      <c r="AA1382" s="5" t="s">
        <v>69</v>
      </c>
      <c r="AB1382" s="5"/>
      <c r="AC1382" s="5"/>
      <c r="AD1382" s="5" t="s">
        <v>94</v>
      </c>
      <c r="AE1382" s="5" t="s">
        <v>92</v>
      </c>
      <c r="AF1382" s="5" t="s">
        <v>91</v>
      </c>
    </row>
    <row r="1383" spans="24:32" ht="18" customHeight="1" x14ac:dyDescent="0.45">
      <c r="X1383" s="15" t="s">
        <v>106</v>
      </c>
      <c r="Y1383" s="15" t="s">
        <v>105</v>
      </c>
      <c r="Z1383" s="15" t="s">
        <v>96</v>
      </c>
      <c r="AA1383" s="15" t="s">
        <v>84</v>
      </c>
      <c r="AB1383" s="15" t="s">
        <v>99</v>
      </c>
      <c r="AC1383" s="2" t="str">
        <f>_xlfn.CONCAT(X1383,Y1383,Z1383,AA1383,AB1383)</f>
        <v>3後期木1 2c</v>
      </c>
      <c r="AD1383" s="16" t="e">
        <f>DGET($M$10:$U$203,$U$10,X1382:AA1383)</f>
        <v>#VALUE!</v>
      </c>
      <c r="AE1383" s="16" t="e">
        <f>DGET($M$10:$U$203,$N$10,X1382:AA1383)</f>
        <v>#VALUE!</v>
      </c>
      <c r="AF1383" s="16" t="e">
        <f>DGET($M$10:$U$203,$M$10,X1382:AA1383)</f>
        <v>#VALUE!</v>
      </c>
    </row>
    <row r="1384" spans="24:32" ht="18" customHeight="1" x14ac:dyDescent="0.45">
      <c r="X1384" s="5" t="s">
        <v>65</v>
      </c>
      <c r="Y1384" s="5" t="s">
        <v>77</v>
      </c>
      <c r="Z1384" s="5" t="s">
        <v>66</v>
      </c>
      <c r="AA1384" s="5" t="s">
        <v>67</v>
      </c>
      <c r="AB1384" s="5"/>
      <c r="AC1384" s="5"/>
      <c r="AD1384" s="5" t="s">
        <v>94</v>
      </c>
      <c r="AE1384" s="5" t="s">
        <v>92</v>
      </c>
      <c r="AF1384" s="5" t="s">
        <v>91</v>
      </c>
    </row>
    <row r="1385" spans="24:32" ht="18" customHeight="1" x14ac:dyDescent="0.45">
      <c r="X1385" s="15" t="s">
        <v>106</v>
      </c>
      <c r="Y1385" s="15" t="s">
        <v>105</v>
      </c>
      <c r="Z1385" s="15" t="s">
        <v>96</v>
      </c>
      <c r="AA1385" s="15" t="s">
        <v>85</v>
      </c>
      <c r="AB1385" s="15" t="s">
        <v>97</v>
      </c>
      <c r="AC1385" s="2" t="str">
        <f>_xlfn.CONCAT(X1385,Y1385,Z1385,AA1385,AB1385)</f>
        <v>3後期木3 4a</v>
      </c>
      <c r="AD1385" s="16" t="e">
        <f>DGET($M$10:$U$203,$U$10,X1384:AA1385)</f>
        <v>#VALUE!</v>
      </c>
      <c r="AE1385" s="16" t="e">
        <f>DGET($M$10:$U$203,$N$10,X1384:AA1385)</f>
        <v>#VALUE!</v>
      </c>
      <c r="AF1385" s="16" t="e">
        <f>DGET($M$10:$U$203,$M$10,X1384:AA1385)</f>
        <v>#VALUE!</v>
      </c>
    </row>
    <row r="1386" spans="24:32" ht="18" customHeight="1" x14ac:dyDescent="0.45">
      <c r="X1386" s="5" t="s">
        <v>65</v>
      </c>
      <c r="Y1386" s="5" t="s">
        <v>77</v>
      </c>
      <c r="Z1386" s="5" t="s">
        <v>66</v>
      </c>
      <c r="AA1386" s="5" t="s">
        <v>68</v>
      </c>
      <c r="AB1386" s="5"/>
      <c r="AC1386" s="5"/>
      <c r="AD1386" s="5" t="s">
        <v>94</v>
      </c>
      <c r="AE1386" s="5" t="s">
        <v>92</v>
      </c>
      <c r="AF1386" s="5" t="s">
        <v>91</v>
      </c>
    </row>
    <row r="1387" spans="24:32" ht="18" customHeight="1" x14ac:dyDescent="0.45">
      <c r="X1387" s="15" t="s">
        <v>106</v>
      </c>
      <c r="Y1387" s="15" t="s">
        <v>105</v>
      </c>
      <c r="Z1387" s="15" t="s">
        <v>96</v>
      </c>
      <c r="AA1387" s="15" t="s">
        <v>85</v>
      </c>
      <c r="AB1387" s="15" t="s">
        <v>98</v>
      </c>
      <c r="AC1387" s="2" t="str">
        <f>_xlfn.CONCAT(X1387,Y1387,Z1387,AA1387,AB1387)</f>
        <v>3後期木3 4b</v>
      </c>
      <c r="AD1387" s="16" t="e">
        <f>DGET($M$10:$U$203,$U$10,X1386:AA1387)</f>
        <v>#VALUE!</v>
      </c>
      <c r="AE1387" s="16" t="e">
        <f>DGET($M$10:$U$203,$N$10,X1386:AA1387)</f>
        <v>#VALUE!</v>
      </c>
      <c r="AF1387" s="16" t="e">
        <f>DGET($M$10:$U$203,$M$10,X1386:AA1387)</f>
        <v>#VALUE!</v>
      </c>
    </row>
    <row r="1388" spans="24:32" ht="18" customHeight="1" x14ac:dyDescent="0.45">
      <c r="X1388" s="5" t="s">
        <v>65</v>
      </c>
      <c r="Y1388" s="5" t="s">
        <v>77</v>
      </c>
      <c r="Z1388" s="5" t="s">
        <v>66</v>
      </c>
      <c r="AA1388" s="5" t="s">
        <v>69</v>
      </c>
      <c r="AB1388" s="5"/>
      <c r="AC1388" s="5"/>
      <c r="AD1388" s="5" t="s">
        <v>94</v>
      </c>
      <c r="AE1388" s="5" t="s">
        <v>92</v>
      </c>
      <c r="AF1388" s="5" t="s">
        <v>91</v>
      </c>
    </row>
    <row r="1389" spans="24:32" ht="18" customHeight="1" x14ac:dyDescent="0.45">
      <c r="X1389" s="15" t="s">
        <v>106</v>
      </c>
      <c r="Y1389" s="15" t="s">
        <v>105</v>
      </c>
      <c r="Z1389" s="15" t="s">
        <v>96</v>
      </c>
      <c r="AA1389" s="15" t="s">
        <v>85</v>
      </c>
      <c r="AB1389" s="15" t="s">
        <v>99</v>
      </c>
      <c r="AC1389" s="2" t="str">
        <f>_xlfn.CONCAT(X1389,Y1389,Z1389,AA1389,AB1389)</f>
        <v>3後期木3 4c</v>
      </c>
      <c r="AD1389" s="16" t="e">
        <f>DGET($M$10:$U$203,$U$10,X1388:AA1389)</f>
        <v>#VALUE!</v>
      </c>
      <c r="AE1389" s="16" t="e">
        <f>DGET($M$10:$U$203,$N$10,X1388:AA1389)</f>
        <v>#VALUE!</v>
      </c>
      <c r="AF1389" s="16" t="e">
        <f>DGET($M$10:$U$203,$M$10,X1388:AA1389)</f>
        <v>#VALUE!</v>
      </c>
    </row>
    <row r="1390" spans="24:32" ht="18" customHeight="1" x14ac:dyDescent="0.45">
      <c r="X1390" s="5" t="s">
        <v>65</v>
      </c>
      <c r="Y1390" s="5" t="s">
        <v>77</v>
      </c>
      <c r="Z1390" s="5" t="s">
        <v>66</v>
      </c>
      <c r="AA1390" s="5" t="s">
        <v>67</v>
      </c>
      <c r="AB1390" s="5"/>
      <c r="AC1390" s="5"/>
      <c r="AD1390" s="5" t="s">
        <v>94</v>
      </c>
      <c r="AE1390" s="5" t="s">
        <v>92</v>
      </c>
      <c r="AF1390" s="5" t="s">
        <v>91</v>
      </c>
    </row>
    <row r="1391" spans="24:32" ht="18" customHeight="1" x14ac:dyDescent="0.45">
      <c r="X1391" s="15" t="s">
        <v>106</v>
      </c>
      <c r="Y1391" s="15" t="s">
        <v>105</v>
      </c>
      <c r="Z1391" s="15" t="s">
        <v>96</v>
      </c>
      <c r="AA1391" s="15" t="s">
        <v>87</v>
      </c>
      <c r="AB1391" s="15" t="s">
        <v>97</v>
      </c>
      <c r="AC1391" s="2" t="str">
        <f>_xlfn.CONCAT(X1391,Y1391,Z1391,AA1391,AB1391)</f>
        <v>3後期木5 6a</v>
      </c>
      <c r="AD1391" s="16" t="e">
        <f>DGET($M$10:$U$203,$U$10,X1390:AA1391)</f>
        <v>#VALUE!</v>
      </c>
      <c r="AE1391" s="16" t="e">
        <f>DGET($M$10:$U$203,$N$10,X1390:AA1391)</f>
        <v>#VALUE!</v>
      </c>
      <c r="AF1391" s="16" t="e">
        <f>DGET($M$10:$U$203,$M$10,X1390:AA1391)</f>
        <v>#VALUE!</v>
      </c>
    </row>
    <row r="1392" spans="24:32" ht="18" customHeight="1" x14ac:dyDescent="0.45">
      <c r="X1392" s="5" t="s">
        <v>65</v>
      </c>
      <c r="Y1392" s="5" t="s">
        <v>77</v>
      </c>
      <c r="Z1392" s="5" t="s">
        <v>66</v>
      </c>
      <c r="AA1392" s="5" t="s">
        <v>68</v>
      </c>
      <c r="AB1392" s="5"/>
      <c r="AC1392" s="5"/>
      <c r="AD1392" s="5" t="s">
        <v>94</v>
      </c>
      <c r="AE1392" s="5" t="s">
        <v>92</v>
      </c>
      <c r="AF1392" s="5" t="s">
        <v>91</v>
      </c>
    </row>
    <row r="1393" spans="24:32" ht="18" customHeight="1" x14ac:dyDescent="0.45">
      <c r="X1393" s="15" t="s">
        <v>106</v>
      </c>
      <c r="Y1393" s="15" t="s">
        <v>105</v>
      </c>
      <c r="Z1393" s="15" t="s">
        <v>96</v>
      </c>
      <c r="AA1393" s="15" t="s">
        <v>87</v>
      </c>
      <c r="AB1393" s="15" t="s">
        <v>98</v>
      </c>
      <c r="AC1393" s="2" t="str">
        <f>_xlfn.CONCAT(X1393,Y1393,Z1393,AA1393,AB1393)</f>
        <v>3後期木5 6b</v>
      </c>
      <c r="AD1393" s="16" t="e">
        <f>DGET($M$10:$U$203,$U$10,X1392:AA1393)</f>
        <v>#VALUE!</v>
      </c>
      <c r="AE1393" s="16" t="e">
        <f>DGET($M$10:$U$203,$N$10,X1392:AA1393)</f>
        <v>#VALUE!</v>
      </c>
      <c r="AF1393" s="16" t="e">
        <f>DGET($M$10:$U$203,$M$10,X1392:AA1393)</f>
        <v>#VALUE!</v>
      </c>
    </row>
    <row r="1394" spans="24:32" ht="18" customHeight="1" x14ac:dyDescent="0.45">
      <c r="X1394" s="5" t="s">
        <v>65</v>
      </c>
      <c r="Y1394" s="5" t="s">
        <v>77</v>
      </c>
      <c r="Z1394" s="5" t="s">
        <v>66</v>
      </c>
      <c r="AA1394" s="5" t="s">
        <v>69</v>
      </c>
      <c r="AB1394" s="5"/>
      <c r="AC1394" s="5"/>
      <c r="AD1394" s="5" t="s">
        <v>94</v>
      </c>
      <c r="AE1394" s="5" t="s">
        <v>92</v>
      </c>
      <c r="AF1394" s="5" t="s">
        <v>91</v>
      </c>
    </row>
    <row r="1395" spans="24:32" ht="18" customHeight="1" x14ac:dyDescent="0.45">
      <c r="X1395" s="15" t="s">
        <v>106</v>
      </c>
      <c r="Y1395" s="15" t="s">
        <v>105</v>
      </c>
      <c r="Z1395" s="15" t="s">
        <v>96</v>
      </c>
      <c r="AA1395" s="15" t="s">
        <v>87</v>
      </c>
      <c r="AB1395" s="15" t="s">
        <v>99</v>
      </c>
      <c r="AC1395" s="2" t="str">
        <f>_xlfn.CONCAT(X1395,Y1395,Z1395,AA1395,AB1395)</f>
        <v>3後期木5 6c</v>
      </c>
      <c r="AD1395" s="16" t="e">
        <f>DGET($M$10:$U$203,$U$10,X1394:AA1395)</f>
        <v>#VALUE!</v>
      </c>
      <c r="AE1395" s="16" t="e">
        <f>DGET($M$10:$U$203,$N$10,X1394:AA1395)</f>
        <v>#VALUE!</v>
      </c>
      <c r="AF1395" s="16" t="e">
        <f>DGET($M$10:$U$203,$M$10,X1394:AA1395)</f>
        <v>#VALUE!</v>
      </c>
    </row>
    <row r="1396" spans="24:32" ht="18" customHeight="1" x14ac:dyDescent="0.45">
      <c r="X1396" s="5" t="s">
        <v>65</v>
      </c>
      <c r="Y1396" s="5" t="s">
        <v>77</v>
      </c>
      <c r="Z1396" s="5" t="s">
        <v>66</v>
      </c>
      <c r="AA1396" s="5" t="s">
        <v>67</v>
      </c>
      <c r="AB1396" s="5"/>
      <c r="AC1396" s="5"/>
      <c r="AD1396" s="5" t="s">
        <v>94</v>
      </c>
      <c r="AE1396" s="5" t="s">
        <v>92</v>
      </c>
      <c r="AF1396" s="5" t="s">
        <v>91</v>
      </c>
    </row>
    <row r="1397" spans="24:32" ht="18" customHeight="1" x14ac:dyDescent="0.45">
      <c r="X1397" s="15" t="s">
        <v>106</v>
      </c>
      <c r="Y1397" s="15" t="s">
        <v>105</v>
      </c>
      <c r="Z1397" s="15" t="s">
        <v>96</v>
      </c>
      <c r="AA1397" s="15" t="s">
        <v>88</v>
      </c>
      <c r="AB1397" s="15" t="s">
        <v>97</v>
      </c>
      <c r="AC1397" s="2" t="str">
        <f>_xlfn.CONCAT(X1397,Y1397,Z1397,AA1397,AB1397)</f>
        <v>3後期木7 8a</v>
      </c>
      <c r="AD1397" s="16" t="e">
        <f>DGET($M$10:$U$203,$U$10,X1396:AA1397)</f>
        <v>#VALUE!</v>
      </c>
      <c r="AE1397" s="16" t="e">
        <f>DGET($M$10:$U$203,$N$10,X1396:AA1397)</f>
        <v>#VALUE!</v>
      </c>
      <c r="AF1397" s="16" t="e">
        <f>DGET($M$10:$U$203,$M$10,X1396:AA1397)</f>
        <v>#VALUE!</v>
      </c>
    </row>
    <row r="1398" spans="24:32" ht="18" customHeight="1" x14ac:dyDescent="0.45">
      <c r="X1398" s="5" t="s">
        <v>65</v>
      </c>
      <c r="Y1398" s="5" t="s">
        <v>77</v>
      </c>
      <c r="Z1398" s="5" t="s">
        <v>66</v>
      </c>
      <c r="AA1398" s="5" t="s">
        <v>68</v>
      </c>
      <c r="AB1398" s="5"/>
      <c r="AC1398" s="5"/>
      <c r="AD1398" s="5" t="s">
        <v>94</v>
      </c>
      <c r="AE1398" s="5" t="s">
        <v>92</v>
      </c>
      <c r="AF1398" s="5" t="s">
        <v>91</v>
      </c>
    </row>
    <row r="1399" spans="24:32" ht="18" customHeight="1" x14ac:dyDescent="0.45">
      <c r="X1399" s="15" t="s">
        <v>106</v>
      </c>
      <c r="Y1399" s="15" t="s">
        <v>105</v>
      </c>
      <c r="Z1399" s="15" t="s">
        <v>96</v>
      </c>
      <c r="AA1399" s="15" t="s">
        <v>88</v>
      </c>
      <c r="AB1399" s="15" t="s">
        <v>98</v>
      </c>
      <c r="AC1399" s="2" t="str">
        <f>_xlfn.CONCAT(X1399,Y1399,Z1399,AA1399,AB1399)</f>
        <v>3後期木7 8b</v>
      </c>
      <c r="AD1399" s="16" t="e">
        <f>DGET($M$10:$U$203,$U$10,X1398:AA1399)</f>
        <v>#VALUE!</v>
      </c>
      <c r="AE1399" s="16" t="e">
        <f>DGET($M$10:$U$203,$N$10,X1398:AA1399)</f>
        <v>#VALUE!</v>
      </c>
      <c r="AF1399" s="16" t="e">
        <f>DGET($M$10:$U$203,$M$10,X1398:AA1399)</f>
        <v>#VALUE!</v>
      </c>
    </row>
    <row r="1400" spans="24:32" ht="18" customHeight="1" x14ac:dyDescent="0.45">
      <c r="X1400" s="5" t="s">
        <v>65</v>
      </c>
      <c r="Y1400" s="5" t="s">
        <v>77</v>
      </c>
      <c r="Z1400" s="5" t="s">
        <v>66</v>
      </c>
      <c r="AA1400" s="5" t="s">
        <v>69</v>
      </c>
      <c r="AB1400" s="5"/>
      <c r="AC1400" s="5"/>
      <c r="AD1400" s="5" t="s">
        <v>94</v>
      </c>
      <c r="AE1400" s="5" t="s">
        <v>92</v>
      </c>
      <c r="AF1400" s="5" t="s">
        <v>91</v>
      </c>
    </row>
    <row r="1401" spans="24:32" ht="18" customHeight="1" x14ac:dyDescent="0.45">
      <c r="X1401" s="15" t="s">
        <v>106</v>
      </c>
      <c r="Y1401" s="15" t="s">
        <v>105</v>
      </c>
      <c r="Z1401" s="15" t="s">
        <v>96</v>
      </c>
      <c r="AA1401" s="15" t="s">
        <v>88</v>
      </c>
      <c r="AB1401" s="15" t="s">
        <v>99</v>
      </c>
      <c r="AC1401" s="2" t="str">
        <f>_xlfn.CONCAT(X1401,Y1401,Z1401,AA1401,AB1401)</f>
        <v>3後期木7 8c</v>
      </c>
      <c r="AD1401" s="16" t="e">
        <f>DGET($M$10:$U$203,$U$10,X1400:AA1401)</f>
        <v>#VALUE!</v>
      </c>
      <c r="AE1401" s="16" t="e">
        <f>DGET($M$10:$U$203,$N$10,X1400:AA1401)</f>
        <v>#VALUE!</v>
      </c>
      <c r="AF1401" s="16" t="e">
        <f>DGET($M$10:$U$203,$M$10,X1400:AA1401)</f>
        <v>#VALUE!</v>
      </c>
    </row>
    <row r="1402" spans="24:32" ht="18" customHeight="1" x14ac:dyDescent="0.45">
      <c r="X1402" s="5" t="s">
        <v>65</v>
      </c>
      <c r="Y1402" s="5" t="s">
        <v>77</v>
      </c>
      <c r="Z1402" s="5" t="s">
        <v>66</v>
      </c>
      <c r="AA1402" s="5" t="s">
        <v>67</v>
      </c>
      <c r="AB1402" s="5"/>
      <c r="AC1402" s="5"/>
      <c r="AD1402" s="5" t="s">
        <v>94</v>
      </c>
      <c r="AE1402" s="5" t="s">
        <v>92</v>
      </c>
      <c r="AF1402" s="5" t="s">
        <v>91</v>
      </c>
    </row>
    <row r="1403" spans="24:32" ht="18" customHeight="1" x14ac:dyDescent="0.45">
      <c r="X1403" s="15" t="s">
        <v>106</v>
      </c>
      <c r="Y1403" s="15" t="s">
        <v>105</v>
      </c>
      <c r="Z1403" s="15" t="s">
        <v>96</v>
      </c>
      <c r="AA1403" s="15" t="s">
        <v>89</v>
      </c>
      <c r="AB1403" s="15" t="s">
        <v>97</v>
      </c>
      <c r="AC1403" s="2" t="str">
        <f>_xlfn.CONCAT(X1403,Y1403,Z1403,AA1403,AB1403)</f>
        <v>3後期木9 10a</v>
      </c>
      <c r="AD1403" s="16" t="e">
        <f>DGET($M$10:$U$203,$U$10,X1402:AA1403)</f>
        <v>#VALUE!</v>
      </c>
      <c r="AE1403" s="16" t="e">
        <f>DGET($M$10:$U$203,$N$10,X1402:AA1403)</f>
        <v>#VALUE!</v>
      </c>
      <c r="AF1403" s="16" t="e">
        <f>DGET($M$10:$U$203,$M$10,X1402:AA1403)</f>
        <v>#VALUE!</v>
      </c>
    </row>
    <row r="1404" spans="24:32" ht="18" customHeight="1" x14ac:dyDescent="0.45">
      <c r="X1404" s="5" t="s">
        <v>65</v>
      </c>
      <c r="Y1404" s="5" t="s">
        <v>77</v>
      </c>
      <c r="Z1404" s="5" t="s">
        <v>66</v>
      </c>
      <c r="AA1404" s="5" t="s">
        <v>68</v>
      </c>
      <c r="AB1404" s="5"/>
      <c r="AC1404" s="5"/>
      <c r="AD1404" s="5" t="s">
        <v>94</v>
      </c>
      <c r="AE1404" s="5" t="s">
        <v>92</v>
      </c>
      <c r="AF1404" s="5" t="s">
        <v>91</v>
      </c>
    </row>
    <row r="1405" spans="24:32" ht="18" customHeight="1" x14ac:dyDescent="0.45">
      <c r="X1405" s="15" t="s">
        <v>106</v>
      </c>
      <c r="Y1405" s="15" t="s">
        <v>105</v>
      </c>
      <c r="Z1405" s="15" t="s">
        <v>96</v>
      </c>
      <c r="AA1405" s="15" t="s">
        <v>89</v>
      </c>
      <c r="AB1405" s="15" t="s">
        <v>98</v>
      </c>
      <c r="AC1405" s="2" t="str">
        <f>_xlfn.CONCAT(X1405,Y1405,Z1405,AA1405,AB1405)</f>
        <v>3後期木9 10b</v>
      </c>
      <c r="AD1405" s="16" t="e">
        <f>DGET($M$10:$U$203,$U$10,X1404:AA1405)</f>
        <v>#VALUE!</v>
      </c>
      <c r="AE1405" s="16" t="e">
        <f>DGET($M$10:$U$203,$N$10,X1404:AA1405)</f>
        <v>#VALUE!</v>
      </c>
      <c r="AF1405" s="16" t="e">
        <f>DGET($M$10:$U$203,$M$10,X1404:AA1405)</f>
        <v>#VALUE!</v>
      </c>
    </row>
    <row r="1406" spans="24:32" ht="18" customHeight="1" x14ac:dyDescent="0.45">
      <c r="X1406" s="5" t="s">
        <v>65</v>
      </c>
      <c r="Y1406" s="5" t="s">
        <v>77</v>
      </c>
      <c r="Z1406" s="5" t="s">
        <v>66</v>
      </c>
      <c r="AA1406" s="5" t="s">
        <v>69</v>
      </c>
      <c r="AB1406" s="5"/>
      <c r="AC1406" s="5"/>
      <c r="AD1406" s="5" t="s">
        <v>94</v>
      </c>
      <c r="AE1406" s="5" t="s">
        <v>92</v>
      </c>
      <c r="AF1406" s="5" t="s">
        <v>91</v>
      </c>
    </row>
    <row r="1407" spans="24:32" ht="18" customHeight="1" x14ac:dyDescent="0.45">
      <c r="X1407" s="15" t="s">
        <v>106</v>
      </c>
      <c r="Y1407" s="15" t="s">
        <v>105</v>
      </c>
      <c r="Z1407" s="15" t="s">
        <v>96</v>
      </c>
      <c r="AA1407" s="15" t="s">
        <v>89</v>
      </c>
      <c r="AB1407" s="15" t="s">
        <v>99</v>
      </c>
      <c r="AC1407" s="2" t="str">
        <f>_xlfn.CONCAT(X1407,Y1407,Z1407,AA1407,AB1407)</f>
        <v>3後期木9 10c</v>
      </c>
      <c r="AD1407" s="16" t="e">
        <f>DGET($M$10:$U$203,$U$10,X1406:AA1407)</f>
        <v>#VALUE!</v>
      </c>
      <c r="AE1407" s="16" t="e">
        <f>DGET($M$10:$U$203,$N$10,X1406:AA1407)</f>
        <v>#VALUE!</v>
      </c>
      <c r="AF1407" s="16" t="e">
        <f>DGET($M$10:$U$203,$M$10,X1406:AA1407)</f>
        <v>#VALUE!</v>
      </c>
    </row>
    <row r="1408" spans="24:32" ht="18" customHeight="1" x14ac:dyDescent="0.45">
      <c r="X1408" s="5" t="s">
        <v>65</v>
      </c>
      <c r="Y1408" s="5" t="s">
        <v>77</v>
      </c>
      <c r="Z1408" s="5" t="s">
        <v>66</v>
      </c>
      <c r="AA1408" s="5" t="s">
        <v>67</v>
      </c>
      <c r="AB1408" s="5"/>
      <c r="AC1408" s="5"/>
      <c r="AD1408" s="5" t="s">
        <v>94</v>
      </c>
      <c r="AE1408" s="5" t="s">
        <v>92</v>
      </c>
      <c r="AF1408" s="5" t="s">
        <v>91</v>
      </c>
    </row>
    <row r="1409" spans="24:32" ht="18" customHeight="1" x14ac:dyDescent="0.45">
      <c r="X1409" s="15" t="s">
        <v>106</v>
      </c>
      <c r="Y1409" s="15" t="s">
        <v>105</v>
      </c>
      <c r="Z1409" s="15" t="s">
        <v>96</v>
      </c>
      <c r="AA1409" s="15" t="s">
        <v>90</v>
      </c>
      <c r="AB1409" s="15" t="s">
        <v>97</v>
      </c>
      <c r="AC1409" s="2" t="str">
        <f>_xlfn.CONCAT(X1409,Y1409,Z1409,AA1409,AB1409)</f>
        <v>3後期木他a</v>
      </c>
      <c r="AD1409" s="16" t="e">
        <f>DGET($M$10:$U$203,$U$10,X1408:AA1409)</f>
        <v>#VALUE!</v>
      </c>
      <c r="AE1409" s="16" t="e">
        <f>DGET($M$10:$U$203,$N$10,X1408:AA1409)</f>
        <v>#VALUE!</v>
      </c>
      <c r="AF1409" s="16" t="e">
        <f>DGET($M$10:$U$203,$M$10,X1408:AA1409)</f>
        <v>#VALUE!</v>
      </c>
    </row>
    <row r="1410" spans="24:32" ht="18" customHeight="1" x14ac:dyDescent="0.45">
      <c r="X1410" s="5" t="s">
        <v>65</v>
      </c>
      <c r="Y1410" s="5" t="s">
        <v>77</v>
      </c>
      <c r="Z1410" s="5" t="s">
        <v>66</v>
      </c>
      <c r="AA1410" s="5" t="s">
        <v>68</v>
      </c>
      <c r="AB1410" s="5"/>
      <c r="AC1410" s="5"/>
      <c r="AD1410" s="5" t="s">
        <v>94</v>
      </c>
      <c r="AE1410" s="5" t="s">
        <v>92</v>
      </c>
      <c r="AF1410" s="5" t="s">
        <v>91</v>
      </c>
    </row>
    <row r="1411" spans="24:32" ht="18" customHeight="1" x14ac:dyDescent="0.45">
      <c r="X1411" s="15" t="s">
        <v>106</v>
      </c>
      <c r="Y1411" s="15" t="s">
        <v>105</v>
      </c>
      <c r="Z1411" s="15" t="s">
        <v>96</v>
      </c>
      <c r="AA1411" s="15" t="s">
        <v>90</v>
      </c>
      <c r="AB1411" s="15" t="s">
        <v>98</v>
      </c>
      <c r="AC1411" s="2" t="str">
        <f>_xlfn.CONCAT(X1411,Y1411,Z1411,AA1411,AB1411)</f>
        <v>3後期木他b</v>
      </c>
      <c r="AD1411" s="16" t="e">
        <f>DGET($M$10:$U$203,$U$10,X1410:AA1411)</f>
        <v>#VALUE!</v>
      </c>
      <c r="AE1411" s="16" t="e">
        <f>DGET($M$10:$U$203,$N$10,X1410:AA1411)</f>
        <v>#VALUE!</v>
      </c>
      <c r="AF1411" s="16" t="e">
        <f>DGET($M$10:$U$203,$M$10,X1410:AA1411)</f>
        <v>#VALUE!</v>
      </c>
    </row>
    <row r="1412" spans="24:32" ht="18" customHeight="1" x14ac:dyDescent="0.45">
      <c r="X1412" s="5" t="s">
        <v>65</v>
      </c>
      <c r="Y1412" s="5" t="s">
        <v>77</v>
      </c>
      <c r="Z1412" s="5" t="s">
        <v>66</v>
      </c>
      <c r="AA1412" s="5" t="s">
        <v>69</v>
      </c>
      <c r="AB1412" s="5"/>
      <c r="AC1412" s="5"/>
      <c r="AD1412" s="5" t="s">
        <v>94</v>
      </c>
      <c r="AE1412" s="5" t="s">
        <v>92</v>
      </c>
      <c r="AF1412" s="5" t="s">
        <v>91</v>
      </c>
    </row>
    <row r="1413" spans="24:32" ht="18" customHeight="1" x14ac:dyDescent="0.45">
      <c r="X1413" s="15" t="s">
        <v>106</v>
      </c>
      <c r="Y1413" s="15" t="s">
        <v>105</v>
      </c>
      <c r="Z1413" s="15" t="s">
        <v>96</v>
      </c>
      <c r="AA1413" s="15" t="s">
        <v>90</v>
      </c>
      <c r="AB1413" s="15" t="s">
        <v>99</v>
      </c>
      <c r="AC1413" s="2" t="str">
        <f>_xlfn.CONCAT(X1413,Y1413,Z1413,AA1413,AB1413)</f>
        <v>3後期木他c</v>
      </c>
      <c r="AD1413" s="16" t="e">
        <f>DGET($M$10:$U$203,$U$10,X1412:AA1413)</f>
        <v>#VALUE!</v>
      </c>
      <c r="AE1413" s="16" t="e">
        <f>DGET($M$10:$U$203,$N$10,X1412:AA1413)</f>
        <v>#VALUE!</v>
      </c>
      <c r="AF1413" s="16" t="e">
        <f>DGET($M$10:$U$203,$M$10,X1412:AA1413)</f>
        <v>#VALUE!</v>
      </c>
    </row>
    <row r="1414" spans="24:32" ht="18" customHeight="1" x14ac:dyDescent="0.45">
      <c r="X1414" s="5" t="s">
        <v>65</v>
      </c>
      <c r="Y1414" s="5" t="s">
        <v>77</v>
      </c>
      <c r="Z1414" s="5" t="s">
        <v>66</v>
      </c>
      <c r="AA1414" s="5" t="s">
        <v>67</v>
      </c>
      <c r="AB1414" s="5"/>
      <c r="AC1414" s="5"/>
      <c r="AD1414" s="5" t="s">
        <v>94</v>
      </c>
      <c r="AE1414" s="5" t="s">
        <v>92</v>
      </c>
      <c r="AF1414" s="5" t="s">
        <v>91</v>
      </c>
    </row>
    <row r="1415" spans="24:32" ht="18" customHeight="1" x14ac:dyDescent="0.45">
      <c r="X1415" s="15" t="s">
        <v>106</v>
      </c>
      <c r="Y1415" s="15" t="s">
        <v>105</v>
      </c>
      <c r="Z1415" s="15" t="s">
        <v>100</v>
      </c>
      <c r="AA1415" s="15" t="s">
        <v>84</v>
      </c>
      <c r="AB1415" s="15" t="s">
        <v>97</v>
      </c>
      <c r="AC1415" s="2" t="str">
        <f>_xlfn.CONCAT(X1415,Y1415,Z1415,AA1415,AB1415)</f>
        <v>3後期金1 2a</v>
      </c>
      <c r="AD1415" s="16" t="e">
        <f>DGET($M$10:$U$203,$U$10,X1414:AA1415)</f>
        <v>#VALUE!</v>
      </c>
      <c r="AE1415" s="16" t="e">
        <f>DGET($M$10:$U$203,$N$10,X1414:AA1415)</f>
        <v>#VALUE!</v>
      </c>
      <c r="AF1415" s="16" t="e">
        <f>DGET($M$10:$U$203,$M$10,X1414:AA1415)</f>
        <v>#VALUE!</v>
      </c>
    </row>
    <row r="1416" spans="24:32" ht="18" customHeight="1" x14ac:dyDescent="0.45">
      <c r="X1416" s="5" t="s">
        <v>65</v>
      </c>
      <c r="Y1416" s="5" t="s">
        <v>77</v>
      </c>
      <c r="Z1416" s="5" t="s">
        <v>66</v>
      </c>
      <c r="AA1416" s="5" t="s">
        <v>68</v>
      </c>
      <c r="AB1416" s="5"/>
      <c r="AC1416" s="5"/>
      <c r="AD1416" s="5" t="s">
        <v>94</v>
      </c>
      <c r="AE1416" s="5" t="s">
        <v>92</v>
      </c>
      <c r="AF1416" s="5" t="s">
        <v>91</v>
      </c>
    </row>
    <row r="1417" spans="24:32" ht="18" customHeight="1" x14ac:dyDescent="0.45">
      <c r="X1417" s="15" t="s">
        <v>106</v>
      </c>
      <c r="Y1417" s="15" t="s">
        <v>105</v>
      </c>
      <c r="Z1417" s="15" t="s">
        <v>100</v>
      </c>
      <c r="AA1417" s="15" t="s">
        <v>84</v>
      </c>
      <c r="AB1417" s="15" t="s">
        <v>98</v>
      </c>
      <c r="AC1417" s="2" t="str">
        <f>_xlfn.CONCAT(X1417,Y1417,Z1417,AA1417,AB1417)</f>
        <v>3後期金1 2b</v>
      </c>
      <c r="AD1417" s="16" t="e">
        <f>DGET($M$10:$U$203,$U$10,X1416:AA1417)</f>
        <v>#VALUE!</v>
      </c>
      <c r="AE1417" s="16" t="e">
        <f>DGET($M$10:$U$203,$N$10,X1416:AA1417)</f>
        <v>#VALUE!</v>
      </c>
      <c r="AF1417" s="16" t="e">
        <f>DGET($M$10:$U$203,$M$10,X1416:AA1417)</f>
        <v>#VALUE!</v>
      </c>
    </row>
    <row r="1418" spans="24:32" ht="18" customHeight="1" x14ac:dyDescent="0.45">
      <c r="X1418" s="5" t="s">
        <v>65</v>
      </c>
      <c r="Y1418" s="5" t="s">
        <v>77</v>
      </c>
      <c r="Z1418" s="5" t="s">
        <v>66</v>
      </c>
      <c r="AA1418" s="5" t="s">
        <v>69</v>
      </c>
      <c r="AB1418" s="5"/>
      <c r="AC1418" s="5"/>
      <c r="AD1418" s="5" t="s">
        <v>94</v>
      </c>
      <c r="AE1418" s="5" t="s">
        <v>92</v>
      </c>
      <c r="AF1418" s="5" t="s">
        <v>91</v>
      </c>
    </row>
    <row r="1419" spans="24:32" ht="18" customHeight="1" x14ac:dyDescent="0.45">
      <c r="X1419" s="15" t="s">
        <v>106</v>
      </c>
      <c r="Y1419" s="15" t="s">
        <v>105</v>
      </c>
      <c r="Z1419" s="15" t="s">
        <v>100</v>
      </c>
      <c r="AA1419" s="15" t="s">
        <v>84</v>
      </c>
      <c r="AB1419" s="15" t="s">
        <v>99</v>
      </c>
      <c r="AC1419" s="2" t="str">
        <f>_xlfn.CONCAT(X1419,Y1419,Z1419,AA1419,AB1419)</f>
        <v>3後期金1 2c</v>
      </c>
      <c r="AD1419" s="16" t="e">
        <f>DGET($M$10:$U$203,$U$10,X1418:AA1419)</f>
        <v>#VALUE!</v>
      </c>
      <c r="AE1419" s="16" t="e">
        <f>DGET($M$10:$U$203,$N$10,X1418:AA1419)</f>
        <v>#VALUE!</v>
      </c>
      <c r="AF1419" s="16" t="e">
        <f>DGET($M$10:$U$203,$M$10,X1418:AA1419)</f>
        <v>#VALUE!</v>
      </c>
    </row>
    <row r="1420" spans="24:32" ht="18" customHeight="1" x14ac:dyDescent="0.45">
      <c r="X1420" s="5" t="s">
        <v>65</v>
      </c>
      <c r="Y1420" s="5" t="s">
        <v>77</v>
      </c>
      <c r="Z1420" s="5" t="s">
        <v>66</v>
      </c>
      <c r="AA1420" s="5" t="s">
        <v>67</v>
      </c>
      <c r="AB1420" s="5"/>
      <c r="AC1420" s="5"/>
      <c r="AD1420" s="5" t="s">
        <v>94</v>
      </c>
      <c r="AE1420" s="5" t="s">
        <v>92</v>
      </c>
      <c r="AF1420" s="5" t="s">
        <v>91</v>
      </c>
    </row>
    <row r="1421" spans="24:32" ht="18" customHeight="1" x14ac:dyDescent="0.45">
      <c r="X1421" s="15" t="s">
        <v>106</v>
      </c>
      <c r="Y1421" s="15" t="s">
        <v>105</v>
      </c>
      <c r="Z1421" s="15" t="s">
        <v>100</v>
      </c>
      <c r="AA1421" s="15" t="s">
        <v>85</v>
      </c>
      <c r="AB1421" s="15" t="s">
        <v>97</v>
      </c>
      <c r="AC1421" s="2" t="str">
        <f>_xlfn.CONCAT(X1421,Y1421,Z1421,AA1421,AB1421)</f>
        <v>3後期金3 4a</v>
      </c>
      <c r="AD1421" s="16" t="e">
        <f>DGET($M$10:$U$203,$U$10,X1420:AA1421)</f>
        <v>#VALUE!</v>
      </c>
      <c r="AE1421" s="16" t="e">
        <f>DGET($M$10:$U$203,$N$10,X1420:AA1421)</f>
        <v>#VALUE!</v>
      </c>
      <c r="AF1421" s="16" t="e">
        <f>DGET($M$10:$U$203,$M$10,X1420:AA1421)</f>
        <v>#VALUE!</v>
      </c>
    </row>
    <row r="1422" spans="24:32" ht="18" customHeight="1" x14ac:dyDescent="0.45">
      <c r="X1422" s="5" t="s">
        <v>65</v>
      </c>
      <c r="Y1422" s="5" t="s">
        <v>77</v>
      </c>
      <c r="Z1422" s="5" t="s">
        <v>66</v>
      </c>
      <c r="AA1422" s="5" t="s">
        <v>68</v>
      </c>
      <c r="AB1422" s="5"/>
      <c r="AC1422" s="5"/>
      <c r="AD1422" s="5" t="s">
        <v>94</v>
      </c>
      <c r="AE1422" s="5" t="s">
        <v>92</v>
      </c>
      <c r="AF1422" s="5" t="s">
        <v>91</v>
      </c>
    </row>
    <row r="1423" spans="24:32" ht="18" customHeight="1" x14ac:dyDescent="0.45">
      <c r="X1423" s="15" t="s">
        <v>106</v>
      </c>
      <c r="Y1423" s="15" t="s">
        <v>105</v>
      </c>
      <c r="Z1423" s="15" t="s">
        <v>100</v>
      </c>
      <c r="AA1423" s="15" t="s">
        <v>85</v>
      </c>
      <c r="AB1423" s="15" t="s">
        <v>98</v>
      </c>
      <c r="AC1423" s="2" t="str">
        <f>_xlfn.CONCAT(X1423,Y1423,Z1423,AA1423,AB1423)</f>
        <v>3後期金3 4b</v>
      </c>
      <c r="AD1423" s="16" t="e">
        <f>DGET($M$10:$U$203,$U$10,X1422:AA1423)</f>
        <v>#VALUE!</v>
      </c>
      <c r="AE1423" s="16" t="e">
        <f>DGET($M$10:$U$203,$N$10,X1422:AA1423)</f>
        <v>#VALUE!</v>
      </c>
      <c r="AF1423" s="16" t="e">
        <f>DGET($M$10:$U$203,$M$10,X1422:AA1423)</f>
        <v>#VALUE!</v>
      </c>
    </row>
    <row r="1424" spans="24:32" ht="18" customHeight="1" x14ac:dyDescent="0.45">
      <c r="X1424" s="5" t="s">
        <v>65</v>
      </c>
      <c r="Y1424" s="5" t="s">
        <v>77</v>
      </c>
      <c r="Z1424" s="5" t="s">
        <v>66</v>
      </c>
      <c r="AA1424" s="5" t="s">
        <v>69</v>
      </c>
      <c r="AB1424" s="5"/>
      <c r="AC1424" s="5"/>
      <c r="AD1424" s="5" t="s">
        <v>94</v>
      </c>
      <c r="AE1424" s="5" t="s">
        <v>92</v>
      </c>
      <c r="AF1424" s="5" t="s">
        <v>91</v>
      </c>
    </row>
    <row r="1425" spans="24:32" ht="18" customHeight="1" x14ac:dyDescent="0.45">
      <c r="X1425" s="15" t="s">
        <v>106</v>
      </c>
      <c r="Y1425" s="15" t="s">
        <v>105</v>
      </c>
      <c r="Z1425" s="15" t="s">
        <v>100</v>
      </c>
      <c r="AA1425" s="15" t="s">
        <v>85</v>
      </c>
      <c r="AB1425" s="15" t="s">
        <v>99</v>
      </c>
      <c r="AC1425" s="2" t="str">
        <f>_xlfn.CONCAT(X1425,Y1425,Z1425,AA1425,AB1425)</f>
        <v>3後期金3 4c</v>
      </c>
      <c r="AD1425" s="16" t="e">
        <f>DGET($M$10:$U$203,$U$10,X1424:AA1425)</f>
        <v>#VALUE!</v>
      </c>
      <c r="AE1425" s="16" t="e">
        <f>DGET($M$10:$U$203,$N$10,X1424:AA1425)</f>
        <v>#VALUE!</v>
      </c>
      <c r="AF1425" s="16" t="e">
        <f>DGET($M$10:$U$203,$M$10,X1424:AA1425)</f>
        <v>#VALUE!</v>
      </c>
    </row>
    <row r="1426" spans="24:32" ht="18" customHeight="1" x14ac:dyDescent="0.45">
      <c r="X1426" s="5" t="s">
        <v>65</v>
      </c>
      <c r="Y1426" s="5" t="s">
        <v>77</v>
      </c>
      <c r="Z1426" s="5" t="s">
        <v>66</v>
      </c>
      <c r="AA1426" s="5" t="s">
        <v>67</v>
      </c>
      <c r="AB1426" s="5"/>
      <c r="AC1426" s="5"/>
      <c r="AD1426" s="5" t="s">
        <v>94</v>
      </c>
      <c r="AE1426" s="5" t="s">
        <v>92</v>
      </c>
      <c r="AF1426" s="5" t="s">
        <v>91</v>
      </c>
    </row>
    <row r="1427" spans="24:32" ht="18" customHeight="1" x14ac:dyDescent="0.45">
      <c r="X1427" s="15" t="s">
        <v>106</v>
      </c>
      <c r="Y1427" s="15" t="s">
        <v>105</v>
      </c>
      <c r="Z1427" s="15" t="s">
        <v>100</v>
      </c>
      <c r="AA1427" s="15" t="s">
        <v>87</v>
      </c>
      <c r="AB1427" s="15" t="s">
        <v>97</v>
      </c>
      <c r="AC1427" s="2" t="str">
        <f>_xlfn.CONCAT(X1427,Y1427,Z1427,AA1427,AB1427)</f>
        <v>3後期金5 6a</v>
      </c>
      <c r="AD1427" s="16" t="e">
        <f>DGET($M$10:$U$203,$U$10,X1426:AA1427)</f>
        <v>#VALUE!</v>
      </c>
      <c r="AE1427" s="16" t="e">
        <f>DGET($M$10:$U$203,$N$10,X1426:AA1427)</f>
        <v>#VALUE!</v>
      </c>
      <c r="AF1427" s="16" t="e">
        <f>DGET($M$10:$U$203,$M$10,X1426:AA1427)</f>
        <v>#VALUE!</v>
      </c>
    </row>
    <row r="1428" spans="24:32" ht="18" customHeight="1" x14ac:dyDescent="0.45">
      <c r="X1428" s="5" t="s">
        <v>65</v>
      </c>
      <c r="Y1428" s="5" t="s">
        <v>77</v>
      </c>
      <c r="Z1428" s="5" t="s">
        <v>66</v>
      </c>
      <c r="AA1428" s="5" t="s">
        <v>68</v>
      </c>
      <c r="AB1428" s="5"/>
      <c r="AC1428" s="5"/>
      <c r="AD1428" s="5" t="s">
        <v>94</v>
      </c>
      <c r="AE1428" s="5" t="s">
        <v>92</v>
      </c>
      <c r="AF1428" s="5" t="s">
        <v>91</v>
      </c>
    </row>
    <row r="1429" spans="24:32" ht="18" customHeight="1" x14ac:dyDescent="0.45">
      <c r="X1429" s="15" t="s">
        <v>106</v>
      </c>
      <c r="Y1429" s="15" t="s">
        <v>105</v>
      </c>
      <c r="Z1429" s="15" t="s">
        <v>100</v>
      </c>
      <c r="AA1429" s="15" t="s">
        <v>87</v>
      </c>
      <c r="AB1429" s="15" t="s">
        <v>98</v>
      </c>
      <c r="AC1429" s="2" t="str">
        <f>_xlfn.CONCAT(X1429,Y1429,Z1429,AA1429,AB1429)</f>
        <v>3後期金5 6b</v>
      </c>
      <c r="AD1429" s="16" t="e">
        <f>DGET($M$10:$U$203,$U$10,X1428:AA1429)</f>
        <v>#VALUE!</v>
      </c>
      <c r="AE1429" s="16" t="e">
        <f>DGET($M$10:$U$203,$N$10,X1428:AA1429)</f>
        <v>#VALUE!</v>
      </c>
      <c r="AF1429" s="16" t="e">
        <f>DGET($M$10:$U$203,$M$10,X1428:AA1429)</f>
        <v>#VALUE!</v>
      </c>
    </row>
    <row r="1430" spans="24:32" ht="18" customHeight="1" x14ac:dyDescent="0.45">
      <c r="X1430" s="5" t="s">
        <v>65</v>
      </c>
      <c r="Y1430" s="5" t="s">
        <v>77</v>
      </c>
      <c r="Z1430" s="5" t="s">
        <v>66</v>
      </c>
      <c r="AA1430" s="5" t="s">
        <v>69</v>
      </c>
      <c r="AB1430" s="5"/>
      <c r="AC1430" s="5"/>
      <c r="AD1430" s="5" t="s">
        <v>94</v>
      </c>
      <c r="AE1430" s="5" t="s">
        <v>92</v>
      </c>
      <c r="AF1430" s="5" t="s">
        <v>91</v>
      </c>
    </row>
    <row r="1431" spans="24:32" ht="18" customHeight="1" x14ac:dyDescent="0.45">
      <c r="X1431" s="15" t="s">
        <v>106</v>
      </c>
      <c r="Y1431" s="15" t="s">
        <v>105</v>
      </c>
      <c r="Z1431" s="15" t="s">
        <v>100</v>
      </c>
      <c r="AA1431" s="15" t="s">
        <v>87</v>
      </c>
      <c r="AB1431" s="15" t="s">
        <v>99</v>
      </c>
      <c r="AC1431" s="2" t="str">
        <f>_xlfn.CONCAT(X1431,Y1431,Z1431,AA1431,AB1431)</f>
        <v>3後期金5 6c</v>
      </c>
      <c r="AD1431" s="16" t="e">
        <f>DGET($M$10:$U$203,$U$10,X1430:AA1431)</f>
        <v>#VALUE!</v>
      </c>
      <c r="AE1431" s="16" t="e">
        <f>DGET($M$10:$U$203,$N$10,X1430:AA1431)</f>
        <v>#VALUE!</v>
      </c>
      <c r="AF1431" s="16" t="e">
        <f>DGET($M$10:$U$203,$M$10,X1430:AA1431)</f>
        <v>#VALUE!</v>
      </c>
    </row>
    <row r="1432" spans="24:32" ht="18" customHeight="1" x14ac:dyDescent="0.45">
      <c r="X1432" s="5" t="s">
        <v>65</v>
      </c>
      <c r="Y1432" s="5" t="s">
        <v>77</v>
      </c>
      <c r="Z1432" s="5" t="s">
        <v>66</v>
      </c>
      <c r="AA1432" s="5" t="s">
        <v>67</v>
      </c>
      <c r="AB1432" s="5"/>
      <c r="AC1432" s="5"/>
      <c r="AD1432" s="5" t="s">
        <v>94</v>
      </c>
      <c r="AE1432" s="5" t="s">
        <v>92</v>
      </c>
      <c r="AF1432" s="5" t="s">
        <v>91</v>
      </c>
    </row>
    <row r="1433" spans="24:32" ht="18" customHeight="1" x14ac:dyDescent="0.45">
      <c r="X1433" s="15" t="s">
        <v>106</v>
      </c>
      <c r="Y1433" s="15" t="s">
        <v>105</v>
      </c>
      <c r="Z1433" s="15" t="s">
        <v>100</v>
      </c>
      <c r="AA1433" s="15" t="s">
        <v>88</v>
      </c>
      <c r="AB1433" s="15" t="s">
        <v>97</v>
      </c>
      <c r="AC1433" s="2" t="str">
        <f>_xlfn.CONCAT(X1433,Y1433,Z1433,AA1433,AB1433)</f>
        <v>3後期金7 8a</v>
      </c>
      <c r="AD1433" s="16" t="e">
        <f>DGET($M$10:$U$203,$U$10,X1432:AA1433)</f>
        <v>#VALUE!</v>
      </c>
      <c r="AE1433" s="16" t="e">
        <f>DGET($M$10:$U$203,$N$10,X1432:AA1433)</f>
        <v>#VALUE!</v>
      </c>
      <c r="AF1433" s="16" t="e">
        <f>DGET($M$10:$U$203,$M$10,X1432:AA1433)</f>
        <v>#VALUE!</v>
      </c>
    </row>
    <row r="1434" spans="24:32" ht="18" customHeight="1" x14ac:dyDescent="0.45">
      <c r="X1434" s="5" t="s">
        <v>65</v>
      </c>
      <c r="Y1434" s="5" t="s">
        <v>77</v>
      </c>
      <c r="Z1434" s="5" t="s">
        <v>66</v>
      </c>
      <c r="AA1434" s="5" t="s">
        <v>68</v>
      </c>
      <c r="AB1434" s="5"/>
      <c r="AC1434" s="5"/>
      <c r="AD1434" s="5" t="s">
        <v>94</v>
      </c>
      <c r="AE1434" s="5" t="s">
        <v>92</v>
      </c>
      <c r="AF1434" s="5" t="s">
        <v>91</v>
      </c>
    </row>
    <row r="1435" spans="24:32" ht="18" customHeight="1" x14ac:dyDescent="0.45">
      <c r="X1435" s="15" t="s">
        <v>106</v>
      </c>
      <c r="Y1435" s="15" t="s">
        <v>105</v>
      </c>
      <c r="Z1435" s="15" t="s">
        <v>100</v>
      </c>
      <c r="AA1435" s="15" t="s">
        <v>88</v>
      </c>
      <c r="AB1435" s="15" t="s">
        <v>98</v>
      </c>
      <c r="AC1435" s="2" t="str">
        <f>_xlfn.CONCAT(X1435,Y1435,Z1435,AA1435,AB1435)</f>
        <v>3後期金7 8b</v>
      </c>
      <c r="AD1435" s="16" t="e">
        <f>DGET($M$10:$U$203,$U$10,X1434:AA1435)</f>
        <v>#VALUE!</v>
      </c>
      <c r="AE1435" s="16" t="e">
        <f>DGET($M$10:$U$203,$N$10,X1434:AA1435)</f>
        <v>#VALUE!</v>
      </c>
      <c r="AF1435" s="16" t="e">
        <f>DGET($M$10:$U$203,$M$10,X1434:AA1435)</f>
        <v>#VALUE!</v>
      </c>
    </row>
    <row r="1436" spans="24:32" ht="18" customHeight="1" x14ac:dyDescent="0.45">
      <c r="X1436" s="5" t="s">
        <v>65</v>
      </c>
      <c r="Y1436" s="5" t="s">
        <v>77</v>
      </c>
      <c r="Z1436" s="5" t="s">
        <v>66</v>
      </c>
      <c r="AA1436" s="5" t="s">
        <v>69</v>
      </c>
      <c r="AB1436" s="5"/>
      <c r="AC1436" s="5"/>
      <c r="AD1436" s="5" t="s">
        <v>94</v>
      </c>
      <c r="AE1436" s="5" t="s">
        <v>92</v>
      </c>
      <c r="AF1436" s="5" t="s">
        <v>91</v>
      </c>
    </row>
    <row r="1437" spans="24:32" ht="18" customHeight="1" x14ac:dyDescent="0.45">
      <c r="X1437" s="15" t="s">
        <v>106</v>
      </c>
      <c r="Y1437" s="15" t="s">
        <v>105</v>
      </c>
      <c r="Z1437" s="15" t="s">
        <v>100</v>
      </c>
      <c r="AA1437" s="15" t="s">
        <v>88</v>
      </c>
      <c r="AB1437" s="15" t="s">
        <v>99</v>
      </c>
      <c r="AC1437" s="2" t="str">
        <f>_xlfn.CONCAT(X1437,Y1437,Z1437,AA1437,AB1437)</f>
        <v>3後期金7 8c</v>
      </c>
      <c r="AD1437" s="16" t="e">
        <f>DGET($M$10:$U$203,$U$10,X1436:AA1437)</f>
        <v>#VALUE!</v>
      </c>
      <c r="AE1437" s="16" t="e">
        <f>DGET($M$10:$U$203,$N$10,X1436:AA1437)</f>
        <v>#VALUE!</v>
      </c>
      <c r="AF1437" s="16" t="e">
        <f>DGET($M$10:$U$203,$M$10,X1436:AA1437)</f>
        <v>#VALUE!</v>
      </c>
    </row>
    <row r="1438" spans="24:32" ht="18" customHeight="1" x14ac:dyDescent="0.45">
      <c r="X1438" s="5" t="s">
        <v>65</v>
      </c>
      <c r="Y1438" s="5" t="s">
        <v>77</v>
      </c>
      <c r="Z1438" s="5" t="s">
        <v>66</v>
      </c>
      <c r="AA1438" s="5" t="s">
        <v>67</v>
      </c>
      <c r="AB1438" s="5"/>
      <c r="AC1438" s="5"/>
      <c r="AD1438" s="5" t="s">
        <v>94</v>
      </c>
      <c r="AE1438" s="5" t="s">
        <v>92</v>
      </c>
      <c r="AF1438" s="5" t="s">
        <v>91</v>
      </c>
    </row>
    <row r="1439" spans="24:32" ht="18" customHeight="1" x14ac:dyDescent="0.45">
      <c r="X1439" s="15" t="s">
        <v>106</v>
      </c>
      <c r="Y1439" s="15" t="s">
        <v>105</v>
      </c>
      <c r="Z1439" s="15" t="s">
        <v>100</v>
      </c>
      <c r="AA1439" s="15" t="s">
        <v>89</v>
      </c>
      <c r="AB1439" s="15" t="s">
        <v>97</v>
      </c>
      <c r="AC1439" s="2" t="str">
        <f>_xlfn.CONCAT(X1439,Y1439,Z1439,AA1439,AB1439)</f>
        <v>3後期金9 10a</v>
      </c>
      <c r="AD1439" s="16" t="e">
        <f>DGET($M$10:$U$203,$U$10,X1438:AA1439)</f>
        <v>#VALUE!</v>
      </c>
      <c r="AE1439" s="16" t="e">
        <f>DGET($M$10:$U$203,$N$10,X1438:AA1439)</f>
        <v>#VALUE!</v>
      </c>
      <c r="AF1439" s="16" t="e">
        <f>DGET($M$10:$U$203,$M$10,X1438:AA1439)</f>
        <v>#VALUE!</v>
      </c>
    </row>
    <row r="1440" spans="24:32" ht="18" customHeight="1" x14ac:dyDescent="0.45">
      <c r="X1440" s="5" t="s">
        <v>65</v>
      </c>
      <c r="Y1440" s="5" t="s">
        <v>77</v>
      </c>
      <c r="Z1440" s="5" t="s">
        <v>66</v>
      </c>
      <c r="AA1440" s="5" t="s">
        <v>68</v>
      </c>
      <c r="AB1440" s="5"/>
      <c r="AC1440" s="5"/>
      <c r="AD1440" s="5" t="s">
        <v>94</v>
      </c>
      <c r="AE1440" s="5" t="s">
        <v>92</v>
      </c>
      <c r="AF1440" s="5" t="s">
        <v>91</v>
      </c>
    </row>
    <row r="1441" spans="24:32" ht="18" customHeight="1" x14ac:dyDescent="0.45">
      <c r="X1441" s="15" t="s">
        <v>106</v>
      </c>
      <c r="Y1441" s="15" t="s">
        <v>105</v>
      </c>
      <c r="Z1441" s="15" t="s">
        <v>100</v>
      </c>
      <c r="AA1441" s="15" t="s">
        <v>89</v>
      </c>
      <c r="AB1441" s="15" t="s">
        <v>98</v>
      </c>
      <c r="AC1441" s="2" t="str">
        <f>_xlfn.CONCAT(X1441,Y1441,Z1441,AA1441,AB1441)</f>
        <v>3後期金9 10b</v>
      </c>
      <c r="AD1441" s="16" t="e">
        <f>DGET($M$10:$U$203,$U$10,X1440:AA1441)</f>
        <v>#VALUE!</v>
      </c>
      <c r="AE1441" s="16" t="e">
        <f>DGET($M$10:$U$203,$N$10,X1440:AA1441)</f>
        <v>#VALUE!</v>
      </c>
      <c r="AF1441" s="16" t="e">
        <f>DGET($M$10:$U$203,$M$10,X1440:AA1441)</f>
        <v>#VALUE!</v>
      </c>
    </row>
    <row r="1442" spans="24:32" ht="18" customHeight="1" x14ac:dyDescent="0.45">
      <c r="X1442" s="5" t="s">
        <v>65</v>
      </c>
      <c r="Y1442" s="5" t="s">
        <v>77</v>
      </c>
      <c r="Z1442" s="5" t="s">
        <v>66</v>
      </c>
      <c r="AA1442" s="5" t="s">
        <v>69</v>
      </c>
      <c r="AB1442" s="5"/>
      <c r="AC1442" s="5"/>
      <c r="AD1442" s="5" t="s">
        <v>94</v>
      </c>
      <c r="AE1442" s="5" t="s">
        <v>92</v>
      </c>
      <c r="AF1442" s="5" t="s">
        <v>91</v>
      </c>
    </row>
    <row r="1443" spans="24:32" ht="18" customHeight="1" x14ac:dyDescent="0.45">
      <c r="X1443" s="15" t="s">
        <v>106</v>
      </c>
      <c r="Y1443" s="15" t="s">
        <v>105</v>
      </c>
      <c r="Z1443" s="15" t="s">
        <v>100</v>
      </c>
      <c r="AA1443" s="15" t="s">
        <v>89</v>
      </c>
      <c r="AB1443" s="15" t="s">
        <v>99</v>
      </c>
      <c r="AC1443" s="2" t="str">
        <f>_xlfn.CONCAT(X1443,Y1443,Z1443,AA1443,AB1443)</f>
        <v>3後期金9 10c</v>
      </c>
      <c r="AD1443" s="16" t="e">
        <f>DGET($M$10:$U$203,$U$10,X1442:AA1443)</f>
        <v>#VALUE!</v>
      </c>
      <c r="AE1443" s="16" t="e">
        <f>DGET($M$10:$U$203,$N$10,X1442:AA1443)</f>
        <v>#VALUE!</v>
      </c>
      <c r="AF1443" s="16" t="e">
        <f>DGET($M$10:$U$203,$M$10,X1442:AA1443)</f>
        <v>#VALUE!</v>
      </c>
    </row>
    <row r="1444" spans="24:32" ht="18" customHeight="1" x14ac:dyDescent="0.45">
      <c r="X1444" s="5" t="s">
        <v>65</v>
      </c>
      <c r="Y1444" s="5" t="s">
        <v>77</v>
      </c>
      <c r="Z1444" s="5" t="s">
        <v>66</v>
      </c>
      <c r="AA1444" s="5" t="s">
        <v>67</v>
      </c>
      <c r="AB1444" s="5"/>
      <c r="AC1444" s="5"/>
      <c r="AD1444" s="5" t="s">
        <v>94</v>
      </c>
      <c r="AE1444" s="5" t="s">
        <v>92</v>
      </c>
      <c r="AF1444" s="5" t="s">
        <v>91</v>
      </c>
    </row>
    <row r="1445" spans="24:32" ht="18" customHeight="1" x14ac:dyDescent="0.45">
      <c r="X1445" s="15" t="s">
        <v>106</v>
      </c>
      <c r="Y1445" s="15" t="s">
        <v>105</v>
      </c>
      <c r="Z1445" s="15" t="s">
        <v>100</v>
      </c>
      <c r="AA1445" s="15" t="s">
        <v>90</v>
      </c>
      <c r="AB1445" s="15" t="s">
        <v>97</v>
      </c>
      <c r="AC1445" s="2" t="str">
        <f>_xlfn.CONCAT(X1445,Y1445,Z1445,AA1445,AB1445)</f>
        <v>3後期金他a</v>
      </c>
      <c r="AD1445" s="16" t="e">
        <f>DGET($M$10:$U$203,$U$10,X1444:AA1445)</f>
        <v>#VALUE!</v>
      </c>
      <c r="AE1445" s="16" t="e">
        <f>DGET($M$10:$U$203,$N$10,X1444:AA1445)</f>
        <v>#VALUE!</v>
      </c>
      <c r="AF1445" s="16" t="e">
        <f>DGET($M$10:$U$203,$M$10,X1444:AA1445)</f>
        <v>#VALUE!</v>
      </c>
    </row>
    <row r="1446" spans="24:32" ht="18" customHeight="1" x14ac:dyDescent="0.45">
      <c r="X1446" s="5" t="s">
        <v>65</v>
      </c>
      <c r="Y1446" s="5" t="s">
        <v>77</v>
      </c>
      <c r="Z1446" s="5" t="s">
        <v>66</v>
      </c>
      <c r="AA1446" s="5" t="s">
        <v>68</v>
      </c>
      <c r="AB1446" s="5"/>
      <c r="AC1446" s="5"/>
      <c r="AD1446" s="5" t="s">
        <v>94</v>
      </c>
      <c r="AE1446" s="5" t="s">
        <v>92</v>
      </c>
      <c r="AF1446" s="5" t="s">
        <v>91</v>
      </c>
    </row>
    <row r="1447" spans="24:32" ht="18" customHeight="1" x14ac:dyDescent="0.45">
      <c r="X1447" s="15" t="s">
        <v>106</v>
      </c>
      <c r="Y1447" s="15" t="s">
        <v>105</v>
      </c>
      <c r="Z1447" s="15" t="s">
        <v>100</v>
      </c>
      <c r="AA1447" s="15" t="s">
        <v>90</v>
      </c>
      <c r="AB1447" s="15" t="s">
        <v>98</v>
      </c>
      <c r="AC1447" s="2" t="str">
        <f>_xlfn.CONCAT(X1447,Y1447,Z1447,AA1447,AB1447)</f>
        <v>3後期金他b</v>
      </c>
      <c r="AD1447" s="16" t="e">
        <f>DGET($M$10:$U$203,$U$10,X1446:AA1447)</f>
        <v>#VALUE!</v>
      </c>
      <c r="AE1447" s="16" t="e">
        <f>DGET($M$10:$U$203,$N$10,X1446:AA1447)</f>
        <v>#VALUE!</v>
      </c>
      <c r="AF1447" s="16" t="e">
        <f>DGET($M$10:$U$203,$M$10,X1446:AA1447)</f>
        <v>#VALUE!</v>
      </c>
    </row>
    <row r="1448" spans="24:32" ht="18" customHeight="1" x14ac:dyDescent="0.45">
      <c r="X1448" s="5" t="s">
        <v>65</v>
      </c>
      <c r="Y1448" s="5" t="s">
        <v>77</v>
      </c>
      <c r="Z1448" s="5" t="s">
        <v>66</v>
      </c>
      <c r="AA1448" s="5" t="s">
        <v>69</v>
      </c>
      <c r="AB1448" s="5"/>
      <c r="AC1448" s="5"/>
      <c r="AD1448" s="5" t="s">
        <v>94</v>
      </c>
      <c r="AE1448" s="5" t="s">
        <v>92</v>
      </c>
      <c r="AF1448" s="5" t="s">
        <v>91</v>
      </c>
    </row>
    <row r="1449" spans="24:32" ht="18" customHeight="1" x14ac:dyDescent="0.45">
      <c r="X1449" s="15" t="s">
        <v>106</v>
      </c>
      <c r="Y1449" s="15" t="s">
        <v>105</v>
      </c>
      <c r="Z1449" s="15" t="s">
        <v>100</v>
      </c>
      <c r="AA1449" s="15" t="s">
        <v>90</v>
      </c>
      <c r="AB1449" s="15" t="s">
        <v>99</v>
      </c>
      <c r="AC1449" s="2" t="str">
        <f>_xlfn.CONCAT(X1449,Y1449,Z1449,AA1449,AB1449)</f>
        <v>3後期金他c</v>
      </c>
      <c r="AD1449" s="16" t="e">
        <f>DGET($M$10:$U$203,$U$10,X1448:AA1449)</f>
        <v>#VALUE!</v>
      </c>
      <c r="AE1449" s="16" t="e">
        <f>DGET($M$10:$U$203,$N$10,X1448:AA1449)</f>
        <v>#VALUE!</v>
      </c>
      <c r="AF1449" s="16" t="e">
        <f>DGET($M$10:$U$203,$M$10,X1448:AA1449)</f>
        <v>#VALUE!</v>
      </c>
    </row>
    <row r="1450" spans="24:32" ht="18" customHeight="1" x14ac:dyDescent="0.45">
      <c r="X1450" s="5" t="s">
        <v>65</v>
      </c>
      <c r="Y1450" s="5" t="s">
        <v>77</v>
      </c>
      <c r="Z1450" s="5" t="s">
        <v>66</v>
      </c>
      <c r="AA1450" s="5" t="s">
        <v>67</v>
      </c>
      <c r="AB1450" s="5"/>
      <c r="AC1450" s="5"/>
      <c r="AD1450" s="5" t="s">
        <v>94</v>
      </c>
      <c r="AE1450" s="5" t="s">
        <v>92</v>
      </c>
      <c r="AF1450" s="5" t="s">
        <v>91</v>
      </c>
    </row>
    <row r="1451" spans="24:32" ht="18" customHeight="1" x14ac:dyDescent="0.45">
      <c r="X1451" s="15" t="s">
        <v>106</v>
      </c>
      <c r="Y1451" s="15" t="s">
        <v>105</v>
      </c>
      <c r="Z1451" s="15" t="s">
        <v>101</v>
      </c>
      <c r="AA1451" s="15" t="s">
        <v>84</v>
      </c>
      <c r="AB1451" s="15" t="s">
        <v>97</v>
      </c>
      <c r="AC1451" s="2" t="str">
        <f>_xlfn.CONCAT(X1451,Y1451,Z1451,AA1451,AB1451)</f>
        <v>3後期土1 2a</v>
      </c>
      <c r="AD1451" s="16" t="e">
        <f>DGET($M$10:$U$203,$U$10,X1450:AA1451)</f>
        <v>#VALUE!</v>
      </c>
      <c r="AE1451" s="16" t="e">
        <f>DGET($M$10:$U$203,$N$10,X1450:AA1451)</f>
        <v>#VALUE!</v>
      </c>
      <c r="AF1451" s="16" t="e">
        <f>DGET($M$10:$U$203,$M$10,X1450:AA1451)</f>
        <v>#VALUE!</v>
      </c>
    </row>
    <row r="1452" spans="24:32" ht="18" customHeight="1" x14ac:dyDescent="0.45">
      <c r="X1452" s="5" t="s">
        <v>65</v>
      </c>
      <c r="Y1452" s="5" t="s">
        <v>77</v>
      </c>
      <c r="Z1452" s="5" t="s">
        <v>66</v>
      </c>
      <c r="AA1452" s="5" t="s">
        <v>68</v>
      </c>
      <c r="AB1452" s="5"/>
      <c r="AC1452" s="5"/>
      <c r="AD1452" s="5" t="s">
        <v>94</v>
      </c>
      <c r="AE1452" s="5" t="s">
        <v>92</v>
      </c>
      <c r="AF1452" s="5" t="s">
        <v>91</v>
      </c>
    </row>
    <row r="1453" spans="24:32" ht="18" customHeight="1" x14ac:dyDescent="0.45">
      <c r="X1453" s="15" t="s">
        <v>106</v>
      </c>
      <c r="Y1453" s="15" t="s">
        <v>105</v>
      </c>
      <c r="Z1453" s="15" t="s">
        <v>101</v>
      </c>
      <c r="AA1453" s="15" t="s">
        <v>84</v>
      </c>
      <c r="AB1453" s="15" t="s">
        <v>98</v>
      </c>
      <c r="AC1453" s="2" t="str">
        <f>_xlfn.CONCAT(X1453,Y1453,Z1453,AA1453,AB1453)</f>
        <v>3後期土1 2b</v>
      </c>
      <c r="AD1453" s="16" t="e">
        <f>DGET($M$10:$U$203,$U$10,X1452:AA1453)</f>
        <v>#VALUE!</v>
      </c>
      <c r="AE1453" s="16" t="e">
        <f>DGET($M$10:$U$203,$N$10,X1452:AA1453)</f>
        <v>#VALUE!</v>
      </c>
      <c r="AF1453" s="16" t="e">
        <f>DGET($M$10:$U$203,$M$10,X1452:AA1453)</f>
        <v>#VALUE!</v>
      </c>
    </row>
    <row r="1454" spans="24:32" ht="18" customHeight="1" x14ac:dyDescent="0.45">
      <c r="X1454" s="5" t="s">
        <v>65</v>
      </c>
      <c r="Y1454" s="5" t="s">
        <v>77</v>
      </c>
      <c r="Z1454" s="5" t="s">
        <v>66</v>
      </c>
      <c r="AA1454" s="5" t="s">
        <v>69</v>
      </c>
      <c r="AB1454" s="5"/>
      <c r="AC1454" s="5"/>
      <c r="AD1454" s="5" t="s">
        <v>94</v>
      </c>
      <c r="AE1454" s="5" t="s">
        <v>92</v>
      </c>
      <c r="AF1454" s="5" t="s">
        <v>91</v>
      </c>
    </row>
    <row r="1455" spans="24:32" ht="18" customHeight="1" x14ac:dyDescent="0.45">
      <c r="X1455" s="15" t="s">
        <v>106</v>
      </c>
      <c r="Y1455" s="15" t="s">
        <v>105</v>
      </c>
      <c r="Z1455" s="15" t="s">
        <v>101</v>
      </c>
      <c r="AA1455" s="15" t="s">
        <v>84</v>
      </c>
      <c r="AB1455" s="15" t="s">
        <v>99</v>
      </c>
      <c r="AC1455" s="2" t="str">
        <f>_xlfn.CONCAT(X1455,Y1455,Z1455,AA1455,AB1455)</f>
        <v>3後期土1 2c</v>
      </c>
      <c r="AD1455" s="16" t="e">
        <f>DGET($M$10:$U$203,$U$10,X1454:AA1455)</f>
        <v>#VALUE!</v>
      </c>
      <c r="AE1455" s="16" t="e">
        <f>DGET($M$10:$U$203,$N$10,X1454:AA1455)</f>
        <v>#VALUE!</v>
      </c>
      <c r="AF1455" s="16" t="e">
        <f>DGET($M$10:$U$203,$M$10,X1454:AA1455)</f>
        <v>#VALUE!</v>
      </c>
    </row>
    <row r="1456" spans="24:32" ht="18" customHeight="1" x14ac:dyDescent="0.45">
      <c r="X1456" s="5" t="s">
        <v>65</v>
      </c>
      <c r="Y1456" s="5" t="s">
        <v>77</v>
      </c>
      <c r="Z1456" s="5" t="s">
        <v>102</v>
      </c>
      <c r="AA1456" s="5" t="s">
        <v>67</v>
      </c>
      <c r="AB1456" s="5"/>
      <c r="AC1456" s="5"/>
      <c r="AD1456" s="5" t="s">
        <v>94</v>
      </c>
      <c r="AE1456" s="5" t="s">
        <v>92</v>
      </c>
      <c r="AF1456" s="5" t="s">
        <v>91</v>
      </c>
    </row>
    <row r="1457" spans="24:32" ht="18" customHeight="1" x14ac:dyDescent="0.45">
      <c r="X1457" s="15" t="s">
        <v>106</v>
      </c>
      <c r="Y1457" s="15" t="s">
        <v>105</v>
      </c>
      <c r="Z1457" s="15" t="s">
        <v>101</v>
      </c>
      <c r="AA1457" s="15" t="s">
        <v>85</v>
      </c>
      <c r="AB1457" s="15" t="s">
        <v>97</v>
      </c>
      <c r="AC1457" s="2" t="str">
        <f>_xlfn.CONCAT(X1457,Y1457,Z1457,AA1457,AB1457)</f>
        <v>3後期土3 4a</v>
      </c>
      <c r="AD1457" s="16" t="e">
        <f>DGET($M$10:$U$203,$U$10,X1456:AA1457)</f>
        <v>#VALUE!</v>
      </c>
      <c r="AE1457" s="16" t="e">
        <f>DGET($M$10:$U$203,$N$10,X1456:AA1457)</f>
        <v>#VALUE!</v>
      </c>
      <c r="AF1457" s="16" t="e">
        <f>DGET($M$10:$U$203,$M$10,X1456:AA1457)</f>
        <v>#VALUE!</v>
      </c>
    </row>
    <row r="1458" spans="24:32" ht="18" customHeight="1" x14ac:dyDescent="0.45">
      <c r="X1458" s="5" t="s">
        <v>65</v>
      </c>
      <c r="Y1458" s="5" t="s">
        <v>77</v>
      </c>
      <c r="Z1458" s="5" t="s">
        <v>66</v>
      </c>
      <c r="AA1458" s="5" t="s">
        <v>68</v>
      </c>
      <c r="AB1458" s="5"/>
      <c r="AC1458" s="5"/>
      <c r="AD1458" s="5" t="s">
        <v>94</v>
      </c>
      <c r="AE1458" s="5" t="s">
        <v>92</v>
      </c>
      <c r="AF1458" s="5" t="s">
        <v>91</v>
      </c>
    </row>
    <row r="1459" spans="24:32" ht="18" customHeight="1" x14ac:dyDescent="0.45">
      <c r="X1459" s="15" t="s">
        <v>106</v>
      </c>
      <c r="Y1459" s="15" t="s">
        <v>105</v>
      </c>
      <c r="Z1459" s="15" t="s">
        <v>101</v>
      </c>
      <c r="AA1459" s="15" t="s">
        <v>85</v>
      </c>
      <c r="AB1459" s="15" t="s">
        <v>98</v>
      </c>
      <c r="AC1459" s="2" t="str">
        <f>_xlfn.CONCAT(X1459,Y1459,Z1459,AA1459,AB1459)</f>
        <v>3後期土3 4b</v>
      </c>
      <c r="AD1459" s="16" t="e">
        <f>DGET($M$10:$U$203,$U$10,X1458:AA1459)</f>
        <v>#VALUE!</v>
      </c>
      <c r="AE1459" s="16" t="e">
        <f>DGET($M$10:$U$203,$N$10,X1458:AA1459)</f>
        <v>#VALUE!</v>
      </c>
      <c r="AF1459" s="16" t="e">
        <f>DGET($M$10:$U$203,$M$10,X1458:AA1459)</f>
        <v>#VALUE!</v>
      </c>
    </row>
    <row r="1460" spans="24:32" ht="18" customHeight="1" x14ac:dyDescent="0.45">
      <c r="X1460" s="5" t="s">
        <v>65</v>
      </c>
      <c r="Y1460" s="5" t="s">
        <v>77</v>
      </c>
      <c r="Z1460" s="5" t="s">
        <v>66</v>
      </c>
      <c r="AA1460" s="5" t="s">
        <v>69</v>
      </c>
      <c r="AB1460" s="5"/>
      <c r="AC1460" s="5"/>
      <c r="AD1460" s="5" t="s">
        <v>94</v>
      </c>
      <c r="AE1460" s="5" t="s">
        <v>92</v>
      </c>
      <c r="AF1460" s="5" t="s">
        <v>91</v>
      </c>
    </row>
    <row r="1461" spans="24:32" ht="18" customHeight="1" x14ac:dyDescent="0.45">
      <c r="X1461" s="15" t="s">
        <v>106</v>
      </c>
      <c r="Y1461" s="15" t="s">
        <v>105</v>
      </c>
      <c r="Z1461" s="15" t="s">
        <v>101</v>
      </c>
      <c r="AA1461" s="15" t="s">
        <v>85</v>
      </c>
      <c r="AB1461" s="15" t="s">
        <v>99</v>
      </c>
      <c r="AC1461" s="2" t="str">
        <f>_xlfn.CONCAT(X1461,Y1461,Z1461,AA1461,AB1461)</f>
        <v>3後期土3 4c</v>
      </c>
      <c r="AD1461" s="16" t="e">
        <f>DGET($M$10:$U$203,$U$10,X1460:AA1461)</f>
        <v>#VALUE!</v>
      </c>
      <c r="AE1461" s="16" t="e">
        <f>DGET($M$10:$U$203,$N$10,X1460:AA1461)</f>
        <v>#VALUE!</v>
      </c>
      <c r="AF1461" s="16" t="e">
        <f>DGET($M$10:$U$203,$M$10,X1460:AA1461)</f>
        <v>#VALUE!</v>
      </c>
    </row>
    <row r="1462" spans="24:32" ht="18" customHeight="1" x14ac:dyDescent="0.45">
      <c r="X1462" s="5" t="s">
        <v>65</v>
      </c>
      <c r="Y1462" s="5" t="s">
        <v>77</v>
      </c>
      <c r="Z1462" s="5" t="s">
        <v>66</v>
      </c>
      <c r="AA1462" s="5" t="s">
        <v>67</v>
      </c>
      <c r="AB1462" s="5"/>
      <c r="AC1462" s="5"/>
      <c r="AD1462" s="5" t="s">
        <v>94</v>
      </c>
      <c r="AE1462" s="5" t="s">
        <v>92</v>
      </c>
      <c r="AF1462" s="5" t="s">
        <v>91</v>
      </c>
    </row>
    <row r="1463" spans="24:32" ht="18" customHeight="1" x14ac:dyDescent="0.45">
      <c r="X1463" s="15" t="s">
        <v>106</v>
      </c>
      <c r="Y1463" s="15" t="s">
        <v>105</v>
      </c>
      <c r="Z1463" s="15" t="s">
        <v>101</v>
      </c>
      <c r="AA1463" s="15" t="s">
        <v>87</v>
      </c>
      <c r="AB1463" s="15" t="s">
        <v>97</v>
      </c>
      <c r="AC1463" s="2" t="str">
        <f>_xlfn.CONCAT(X1463,Y1463,Z1463,AA1463,AB1463)</f>
        <v>3後期土5 6a</v>
      </c>
      <c r="AD1463" s="16" t="e">
        <f>DGET($M$10:$U$203,$U$10,X1462:AA1463)</f>
        <v>#VALUE!</v>
      </c>
      <c r="AE1463" s="16" t="e">
        <f>DGET($M$10:$U$203,$N$10,X1462:AA1463)</f>
        <v>#VALUE!</v>
      </c>
      <c r="AF1463" s="16" t="e">
        <f>DGET($M$10:$U$203,$M$10,X1462:AA1463)</f>
        <v>#VALUE!</v>
      </c>
    </row>
    <row r="1464" spans="24:32" ht="18" customHeight="1" x14ac:dyDescent="0.45">
      <c r="X1464" s="5" t="s">
        <v>65</v>
      </c>
      <c r="Y1464" s="5" t="s">
        <v>77</v>
      </c>
      <c r="Z1464" s="5" t="s">
        <v>102</v>
      </c>
      <c r="AA1464" s="5" t="s">
        <v>68</v>
      </c>
      <c r="AB1464" s="5"/>
      <c r="AC1464" s="5"/>
      <c r="AD1464" s="5" t="s">
        <v>94</v>
      </c>
      <c r="AE1464" s="5" t="s">
        <v>92</v>
      </c>
      <c r="AF1464" s="5" t="s">
        <v>91</v>
      </c>
    </row>
    <row r="1465" spans="24:32" ht="18" customHeight="1" x14ac:dyDescent="0.45">
      <c r="X1465" s="15" t="s">
        <v>106</v>
      </c>
      <c r="Y1465" s="15" t="s">
        <v>105</v>
      </c>
      <c r="Z1465" s="15" t="s">
        <v>101</v>
      </c>
      <c r="AA1465" s="15" t="s">
        <v>87</v>
      </c>
      <c r="AB1465" s="15" t="s">
        <v>98</v>
      </c>
      <c r="AC1465" s="2" t="str">
        <f>_xlfn.CONCAT(X1465,Y1465,Z1465,AA1465,AB1465)</f>
        <v>3後期土5 6b</v>
      </c>
      <c r="AD1465" s="16" t="e">
        <f>DGET($M$10:$U$203,$U$10,X1464:AA1465)</f>
        <v>#VALUE!</v>
      </c>
      <c r="AE1465" s="16" t="e">
        <f>DGET($M$10:$U$203,$N$10,X1464:AA1465)</f>
        <v>#VALUE!</v>
      </c>
      <c r="AF1465" s="16" t="e">
        <f>DGET($M$10:$U$203,$M$10,X1464:AA1465)</f>
        <v>#VALUE!</v>
      </c>
    </row>
    <row r="1466" spans="24:32" ht="18" customHeight="1" x14ac:dyDescent="0.45">
      <c r="X1466" s="5" t="s">
        <v>65</v>
      </c>
      <c r="Y1466" s="5" t="s">
        <v>77</v>
      </c>
      <c r="Z1466" s="5" t="s">
        <v>66</v>
      </c>
      <c r="AA1466" s="5" t="s">
        <v>69</v>
      </c>
      <c r="AB1466" s="5"/>
      <c r="AC1466" s="5"/>
      <c r="AD1466" s="5" t="s">
        <v>94</v>
      </c>
      <c r="AE1466" s="5" t="s">
        <v>92</v>
      </c>
      <c r="AF1466" s="5" t="s">
        <v>91</v>
      </c>
    </row>
    <row r="1467" spans="24:32" ht="18" customHeight="1" x14ac:dyDescent="0.45">
      <c r="X1467" s="15" t="s">
        <v>106</v>
      </c>
      <c r="Y1467" s="15" t="s">
        <v>105</v>
      </c>
      <c r="Z1467" s="15" t="s">
        <v>101</v>
      </c>
      <c r="AA1467" s="15" t="s">
        <v>87</v>
      </c>
      <c r="AB1467" s="15" t="s">
        <v>99</v>
      </c>
      <c r="AC1467" s="2" t="str">
        <f>_xlfn.CONCAT(X1467,Y1467,Z1467,AA1467,AB1467)</f>
        <v>3後期土5 6c</v>
      </c>
      <c r="AD1467" s="16" t="e">
        <f>DGET($M$10:$U$203,$U$10,X1466:AA1467)</f>
        <v>#VALUE!</v>
      </c>
      <c r="AE1467" s="16" t="e">
        <f>DGET($M$10:$U$203,$N$10,X1466:AA1467)</f>
        <v>#VALUE!</v>
      </c>
      <c r="AF1467" s="16" t="e">
        <f>DGET($M$10:$U$203,$M$10,X1466:AA1467)</f>
        <v>#VALUE!</v>
      </c>
    </row>
    <row r="1468" spans="24:32" ht="18" customHeight="1" x14ac:dyDescent="0.45">
      <c r="X1468" s="5" t="s">
        <v>65</v>
      </c>
      <c r="Y1468" s="5" t="s">
        <v>77</v>
      </c>
      <c r="Z1468" s="5" t="s">
        <v>66</v>
      </c>
      <c r="AA1468" s="5" t="s">
        <v>67</v>
      </c>
      <c r="AB1468" s="5"/>
      <c r="AC1468" s="5"/>
      <c r="AD1468" s="5" t="s">
        <v>94</v>
      </c>
      <c r="AE1468" s="5" t="s">
        <v>92</v>
      </c>
      <c r="AF1468" s="5" t="s">
        <v>91</v>
      </c>
    </row>
    <row r="1469" spans="24:32" ht="18" customHeight="1" x14ac:dyDescent="0.45">
      <c r="X1469" s="15" t="s">
        <v>106</v>
      </c>
      <c r="Y1469" s="15" t="s">
        <v>105</v>
      </c>
      <c r="Z1469" s="15" t="s">
        <v>101</v>
      </c>
      <c r="AA1469" s="15" t="s">
        <v>88</v>
      </c>
      <c r="AB1469" s="15" t="s">
        <v>97</v>
      </c>
      <c r="AC1469" s="2" t="str">
        <f>_xlfn.CONCAT(X1469,Y1469,Z1469,AA1469,AB1469)</f>
        <v>3後期土7 8a</v>
      </c>
      <c r="AD1469" s="16" t="e">
        <f>DGET($M$10:$U$203,$U$10,X1468:AA1469)</f>
        <v>#VALUE!</v>
      </c>
      <c r="AE1469" s="16" t="e">
        <f>DGET($M$10:$U$203,$N$10,X1468:AA1469)</f>
        <v>#VALUE!</v>
      </c>
      <c r="AF1469" s="16" t="e">
        <f>DGET($M$10:$U$203,$M$10,X1468:AA1469)</f>
        <v>#VALUE!</v>
      </c>
    </row>
    <row r="1470" spans="24:32" ht="18" customHeight="1" x14ac:dyDescent="0.45">
      <c r="X1470" s="5" t="s">
        <v>65</v>
      </c>
      <c r="Y1470" s="5" t="s">
        <v>77</v>
      </c>
      <c r="Z1470" s="5" t="s">
        <v>66</v>
      </c>
      <c r="AA1470" s="5" t="s">
        <v>68</v>
      </c>
      <c r="AB1470" s="5"/>
      <c r="AC1470" s="5"/>
      <c r="AD1470" s="5" t="s">
        <v>94</v>
      </c>
      <c r="AE1470" s="5" t="s">
        <v>92</v>
      </c>
      <c r="AF1470" s="5" t="s">
        <v>91</v>
      </c>
    </row>
    <row r="1471" spans="24:32" ht="18" customHeight="1" x14ac:dyDescent="0.45">
      <c r="X1471" s="15" t="s">
        <v>106</v>
      </c>
      <c r="Y1471" s="15" t="s">
        <v>105</v>
      </c>
      <c r="Z1471" s="15" t="s">
        <v>101</v>
      </c>
      <c r="AA1471" s="15" t="s">
        <v>88</v>
      </c>
      <c r="AB1471" s="15" t="s">
        <v>98</v>
      </c>
      <c r="AC1471" s="2" t="str">
        <f>_xlfn.CONCAT(X1471,Y1471,Z1471,AA1471,AB1471)</f>
        <v>3後期土7 8b</v>
      </c>
      <c r="AD1471" s="16" t="e">
        <f>DGET($M$10:$U$203,$U$10,X1470:AA1471)</f>
        <v>#VALUE!</v>
      </c>
      <c r="AE1471" s="16" t="e">
        <f>DGET($M$10:$U$203,$N$10,X1470:AA1471)</f>
        <v>#VALUE!</v>
      </c>
      <c r="AF1471" s="16" t="e">
        <f>DGET($M$10:$U$203,$M$10,X1470:AA1471)</f>
        <v>#VALUE!</v>
      </c>
    </row>
    <row r="1472" spans="24:32" ht="18" customHeight="1" x14ac:dyDescent="0.45">
      <c r="X1472" s="5" t="s">
        <v>65</v>
      </c>
      <c r="Y1472" s="5" t="s">
        <v>77</v>
      </c>
      <c r="Z1472" s="5" t="s">
        <v>102</v>
      </c>
      <c r="AA1472" s="5" t="s">
        <v>69</v>
      </c>
      <c r="AB1472" s="5"/>
      <c r="AC1472" s="5"/>
      <c r="AD1472" s="5" t="s">
        <v>94</v>
      </c>
      <c r="AE1472" s="5" t="s">
        <v>92</v>
      </c>
      <c r="AF1472" s="5" t="s">
        <v>91</v>
      </c>
    </row>
    <row r="1473" spans="24:32" ht="18" customHeight="1" x14ac:dyDescent="0.45">
      <c r="X1473" s="15" t="s">
        <v>106</v>
      </c>
      <c r="Y1473" s="15" t="s">
        <v>105</v>
      </c>
      <c r="Z1473" s="15" t="s">
        <v>101</v>
      </c>
      <c r="AA1473" s="15" t="s">
        <v>88</v>
      </c>
      <c r="AB1473" s="15" t="s">
        <v>99</v>
      </c>
      <c r="AC1473" s="2" t="str">
        <f>_xlfn.CONCAT(X1473,Y1473,Z1473,AA1473,AB1473)</f>
        <v>3後期土7 8c</v>
      </c>
      <c r="AD1473" s="16" t="e">
        <f>DGET($M$10:$U$203,$U$10,X1472:AA1473)</f>
        <v>#VALUE!</v>
      </c>
      <c r="AE1473" s="16" t="e">
        <f>DGET($M$10:$U$203,$N$10,X1472:AA1473)</f>
        <v>#VALUE!</v>
      </c>
      <c r="AF1473" s="16" t="e">
        <f>DGET($M$10:$U$203,$M$10,X1472:AA1473)</f>
        <v>#VALUE!</v>
      </c>
    </row>
    <row r="1474" spans="24:32" ht="18" customHeight="1" x14ac:dyDescent="0.45">
      <c r="X1474" s="5" t="s">
        <v>65</v>
      </c>
      <c r="Y1474" s="5" t="s">
        <v>77</v>
      </c>
      <c r="Z1474" s="5" t="s">
        <v>66</v>
      </c>
      <c r="AA1474" s="5" t="s">
        <v>67</v>
      </c>
      <c r="AB1474" s="5"/>
      <c r="AC1474" s="5"/>
      <c r="AD1474" s="5" t="s">
        <v>94</v>
      </c>
      <c r="AE1474" s="5" t="s">
        <v>92</v>
      </c>
      <c r="AF1474" s="5" t="s">
        <v>91</v>
      </c>
    </row>
    <row r="1475" spans="24:32" ht="18" customHeight="1" x14ac:dyDescent="0.45">
      <c r="X1475" s="15" t="s">
        <v>106</v>
      </c>
      <c r="Y1475" s="15" t="s">
        <v>105</v>
      </c>
      <c r="Z1475" s="15" t="s">
        <v>101</v>
      </c>
      <c r="AA1475" s="15" t="s">
        <v>89</v>
      </c>
      <c r="AB1475" s="15" t="s">
        <v>97</v>
      </c>
      <c r="AC1475" s="2" t="str">
        <f>_xlfn.CONCAT(X1475,Y1475,Z1475,AA1475,AB1475)</f>
        <v>3後期土9 10a</v>
      </c>
      <c r="AD1475" s="16" t="e">
        <f>DGET($M$10:$U$203,$U$10,X1474:AA1475)</f>
        <v>#VALUE!</v>
      </c>
      <c r="AE1475" s="16" t="e">
        <f>DGET($M$10:$U$203,$N$10,X1474:AA1475)</f>
        <v>#VALUE!</v>
      </c>
      <c r="AF1475" s="16" t="e">
        <f>DGET($M$10:$U$203,$M$10,X1474:AA1475)</f>
        <v>#VALUE!</v>
      </c>
    </row>
    <row r="1476" spans="24:32" ht="18" customHeight="1" x14ac:dyDescent="0.45">
      <c r="X1476" s="5" t="s">
        <v>65</v>
      </c>
      <c r="Y1476" s="5" t="s">
        <v>77</v>
      </c>
      <c r="Z1476" s="5" t="s">
        <v>66</v>
      </c>
      <c r="AA1476" s="5" t="s">
        <v>68</v>
      </c>
      <c r="AB1476" s="5"/>
      <c r="AC1476" s="5"/>
      <c r="AD1476" s="5" t="s">
        <v>94</v>
      </c>
      <c r="AE1476" s="5" t="s">
        <v>92</v>
      </c>
      <c r="AF1476" s="5" t="s">
        <v>91</v>
      </c>
    </row>
    <row r="1477" spans="24:32" ht="18" customHeight="1" x14ac:dyDescent="0.45">
      <c r="X1477" s="15" t="s">
        <v>106</v>
      </c>
      <c r="Y1477" s="15" t="s">
        <v>105</v>
      </c>
      <c r="Z1477" s="15" t="s">
        <v>101</v>
      </c>
      <c r="AA1477" s="15" t="s">
        <v>89</v>
      </c>
      <c r="AB1477" s="15" t="s">
        <v>98</v>
      </c>
      <c r="AC1477" s="2" t="str">
        <f>_xlfn.CONCAT(X1477,Y1477,Z1477,AA1477,AB1477)</f>
        <v>3後期土9 10b</v>
      </c>
      <c r="AD1477" s="16" t="e">
        <f>DGET($M$10:$U$203,$U$10,X1476:AA1477)</f>
        <v>#VALUE!</v>
      </c>
      <c r="AE1477" s="16" t="e">
        <f>DGET($M$10:$U$203,$N$10,X1476:AA1477)</f>
        <v>#VALUE!</v>
      </c>
      <c r="AF1477" s="16" t="e">
        <f>DGET($M$10:$U$203,$M$10,X1476:AA1477)</f>
        <v>#VALUE!</v>
      </c>
    </row>
    <row r="1478" spans="24:32" ht="18" customHeight="1" x14ac:dyDescent="0.45">
      <c r="X1478" s="5" t="s">
        <v>65</v>
      </c>
      <c r="Y1478" s="5" t="s">
        <v>77</v>
      </c>
      <c r="Z1478" s="5" t="s">
        <v>66</v>
      </c>
      <c r="AA1478" s="5" t="s">
        <v>69</v>
      </c>
      <c r="AB1478" s="5"/>
      <c r="AC1478" s="5"/>
      <c r="AD1478" s="5" t="s">
        <v>94</v>
      </c>
      <c r="AE1478" s="5" t="s">
        <v>92</v>
      </c>
      <c r="AF1478" s="5" t="s">
        <v>91</v>
      </c>
    </row>
    <row r="1479" spans="24:32" ht="18" customHeight="1" x14ac:dyDescent="0.45">
      <c r="X1479" s="15" t="s">
        <v>106</v>
      </c>
      <c r="Y1479" s="15" t="s">
        <v>105</v>
      </c>
      <c r="Z1479" s="15" t="s">
        <v>101</v>
      </c>
      <c r="AA1479" s="15" t="s">
        <v>89</v>
      </c>
      <c r="AB1479" s="15" t="s">
        <v>99</v>
      </c>
      <c r="AC1479" s="2" t="str">
        <f>_xlfn.CONCAT(X1479,Y1479,Z1479,AA1479,AB1479)</f>
        <v>3後期土9 10c</v>
      </c>
      <c r="AD1479" s="16" t="e">
        <f>DGET($M$10:$U$203,$U$10,X1478:AA1479)</f>
        <v>#VALUE!</v>
      </c>
      <c r="AE1479" s="16" t="e">
        <f>DGET($M$10:$U$203,$N$10,X1478:AA1479)</f>
        <v>#VALUE!</v>
      </c>
      <c r="AF1479" s="16" t="e">
        <f>DGET($M$10:$U$203,$M$10,X1478:AA1479)</f>
        <v>#VALUE!</v>
      </c>
    </row>
    <row r="1480" spans="24:32" ht="18" customHeight="1" x14ac:dyDescent="0.45">
      <c r="X1480" s="5" t="s">
        <v>65</v>
      </c>
      <c r="Y1480" s="5" t="s">
        <v>77</v>
      </c>
      <c r="Z1480" s="5" t="s">
        <v>66</v>
      </c>
      <c r="AA1480" s="5" t="s">
        <v>67</v>
      </c>
      <c r="AB1480" s="5"/>
      <c r="AC1480" s="5"/>
      <c r="AD1480" s="5" t="s">
        <v>94</v>
      </c>
      <c r="AE1480" s="5" t="s">
        <v>92</v>
      </c>
      <c r="AF1480" s="5" t="s">
        <v>91</v>
      </c>
    </row>
    <row r="1481" spans="24:32" ht="18" customHeight="1" x14ac:dyDescent="0.45">
      <c r="X1481" s="15" t="s">
        <v>106</v>
      </c>
      <c r="Y1481" s="15" t="s">
        <v>105</v>
      </c>
      <c r="Z1481" s="15" t="s">
        <v>101</v>
      </c>
      <c r="AA1481" s="15" t="s">
        <v>90</v>
      </c>
      <c r="AB1481" s="15" t="s">
        <v>97</v>
      </c>
      <c r="AC1481" s="2" t="str">
        <f>_xlfn.CONCAT(X1481,Y1481,Z1481,AA1481,AB1481)</f>
        <v>3後期土他a</v>
      </c>
      <c r="AD1481" s="16" t="e">
        <f>DGET($M$10:$U$203,$U$10,X1480:AA1481)</f>
        <v>#VALUE!</v>
      </c>
      <c r="AE1481" s="16" t="e">
        <f>DGET($M$10:$U$203,$N$10,X1480:AA1481)</f>
        <v>#VALUE!</v>
      </c>
      <c r="AF1481" s="16" t="e">
        <f>DGET($M$10:$U$203,$M$10,X1480:AA1481)</f>
        <v>#VALUE!</v>
      </c>
    </row>
    <row r="1482" spans="24:32" ht="18" customHeight="1" x14ac:dyDescent="0.45">
      <c r="X1482" s="5" t="s">
        <v>65</v>
      </c>
      <c r="Y1482" s="5" t="s">
        <v>77</v>
      </c>
      <c r="Z1482" s="5" t="s">
        <v>66</v>
      </c>
      <c r="AA1482" s="5" t="s">
        <v>68</v>
      </c>
      <c r="AB1482" s="5"/>
      <c r="AC1482" s="5"/>
      <c r="AD1482" s="5" t="s">
        <v>94</v>
      </c>
      <c r="AE1482" s="5" t="s">
        <v>92</v>
      </c>
      <c r="AF1482" s="5" t="s">
        <v>91</v>
      </c>
    </row>
    <row r="1483" spans="24:32" ht="18" customHeight="1" x14ac:dyDescent="0.45">
      <c r="X1483" s="15" t="s">
        <v>106</v>
      </c>
      <c r="Y1483" s="15" t="s">
        <v>105</v>
      </c>
      <c r="Z1483" s="15" t="s">
        <v>101</v>
      </c>
      <c r="AA1483" s="15" t="s">
        <v>90</v>
      </c>
      <c r="AB1483" s="15" t="s">
        <v>98</v>
      </c>
      <c r="AC1483" s="2" t="str">
        <f>_xlfn.CONCAT(X1483,Y1483,Z1483,AA1483,AB1483)</f>
        <v>3後期土他b</v>
      </c>
      <c r="AD1483" s="16" t="e">
        <f>DGET($M$10:$U$203,$U$10,X1482:AA1483)</f>
        <v>#VALUE!</v>
      </c>
      <c r="AE1483" s="16" t="e">
        <f>DGET($M$10:$U$203,$N$10,X1482:AA1483)</f>
        <v>#VALUE!</v>
      </c>
      <c r="AF1483" s="16" t="e">
        <f>DGET($M$10:$U$203,$M$10,X1482:AA1483)</f>
        <v>#VALUE!</v>
      </c>
    </row>
    <row r="1484" spans="24:32" ht="18" customHeight="1" x14ac:dyDescent="0.45">
      <c r="X1484" s="5" t="s">
        <v>65</v>
      </c>
      <c r="Y1484" s="5" t="s">
        <v>77</v>
      </c>
      <c r="Z1484" s="5" t="s">
        <v>102</v>
      </c>
      <c r="AA1484" s="5" t="s">
        <v>69</v>
      </c>
      <c r="AB1484" s="5"/>
      <c r="AC1484" s="5"/>
      <c r="AD1484" s="5" t="s">
        <v>94</v>
      </c>
      <c r="AE1484" s="5" t="s">
        <v>92</v>
      </c>
      <c r="AF1484" s="5" t="s">
        <v>91</v>
      </c>
    </row>
    <row r="1485" spans="24:32" ht="18" customHeight="1" x14ac:dyDescent="0.45">
      <c r="X1485" s="15" t="s">
        <v>106</v>
      </c>
      <c r="Y1485" s="15" t="s">
        <v>105</v>
      </c>
      <c r="Z1485" s="15" t="s">
        <v>101</v>
      </c>
      <c r="AA1485" s="15" t="s">
        <v>90</v>
      </c>
      <c r="AB1485" s="15" t="s">
        <v>99</v>
      </c>
      <c r="AC1485" s="2" t="str">
        <f>_xlfn.CONCAT(X1485,Y1485,Z1485,AA1485,AB1485)</f>
        <v>3後期土他c</v>
      </c>
      <c r="AD1485" s="16" t="e">
        <f>DGET($M$10:$U$203,$U$10,X1484:AA1485)</f>
        <v>#VALUE!</v>
      </c>
      <c r="AE1485" s="16" t="e">
        <f>DGET($M$10:$U$203,$N$10,X1484:AA1485)</f>
        <v>#VALUE!</v>
      </c>
      <c r="AF1485" s="16" t="e">
        <f>DGET($M$10:$U$203,$M$10,X1484:AA1485)</f>
        <v>#VALUE!</v>
      </c>
    </row>
    <row r="1486" spans="24:32" ht="18" customHeight="1" x14ac:dyDescent="0.45">
      <c r="X1486" s="5" t="s">
        <v>65</v>
      </c>
      <c r="Y1486" s="5" t="s">
        <v>77</v>
      </c>
      <c r="Z1486" s="5" t="s">
        <v>66</v>
      </c>
      <c r="AA1486" s="5" t="s">
        <v>67</v>
      </c>
      <c r="AB1486" s="5"/>
      <c r="AC1486" s="5"/>
      <c r="AD1486" s="5" t="s">
        <v>94</v>
      </c>
      <c r="AE1486" s="5" t="s">
        <v>92</v>
      </c>
      <c r="AF1486" s="5" t="s">
        <v>91</v>
      </c>
    </row>
    <row r="1487" spans="24:32" ht="18" customHeight="1" x14ac:dyDescent="0.45">
      <c r="X1487" s="15" t="s">
        <v>106</v>
      </c>
      <c r="Y1487" s="15" t="s">
        <v>105</v>
      </c>
      <c r="Z1487" s="15" t="s">
        <v>103</v>
      </c>
      <c r="AA1487" s="15" t="s">
        <v>84</v>
      </c>
      <c r="AB1487" s="15" t="s">
        <v>97</v>
      </c>
      <c r="AC1487" s="2" t="str">
        <f>_xlfn.CONCAT(X1487,Y1487,Z1487,AA1487,AB1487)</f>
        <v>3後期日1 2a</v>
      </c>
      <c r="AD1487" s="16" t="e">
        <f>DGET($M$10:$U$203,$U$10,X1486:AA1487)</f>
        <v>#VALUE!</v>
      </c>
      <c r="AE1487" s="16" t="e">
        <f>DGET($M$10:$U$203,$N$10,X1486:AA1487)</f>
        <v>#VALUE!</v>
      </c>
      <c r="AF1487" s="16" t="e">
        <f>DGET($M$10:$U$203,$M$10,X1486:AA1487)</f>
        <v>#VALUE!</v>
      </c>
    </row>
    <row r="1488" spans="24:32" ht="18" customHeight="1" x14ac:dyDescent="0.45">
      <c r="X1488" s="5" t="s">
        <v>65</v>
      </c>
      <c r="Y1488" s="5" t="s">
        <v>77</v>
      </c>
      <c r="Z1488" s="5" t="s">
        <v>66</v>
      </c>
      <c r="AA1488" s="5" t="s">
        <v>68</v>
      </c>
      <c r="AB1488" s="5"/>
      <c r="AC1488" s="5"/>
      <c r="AD1488" s="5" t="s">
        <v>94</v>
      </c>
      <c r="AE1488" s="5" t="s">
        <v>92</v>
      </c>
      <c r="AF1488" s="5" t="s">
        <v>91</v>
      </c>
    </row>
    <row r="1489" spans="24:32" ht="18" customHeight="1" x14ac:dyDescent="0.45">
      <c r="X1489" s="15" t="s">
        <v>106</v>
      </c>
      <c r="Y1489" s="15" t="s">
        <v>105</v>
      </c>
      <c r="Z1489" s="15" t="s">
        <v>103</v>
      </c>
      <c r="AA1489" s="15" t="s">
        <v>84</v>
      </c>
      <c r="AB1489" s="15" t="s">
        <v>98</v>
      </c>
      <c r="AC1489" s="2" t="str">
        <f>_xlfn.CONCAT(X1489,Y1489,Z1489,AA1489,AB1489)</f>
        <v>3後期日1 2b</v>
      </c>
      <c r="AD1489" s="16" t="e">
        <f>DGET($M$10:$U$203,$U$10,X1488:AA1489)</f>
        <v>#VALUE!</v>
      </c>
      <c r="AE1489" s="16" t="e">
        <f>DGET($M$10:$U$203,$N$10,X1488:AA1489)</f>
        <v>#VALUE!</v>
      </c>
      <c r="AF1489" s="16" t="e">
        <f>DGET($M$10:$U$203,$M$10,X1488:AA1489)</f>
        <v>#VALUE!</v>
      </c>
    </row>
    <row r="1490" spans="24:32" ht="18" customHeight="1" x14ac:dyDescent="0.45">
      <c r="X1490" s="5" t="s">
        <v>65</v>
      </c>
      <c r="Y1490" s="5" t="s">
        <v>77</v>
      </c>
      <c r="Z1490" s="5" t="s">
        <v>66</v>
      </c>
      <c r="AA1490" s="5" t="s">
        <v>69</v>
      </c>
      <c r="AB1490" s="5"/>
      <c r="AC1490" s="5"/>
      <c r="AD1490" s="5" t="s">
        <v>94</v>
      </c>
      <c r="AE1490" s="5" t="s">
        <v>92</v>
      </c>
      <c r="AF1490" s="5" t="s">
        <v>91</v>
      </c>
    </row>
    <row r="1491" spans="24:32" ht="18" customHeight="1" x14ac:dyDescent="0.45">
      <c r="X1491" s="15" t="s">
        <v>106</v>
      </c>
      <c r="Y1491" s="15" t="s">
        <v>105</v>
      </c>
      <c r="Z1491" s="15" t="s">
        <v>103</v>
      </c>
      <c r="AA1491" s="15" t="s">
        <v>84</v>
      </c>
      <c r="AB1491" s="15" t="s">
        <v>99</v>
      </c>
      <c r="AC1491" s="2" t="str">
        <f>_xlfn.CONCAT(X1491,Y1491,Z1491,AA1491,AB1491)</f>
        <v>3後期日1 2c</v>
      </c>
      <c r="AD1491" s="16" t="e">
        <f>DGET($M$10:$U$203,$U$10,X1490:AA1491)</f>
        <v>#VALUE!</v>
      </c>
      <c r="AE1491" s="16" t="e">
        <f>DGET($M$10:$U$203,$N$10,X1490:AA1491)</f>
        <v>#VALUE!</v>
      </c>
      <c r="AF1491" s="16" t="e">
        <f>DGET($M$10:$U$203,$M$10,X1490:AA1491)</f>
        <v>#VALUE!</v>
      </c>
    </row>
    <row r="1492" spans="24:32" ht="18" customHeight="1" x14ac:dyDescent="0.45">
      <c r="X1492" s="5" t="s">
        <v>65</v>
      </c>
      <c r="Y1492" s="5" t="s">
        <v>77</v>
      </c>
      <c r="Z1492" s="5" t="s">
        <v>66</v>
      </c>
      <c r="AA1492" s="5" t="s">
        <v>67</v>
      </c>
      <c r="AB1492" s="5"/>
      <c r="AC1492" s="5"/>
      <c r="AD1492" s="5" t="s">
        <v>94</v>
      </c>
      <c r="AE1492" s="5" t="s">
        <v>92</v>
      </c>
      <c r="AF1492" s="5" t="s">
        <v>91</v>
      </c>
    </row>
    <row r="1493" spans="24:32" ht="18" customHeight="1" x14ac:dyDescent="0.45">
      <c r="X1493" s="15" t="s">
        <v>106</v>
      </c>
      <c r="Y1493" s="15" t="s">
        <v>105</v>
      </c>
      <c r="Z1493" s="15" t="s">
        <v>103</v>
      </c>
      <c r="AA1493" s="15" t="s">
        <v>85</v>
      </c>
      <c r="AB1493" s="15" t="s">
        <v>97</v>
      </c>
      <c r="AC1493" s="2" t="str">
        <f>_xlfn.CONCAT(X1493,Y1493,Z1493,AA1493,AB1493)</f>
        <v>3後期日3 4a</v>
      </c>
      <c r="AD1493" s="16" t="e">
        <f>DGET($M$10:$U$203,$U$10,X1492:AA1493)</f>
        <v>#VALUE!</v>
      </c>
      <c r="AE1493" s="16" t="e">
        <f>DGET($M$10:$U$203,$N$10,X1492:AA1493)</f>
        <v>#VALUE!</v>
      </c>
      <c r="AF1493" s="16" t="e">
        <f>DGET($M$10:$U$203,$M$10,X1492:AA1493)</f>
        <v>#VALUE!</v>
      </c>
    </row>
    <row r="1494" spans="24:32" ht="18" customHeight="1" x14ac:dyDescent="0.45">
      <c r="X1494" s="5" t="s">
        <v>65</v>
      </c>
      <c r="Y1494" s="5" t="s">
        <v>77</v>
      </c>
      <c r="Z1494" s="5" t="s">
        <v>66</v>
      </c>
      <c r="AA1494" s="5" t="s">
        <v>68</v>
      </c>
      <c r="AB1494" s="5"/>
      <c r="AC1494" s="5"/>
      <c r="AD1494" s="5" t="s">
        <v>94</v>
      </c>
      <c r="AE1494" s="5" t="s">
        <v>92</v>
      </c>
      <c r="AF1494" s="5" t="s">
        <v>91</v>
      </c>
    </row>
    <row r="1495" spans="24:32" ht="18" customHeight="1" x14ac:dyDescent="0.45">
      <c r="X1495" s="15" t="s">
        <v>106</v>
      </c>
      <c r="Y1495" s="15" t="s">
        <v>105</v>
      </c>
      <c r="Z1495" s="15" t="s">
        <v>103</v>
      </c>
      <c r="AA1495" s="15" t="s">
        <v>85</v>
      </c>
      <c r="AB1495" s="15" t="s">
        <v>98</v>
      </c>
      <c r="AC1495" s="2" t="str">
        <f>_xlfn.CONCAT(X1495,Y1495,Z1495,AA1495,AB1495)</f>
        <v>3後期日3 4b</v>
      </c>
      <c r="AD1495" s="16" t="e">
        <f>DGET($M$10:$U$203,$U$10,X1494:AA1495)</f>
        <v>#VALUE!</v>
      </c>
      <c r="AE1495" s="16" t="e">
        <f>DGET($M$10:$U$203,$N$10,X1494:AA1495)</f>
        <v>#VALUE!</v>
      </c>
      <c r="AF1495" s="16" t="e">
        <f>DGET($M$10:$U$203,$M$10,X1494:AA1495)</f>
        <v>#VALUE!</v>
      </c>
    </row>
    <row r="1496" spans="24:32" ht="18" customHeight="1" x14ac:dyDescent="0.45">
      <c r="X1496" s="5" t="s">
        <v>65</v>
      </c>
      <c r="Y1496" s="5" t="s">
        <v>77</v>
      </c>
      <c r="Z1496" s="5" t="s">
        <v>66</v>
      </c>
      <c r="AA1496" s="5" t="s">
        <v>69</v>
      </c>
      <c r="AB1496" s="5"/>
      <c r="AC1496" s="5"/>
      <c r="AD1496" s="5" t="s">
        <v>94</v>
      </c>
      <c r="AE1496" s="5" t="s">
        <v>92</v>
      </c>
      <c r="AF1496" s="5" t="s">
        <v>91</v>
      </c>
    </row>
    <row r="1497" spans="24:32" ht="18" customHeight="1" x14ac:dyDescent="0.45">
      <c r="X1497" s="15" t="s">
        <v>106</v>
      </c>
      <c r="Y1497" s="15" t="s">
        <v>105</v>
      </c>
      <c r="Z1497" s="15" t="s">
        <v>103</v>
      </c>
      <c r="AA1497" s="15" t="s">
        <v>85</v>
      </c>
      <c r="AB1497" s="15" t="s">
        <v>99</v>
      </c>
      <c r="AC1497" s="2" t="str">
        <f>_xlfn.CONCAT(X1497,Y1497,Z1497,AA1497,AB1497)</f>
        <v>3後期日3 4c</v>
      </c>
      <c r="AD1497" s="16" t="e">
        <f>DGET($M$10:$U$203,$U$10,X1496:AA1497)</f>
        <v>#VALUE!</v>
      </c>
      <c r="AE1497" s="16" t="e">
        <f>DGET($M$10:$U$203,$N$10,X1496:AA1497)</f>
        <v>#VALUE!</v>
      </c>
      <c r="AF1497" s="16" t="e">
        <f>DGET($M$10:$U$203,$M$10,X1496:AA1497)</f>
        <v>#VALUE!</v>
      </c>
    </row>
    <row r="1498" spans="24:32" ht="18" customHeight="1" x14ac:dyDescent="0.45">
      <c r="X1498" s="5" t="s">
        <v>65</v>
      </c>
      <c r="Y1498" s="5" t="s">
        <v>77</v>
      </c>
      <c r="Z1498" s="5" t="s">
        <v>66</v>
      </c>
      <c r="AA1498" s="5" t="s">
        <v>67</v>
      </c>
      <c r="AB1498" s="5"/>
      <c r="AC1498" s="5"/>
      <c r="AD1498" s="5" t="s">
        <v>94</v>
      </c>
      <c r="AE1498" s="5" t="s">
        <v>92</v>
      </c>
      <c r="AF1498" s="5" t="s">
        <v>91</v>
      </c>
    </row>
    <row r="1499" spans="24:32" ht="18" customHeight="1" x14ac:dyDescent="0.45">
      <c r="X1499" s="15" t="s">
        <v>106</v>
      </c>
      <c r="Y1499" s="15" t="s">
        <v>105</v>
      </c>
      <c r="Z1499" s="15" t="s">
        <v>103</v>
      </c>
      <c r="AA1499" s="15" t="s">
        <v>87</v>
      </c>
      <c r="AB1499" s="15" t="s">
        <v>97</v>
      </c>
      <c r="AC1499" s="2" t="str">
        <f>_xlfn.CONCAT(X1499,Y1499,Z1499,AA1499,AB1499)</f>
        <v>3後期日5 6a</v>
      </c>
      <c r="AD1499" s="16" t="e">
        <f>DGET($M$10:$U$203,$U$10,X1498:AA1499)</f>
        <v>#VALUE!</v>
      </c>
      <c r="AE1499" s="16" t="e">
        <f>DGET($M$10:$U$203,$N$10,X1498:AA1499)</f>
        <v>#VALUE!</v>
      </c>
      <c r="AF1499" s="16" t="e">
        <f>DGET($M$10:$U$203,$M$10,X1498:AA1499)</f>
        <v>#VALUE!</v>
      </c>
    </row>
    <row r="1500" spans="24:32" ht="18" customHeight="1" x14ac:dyDescent="0.45">
      <c r="X1500" s="5" t="s">
        <v>65</v>
      </c>
      <c r="Y1500" s="5" t="s">
        <v>77</v>
      </c>
      <c r="Z1500" s="5" t="s">
        <v>66</v>
      </c>
      <c r="AA1500" s="5" t="s">
        <v>68</v>
      </c>
      <c r="AB1500" s="5"/>
      <c r="AC1500" s="5"/>
      <c r="AD1500" s="5" t="s">
        <v>94</v>
      </c>
      <c r="AE1500" s="5" t="s">
        <v>92</v>
      </c>
      <c r="AF1500" s="5" t="s">
        <v>91</v>
      </c>
    </row>
    <row r="1501" spans="24:32" ht="18" customHeight="1" x14ac:dyDescent="0.45">
      <c r="X1501" s="15" t="s">
        <v>106</v>
      </c>
      <c r="Y1501" s="15" t="s">
        <v>105</v>
      </c>
      <c r="Z1501" s="15" t="s">
        <v>103</v>
      </c>
      <c r="AA1501" s="15" t="s">
        <v>87</v>
      </c>
      <c r="AB1501" s="15" t="s">
        <v>98</v>
      </c>
      <c r="AC1501" s="2" t="str">
        <f>_xlfn.CONCAT(X1501,Y1501,Z1501,AA1501,AB1501)</f>
        <v>3後期日5 6b</v>
      </c>
      <c r="AD1501" s="16" t="e">
        <f>DGET($M$10:$U$203,$U$10,X1500:AA1501)</f>
        <v>#VALUE!</v>
      </c>
      <c r="AE1501" s="16" t="e">
        <f>DGET($M$10:$U$203,$N$10,X1500:AA1501)</f>
        <v>#VALUE!</v>
      </c>
      <c r="AF1501" s="16" t="e">
        <f>DGET($M$10:$U$203,$M$10,X1500:AA1501)</f>
        <v>#VALUE!</v>
      </c>
    </row>
    <row r="1502" spans="24:32" ht="18" customHeight="1" x14ac:dyDescent="0.45">
      <c r="X1502" s="5" t="s">
        <v>65</v>
      </c>
      <c r="Y1502" s="5" t="s">
        <v>77</v>
      </c>
      <c r="Z1502" s="5" t="s">
        <v>66</v>
      </c>
      <c r="AA1502" s="5" t="s">
        <v>69</v>
      </c>
      <c r="AB1502" s="5"/>
      <c r="AC1502" s="5"/>
      <c r="AD1502" s="5" t="s">
        <v>94</v>
      </c>
      <c r="AE1502" s="5" t="s">
        <v>92</v>
      </c>
      <c r="AF1502" s="5" t="s">
        <v>91</v>
      </c>
    </row>
    <row r="1503" spans="24:32" ht="18" customHeight="1" x14ac:dyDescent="0.45">
      <c r="X1503" s="15" t="s">
        <v>106</v>
      </c>
      <c r="Y1503" s="15" t="s">
        <v>105</v>
      </c>
      <c r="Z1503" s="15" t="s">
        <v>103</v>
      </c>
      <c r="AA1503" s="15" t="s">
        <v>87</v>
      </c>
      <c r="AB1503" s="15" t="s">
        <v>99</v>
      </c>
      <c r="AC1503" s="2" t="str">
        <f>_xlfn.CONCAT(X1503,Y1503,Z1503,AA1503,AB1503)</f>
        <v>3後期日5 6c</v>
      </c>
      <c r="AD1503" s="16" t="e">
        <f>DGET($M$10:$U$203,$U$10,X1502:AA1503)</f>
        <v>#VALUE!</v>
      </c>
      <c r="AE1503" s="16" t="e">
        <f>DGET($M$10:$U$203,$N$10,X1502:AA1503)</f>
        <v>#VALUE!</v>
      </c>
      <c r="AF1503" s="16" t="e">
        <f>DGET($M$10:$U$203,$M$10,X1502:AA1503)</f>
        <v>#VALUE!</v>
      </c>
    </row>
    <row r="1504" spans="24:32" ht="18" customHeight="1" x14ac:dyDescent="0.45">
      <c r="X1504" s="5" t="s">
        <v>65</v>
      </c>
      <c r="Y1504" s="5" t="s">
        <v>77</v>
      </c>
      <c r="Z1504" s="5" t="s">
        <v>66</v>
      </c>
      <c r="AA1504" s="5" t="s">
        <v>67</v>
      </c>
      <c r="AB1504" s="5"/>
      <c r="AC1504" s="5"/>
      <c r="AD1504" s="5" t="s">
        <v>94</v>
      </c>
      <c r="AE1504" s="5" t="s">
        <v>92</v>
      </c>
      <c r="AF1504" s="5" t="s">
        <v>91</v>
      </c>
    </row>
    <row r="1505" spans="24:32" ht="18" customHeight="1" x14ac:dyDescent="0.45">
      <c r="X1505" s="15" t="s">
        <v>106</v>
      </c>
      <c r="Y1505" s="15" t="s">
        <v>105</v>
      </c>
      <c r="Z1505" s="15" t="s">
        <v>103</v>
      </c>
      <c r="AA1505" s="15" t="s">
        <v>88</v>
      </c>
      <c r="AB1505" s="15" t="s">
        <v>97</v>
      </c>
      <c r="AC1505" s="2" t="str">
        <f>_xlfn.CONCAT(X1505,Y1505,Z1505,AA1505,AB1505)</f>
        <v>3後期日7 8a</v>
      </c>
      <c r="AD1505" s="16" t="e">
        <f>DGET($M$10:$U$203,$U$10,X1504:AA1505)</f>
        <v>#VALUE!</v>
      </c>
      <c r="AE1505" s="16" t="e">
        <f>DGET($M$10:$U$203,$N$10,X1504:AA1505)</f>
        <v>#VALUE!</v>
      </c>
      <c r="AF1505" s="16" t="e">
        <f>DGET($M$10:$U$203,$M$10,X1504:AA1505)</f>
        <v>#VALUE!</v>
      </c>
    </row>
    <row r="1506" spans="24:32" ht="18" customHeight="1" x14ac:dyDescent="0.45">
      <c r="X1506" s="5" t="s">
        <v>65</v>
      </c>
      <c r="Y1506" s="5" t="s">
        <v>77</v>
      </c>
      <c r="Z1506" s="5" t="s">
        <v>66</v>
      </c>
      <c r="AA1506" s="5" t="s">
        <v>68</v>
      </c>
      <c r="AB1506" s="5"/>
      <c r="AC1506" s="5"/>
      <c r="AD1506" s="5" t="s">
        <v>94</v>
      </c>
      <c r="AE1506" s="5" t="s">
        <v>92</v>
      </c>
      <c r="AF1506" s="5" t="s">
        <v>91</v>
      </c>
    </row>
    <row r="1507" spans="24:32" ht="18" customHeight="1" x14ac:dyDescent="0.45">
      <c r="X1507" s="15" t="s">
        <v>106</v>
      </c>
      <c r="Y1507" s="15" t="s">
        <v>105</v>
      </c>
      <c r="Z1507" s="15" t="s">
        <v>103</v>
      </c>
      <c r="AA1507" s="15" t="s">
        <v>88</v>
      </c>
      <c r="AB1507" s="15" t="s">
        <v>98</v>
      </c>
      <c r="AC1507" s="2" t="str">
        <f>_xlfn.CONCAT(X1507,Y1507,Z1507,AA1507,AB1507)</f>
        <v>3後期日7 8b</v>
      </c>
      <c r="AD1507" s="16" t="e">
        <f>DGET($M$10:$U$203,$U$10,X1506:AA1507)</f>
        <v>#VALUE!</v>
      </c>
      <c r="AE1507" s="16" t="e">
        <f>DGET($M$10:$U$203,$N$10,X1506:AA1507)</f>
        <v>#VALUE!</v>
      </c>
      <c r="AF1507" s="16" t="e">
        <f>DGET($M$10:$U$203,$M$10,X1506:AA1507)</f>
        <v>#VALUE!</v>
      </c>
    </row>
    <row r="1508" spans="24:32" ht="18" customHeight="1" x14ac:dyDescent="0.45">
      <c r="X1508" s="5" t="s">
        <v>65</v>
      </c>
      <c r="Y1508" s="5" t="s">
        <v>77</v>
      </c>
      <c r="Z1508" s="5" t="s">
        <v>66</v>
      </c>
      <c r="AA1508" s="5" t="s">
        <v>69</v>
      </c>
      <c r="AB1508" s="5"/>
      <c r="AC1508" s="5"/>
      <c r="AD1508" s="5" t="s">
        <v>94</v>
      </c>
      <c r="AE1508" s="5" t="s">
        <v>92</v>
      </c>
      <c r="AF1508" s="5" t="s">
        <v>91</v>
      </c>
    </row>
    <row r="1509" spans="24:32" ht="18" customHeight="1" x14ac:dyDescent="0.45">
      <c r="X1509" s="15" t="s">
        <v>106</v>
      </c>
      <c r="Y1509" s="15" t="s">
        <v>105</v>
      </c>
      <c r="Z1509" s="15" t="s">
        <v>103</v>
      </c>
      <c r="AA1509" s="15" t="s">
        <v>88</v>
      </c>
      <c r="AB1509" s="15" t="s">
        <v>99</v>
      </c>
      <c r="AC1509" s="2" t="str">
        <f>_xlfn.CONCAT(X1509,Y1509,Z1509,AA1509,AB1509)</f>
        <v>3後期日7 8c</v>
      </c>
      <c r="AD1509" s="16" t="e">
        <f>DGET($M$10:$U$203,$U$10,X1508:AA1509)</f>
        <v>#VALUE!</v>
      </c>
      <c r="AE1509" s="16" t="e">
        <f>DGET($M$10:$U$203,$N$10,X1508:AA1509)</f>
        <v>#VALUE!</v>
      </c>
      <c r="AF1509" s="16" t="e">
        <f>DGET($M$10:$U$203,$M$10,X1508:AA1509)</f>
        <v>#VALUE!</v>
      </c>
    </row>
    <row r="1510" spans="24:32" ht="18" customHeight="1" x14ac:dyDescent="0.45">
      <c r="X1510" s="5" t="s">
        <v>65</v>
      </c>
      <c r="Y1510" s="5" t="s">
        <v>77</v>
      </c>
      <c r="Z1510" s="5" t="s">
        <v>66</v>
      </c>
      <c r="AA1510" s="5" t="s">
        <v>67</v>
      </c>
      <c r="AB1510" s="5"/>
      <c r="AC1510" s="5"/>
      <c r="AD1510" s="5" t="s">
        <v>94</v>
      </c>
      <c r="AE1510" s="5" t="s">
        <v>92</v>
      </c>
      <c r="AF1510" s="5" t="s">
        <v>91</v>
      </c>
    </row>
    <row r="1511" spans="24:32" ht="18" customHeight="1" x14ac:dyDescent="0.45">
      <c r="X1511" s="15" t="s">
        <v>106</v>
      </c>
      <c r="Y1511" s="15" t="s">
        <v>105</v>
      </c>
      <c r="Z1511" s="15" t="s">
        <v>103</v>
      </c>
      <c r="AA1511" s="15" t="s">
        <v>89</v>
      </c>
      <c r="AB1511" s="15" t="s">
        <v>97</v>
      </c>
      <c r="AC1511" s="2" t="str">
        <f>_xlfn.CONCAT(X1511,Y1511,Z1511,AA1511,AB1511)</f>
        <v>3後期日9 10a</v>
      </c>
      <c r="AD1511" s="16" t="e">
        <f>DGET($M$10:$U$203,$U$10,X1510:AA1511)</f>
        <v>#VALUE!</v>
      </c>
      <c r="AE1511" s="16" t="e">
        <f>DGET($M$10:$U$203,$N$10,X1510:AA1511)</f>
        <v>#VALUE!</v>
      </c>
      <c r="AF1511" s="16" t="e">
        <f>DGET($M$10:$U$203,$M$10,X1510:AA1511)</f>
        <v>#VALUE!</v>
      </c>
    </row>
    <row r="1512" spans="24:32" ht="18" customHeight="1" x14ac:dyDescent="0.45">
      <c r="X1512" s="5" t="s">
        <v>65</v>
      </c>
      <c r="Y1512" s="5" t="s">
        <v>77</v>
      </c>
      <c r="Z1512" s="5" t="s">
        <v>66</v>
      </c>
      <c r="AA1512" s="5" t="s">
        <v>68</v>
      </c>
      <c r="AB1512" s="5"/>
      <c r="AC1512" s="5"/>
      <c r="AD1512" s="5" t="s">
        <v>94</v>
      </c>
      <c r="AE1512" s="5" t="s">
        <v>92</v>
      </c>
      <c r="AF1512" s="5" t="s">
        <v>91</v>
      </c>
    </row>
    <row r="1513" spans="24:32" ht="18" customHeight="1" x14ac:dyDescent="0.45">
      <c r="X1513" s="15" t="s">
        <v>106</v>
      </c>
      <c r="Y1513" s="15" t="s">
        <v>105</v>
      </c>
      <c r="Z1513" s="15" t="s">
        <v>103</v>
      </c>
      <c r="AA1513" s="15" t="s">
        <v>89</v>
      </c>
      <c r="AB1513" s="15" t="s">
        <v>98</v>
      </c>
      <c r="AC1513" s="2" t="str">
        <f>_xlfn.CONCAT(X1513,Y1513,Z1513,AA1513,AB1513)</f>
        <v>3後期日9 10b</v>
      </c>
      <c r="AD1513" s="16" t="e">
        <f>DGET($M$10:$U$203,$U$10,X1512:AA1513)</f>
        <v>#VALUE!</v>
      </c>
      <c r="AE1513" s="16" t="e">
        <f>DGET($M$10:$U$203,$N$10,X1512:AA1513)</f>
        <v>#VALUE!</v>
      </c>
      <c r="AF1513" s="16" t="e">
        <f>DGET($M$10:$U$203,$M$10,X1512:AA1513)</f>
        <v>#VALUE!</v>
      </c>
    </row>
    <row r="1514" spans="24:32" ht="18" customHeight="1" x14ac:dyDescent="0.45">
      <c r="X1514" s="5" t="s">
        <v>65</v>
      </c>
      <c r="Y1514" s="5" t="s">
        <v>77</v>
      </c>
      <c r="Z1514" s="5" t="s">
        <v>66</v>
      </c>
      <c r="AA1514" s="5" t="s">
        <v>69</v>
      </c>
      <c r="AB1514" s="5"/>
      <c r="AC1514" s="5"/>
      <c r="AD1514" s="5" t="s">
        <v>94</v>
      </c>
      <c r="AE1514" s="5" t="s">
        <v>92</v>
      </c>
      <c r="AF1514" s="5" t="s">
        <v>91</v>
      </c>
    </row>
    <row r="1515" spans="24:32" ht="18" customHeight="1" x14ac:dyDescent="0.45">
      <c r="X1515" s="15" t="s">
        <v>106</v>
      </c>
      <c r="Y1515" s="15" t="s">
        <v>105</v>
      </c>
      <c r="Z1515" s="15" t="s">
        <v>103</v>
      </c>
      <c r="AA1515" s="15" t="s">
        <v>89</v>
      </c>
      <c r="AB1515" s="15" t="s">
        <v>99</v>
      </c>
      <c r="AC1515" s="2" t="str">
        <f>_xlfn.CONCAT(X1515,Y1515,Z1515,AA1515,AB1515)</f>
        <v>3後期日9 10c</v>
      </c>
      <c r="AD1515" s="16" t="e">
        <f>DGET($M$10:$U$203,$U$10,X1514:AA1515)</f>
        <v>#VALUE!</v>
      </c>
      <c r="AE1515" s="16" t="e">
        <f>DGET($M$10:$U$203,$N$10,X1514:AA1515)</f>
        <v>#VALUE!</v>
      </c>
      <c r="AF1515" s="16" t="e">
        <f>DGET($M$10:$U$203,$M$10,X1514:AA1515)</f>
        <v>#VALUE!</v>
      </c>
    </row>
    <row r="1516" spans="24:32" ht="18" customHeight="1" x14ac:dyDescent="0.45">
      <c r="X1516" s="5" t="s">
        <v>65</v>
      </c>
      <c r="Y1516" s="5" t="s">
        <v>77</v>
      </c>
      <c r="Z1516" s="5" t="s">
        <v>66</v>
      </c>
      <c r="AA1516" s="5" t="s">
        <v>67</v>
      </c>
      <c r="AB1516" s="5"/>
      <c r="AC1516" s="5"/>
      <c r="AD1516" s="5" t="s">
        <v>94</v>
      </c>
      <c r="AE1516" s="5" t="s">
        <v>92</v>
      </c>
      <c r="AF1516" s="5" t="s">
        <v>91</v>
      </c>
    </row>
    <row r="1517" spans="24:32" ht="18" customHeight="1" x14ac:dyDescent="0.45">
      <c r="X1517" s="15" t="s">
        <v>106</v>
      </c>
      <c r="Y1517" s="15" t="s">
        <v>105</v>
      </c>
      <c r="Z1517" s="15" t="s">
        <v>103</v>
      </c>
      <c r="AA1517" s="15" t="s">
        <v>90</v>
      </c>
      <c r="AB1517" s="15" t="s">
        <v>97</v>
      </c>
      <c r="AC1517" s="2" t="str">
        <f>_xlfn.CONCAT(X1517,Y1517,Z1517,AA1517,AB1517)</f>
        <v>3後期日他a</v>
      </c>
      <c r="AD1517" s="16" t="e">
        <f>DGET($M$10:$U$203,$U$10,X1516:AA1517)</f>
        <v>#VALUE!</v>
      </c>
      <c r="AE1517" s="16" t="e">
        <f>DGET($M$10:$U$203,$N$10,X1516:AA1517)</f>
        <v>#VALUE!</v>
      </c>
      <c r="AF1517" s="16" t="e">
        <f>DGET($M$10:$U$203,$M$10,X1516:AA1517)</f>
        <v>#VALUE!</v>
      </c>
    </row>
    <row r="1518" spans="24:32" ht="18" customHeight="1" x14ac:dyDescent="0.45">
      <c r="X1518" s="5" t="s">
        <v>65</v>
      </c>
      <c r="Y1518" s="5" t="s">
        <v>77</v>
      </c>
      <c r="Z1518" s="5" t="s">
        <v>66</v>
      </c>
      <c r="AA1518" s="5" t="s">
        <v>68</v>
      </c>
      <c r="AB1518" s="5"/>
      <c r="AC1518" s="5"/>
      <c r="AD1518" s="5" t="s">
        <v>94</v>
      </c>
      <c r="AE1518" s="5" t="s">
        <v>92</v>
      </c>
      <c r="AF1518" s="5" t="s">
        <v>91</v>
      </c>
    </row>
    <row r="1519" spans="24:32" ht="18" customHeight="1" x14ac:dyDescent="0.45">
      <c r="X1519" s="15" t="s">
        <v>106</v>
      </c>
      <c r="Y1519" s="15" t="s">
        <v>105</v>
      </c>
      <c r="Z1519" s="15" t="s">
        <v>103</v>
      </c>
      <c r="AA1519" s="15" t="s">
        <v>90</v>
      </c>
      <c r="AB1519" s="15" t="s">
        <v>98</v>
      </c>
      <c r="AC1519" s="2" t="str">
        <f>_xlfn.CONCAT(X1519,Y1519,Z1519,AA1519,AB1519)</f>
        <v>3後期日他b</v>
      </c>
      <c r="AD1519" s="16" t="e">
        <f>DGET($M$10:$U$203,$U$10,X1518:AA1519)</f>
        <v>#VALUE!</v>
      </c>
      <c r="AE1519" s="16" t="e">
        <f>DGET($M$10:$U$203,$N$10,X1518:AA1519)</f>
        <v>#VALUE!</v>
      </c>
      <c r="AF1519" s="16" t="e">
        <f>DGET($M$10:$U$203,$M$10,X1518:AA1519)</f>
        <v>#VALUE!</v>
      </c>
    </row>
    <row r="1520" spans="24:32" ht="18" customHeight="1" x14ac:dyDescent="0.45">
      <c r="X1520" s="5" t="s">
        <v>65</v>
      </c>
      <c r="Y1520" s="5" t="s">
        <v>77</v>
      </c>
      <c r="Z1520" s="5" t="s">
        <v>66</v>
      </c>
      <c r="AA1520" s="5" t="s">
        <v>69</v>
      </c>
      <c r="AB1520" s="5"/>
      <c r="AC1520" s="5"/>
      <c r="AD1520" s="5" t="s">
        <v>94</v>
      </c>
      <c r="AE1520" s="5" t="s">
        <v>92</v>
      </c>
      <c r="AF1520" s="5" t="s">
        <v>91</v>
      </c>
    </row>
    <row r="1521" spans="24:32" ht="18" customHeight="1" x14ac:dyDescent="0.45">
      <c r="X1521" s="15" t="s">
        <v>106</v>
      </c>
      <c r="Y1521" s="15" t="s">
        <v>105</v>
      </c>
      <c r="Z1521" s="15" t="s">
        <v>103</v>
      </c>
      <c r="AA1521" s="15" t="s">
        <v>90</v>
      </c>
      <c r="AB1521" s="15" t="s">
        <v>99</v>
      </c>
      <c r="AC1521" s="2" t="str">
        <f>_xlfn.CONCAT(X1521,Y1521,Z1521,AA1521,AB1521)</f>
        <v>3後期日他c</v>
      </c>
      <c r="AD1521" s="16" t="e">
        <f>DGET($M$10:$U$203,$U$10,X1520:AA1521)</f>
        <v>#VALUE!</v>
      </c>
      <c r="AE1521" s="16" t="e">
        <f>DGET($M$10:$U$203,$N$10,X1520:AA1521)</f>
        <v>#VALUE!</v>
      </c>
      <c r="AF1521" s="16" t="e">
        <f>DGET($M$10:$U$203,$M$10,X1520:AA1521)</f>
        <v>#VALUE!</v>
      </c>
    </row>
    <row r="1522" spans="24:32" ht="18" customHeight="1" x14ac:dyDescent="0.45">
      <c r="X1522" s="5" t="s">
        <v>65</v>
      </c>
      <c r="Y1522" s="5" t="s">
        <v>77</v>
      </c>
      <c r="Z1522" s="5" t="s">
        <v>66</v>
      </c>
      <c r="AA1522" s="5" t="s">
        <v>67</v>
      </c>
      <c r="AB1522" s="5"/>
      <c r="AC1522" s="5"/>
      <c r="AD1522" s="5" t="s">
        <v>94</v>
      </c>
      <c r="AE1522" s="5" t="s">
        <v>92</v>
      </c>
      <c r="AF1522" s="5" t="s">
        <v>91</v>
      </c>
    </row>
    <row r="1523" spans="24:32" ht="18" customHeight="1" x14ac:dyDescent="0.45">
      <c r="X1523" s="15" t="s">
        <v>107</v>
      </c>
      <c r="Y1523" s="15" t="s">
        <v>82</v>
      </c>
      <c r="Z1523" s="15" t="s">
        <v>83</v>
      </c>
      <c r="AA1523" s="15" t="s">
        <v>84</v>
      </c>
      <c r="AB1523" s="15" t="s">
        <v>97</v>
      </c>
      <c r="AC1523" s="2" t="str">
        <f>_xlfn.CONCAT(X1523,Y1523,Z1523,AA1523,AB1523)</f>
        <v>4前期月1 2a</v>
      </c>
      <c r="AD1523" s="16" t="e">
        <f>DGET($M$10:$U$203,$U$10,X1522:AA1523)</f>
        <v>#VALUE!</v>
      </c>
      <c r="AE1523" s="16" t="e">
        <f>DGET($M$10:$U$203,$N$10,X1522:AA1523)</f>
        <v>#VALUE!</v>
      </c>
      <c r="AF1523" s="16" t="e">
        <f>DGET($M$10:$U$203,$M$10,X1522:AA1523)</f>
        <v>#VALUE!</v>
      </c>
    </row>
    <row r="1524" spans="24:32" ht="18" customHeight="1" x14ac:dyDescent="0.45">
      <c r="X1524" s="5" t="s">
        <v>65</v>
      </c>
      <c r="Y1524" s="5" t="s">
        <v>77</v>
      </c>
      <c r="Z1524" s="5" t="s">
        <v>66</v>
      </c>
      <c r="AA1524" s="5" t="s">
        <v>68</v>
      </c>
      <c r="AB1524" s="5"/>
      <c r="AC1524" s="5"/>
      <c r="AD1524" s="5" t="s">
        <v>94</v>
      </c>
      <c r="AE1524" s="5" t="s">
        <v>92</v>
      </c>
      <c r="AF1524" s="5" t="s">
        <v>91</v>
      </c>
    </row>
    <row r="1525" spans="24:32" ht="18" customHeight="1" x14ac:dyDescent="0.45">
      <c r="X1525" s="15" t="s">
        <v>107</v>
      </c>
      <c r="Y1525" s="15" t="s">
        <v>82</v>
      </c>
      <c r="Z1525" s="15" t="s">
        <v>83</v>
      </c>
      <c r="AA1525" s="15" t="s">
        <v>84</v>
      </c>
      <c r="AB1525" s="15" t="s">
        <v>98</v>
      </c>
      <c r="AC1525" s="2" t="str">
        <f>_xlfn.CONCAT(X1525,Y1525,Z1525,AA1525,AB1525)</f>
        <v>4前期月1 2b</v>
      </c>
      <c r="AD1525" s="16" t="e">
        <f>DGET($M$10:$U$203,$U$10,X1524:AA1525)</f>
        <v>#VALUE!</v>
      </c>
      <c r="AE1525" s="16" t="e">
        <f>DGET($M$10:$U$203,$N$10,X1524:AA1525)</f>
        <v>#VALUE!</v>
      </c>
      <c r="AF1525" s="16" t="e">
        <f>DGET($M$10:$U$203,$M$10,X1524:AA1525)</f>
        <v>#VALUE!</v>
      </c>
    </row>
    <row r="1526" spans="24:32" ht="18" customHeight="1" x14ac:dyDescent="0.45">
      <c r="X1526" s="5" t="s">
        <v>65</v>
      </c>
      <c r="Y1526" s="5" t="s">
        <v>77</v>
      </c>
      <c r="Z1526" s="5" t="s">
        <v>66</v>
      </c>
      <c r="AA1526" s="5" t="s">
        <v>69</v>
      </c>
      <c r="AB1526" s="5"/>
      <c r="AC1526" s="5"/>
      <c r="AD1526" s="5" t="s">
        <v>94</v>
      </c>
      <c r="AE1526" s="5" t="s">
        <v>92</v>
      </c>
      <c r="AF1526" s="5" t="s">
        <v>91</v>
      </c>
    </row>
    <row r="1527" spans="24:32" ht="18" customHeight="1" x14ac:dyDescent="0.45">
      <c r="X1527" s="15" t="s">
        <v>107</v>
      </c>
      <c r="Y1527" s="15" t="s">
        <v>82</v>
      </c>
      <c r="Z1527" s="15" t="s">
        <v>83</v>
      </c>
      <c r="AA1527" s="15" t="s">
        <v>84</v>
      </c>
      <c r="AB1527" s="15" t="s">
        <v>99</v>
      </c>
      <c r="AC1527" s="2" t="str">
        <f>_xlfn.CONCAT(X1527,Y1527,Z1527,AA1527,AB1527)</f>
        <v>4前期月1 2c</v>
      </c>
      <c r="AD1527" s="16" t="e">
        <f>DGET($M$10:$U$203,$U$10,X1526:AA1527)</f>
        <v>#VALUE!</v>
      </c>
      <c r="AE1527" s="16" t="e">
        <f>DGET($M$10:$U$203,$N$10,X1526:AA1527)</f>
        <v>#VALUE!</v>
      </c>
      <c r="AF1527" s="16" t="e">
        <f>DGET($M$10:$U$203,$M$10,X1526:AA1527)</f>
        <v>#VALUE!</v>
      </c>
    </row>
    <row r="1528" spans="24:32" ht="18" customHeight="1" x14ac:dyDescent="0.45">
      <c r="X1528" s="5" t="s">
        <v>65</v>
      </c>
      <c r="Y1528" s="5" t="s">
        <v>77</v>
      </c>
      <c r="Z1528" s="5" t="s">
        <v>66</v>
      </c>
      <c r="AA1528" s="5" t="s">
        <v>67</v>
      </c>
      <c r="AB1528" s="5"/>
      <c r="AC1528" s="5"/>
      <c r="AD1528" s="5" t="s">
        <v>94</v>
      </c>
      <c r="AE1528" s="5" t="s">
        <v>92</v>
      </c>
      <c r="AF1528" s="5" t="s">
        <v>91</v>
      </c>
    </row>
    <row r="1529" spans="24:32" ht="18" customHeight="1" x14ac:dyDescent="0.45">
      <c r="X1529" s="15" t="s">
        <v>107</v>
      </c>
      <c r="Y1529" s="15" t="s">
        <v>82</v>
      </c>
      <c r="Z1529" s="15" t="s">
        <v>83</v>
      </c>
      <c r="AA1529" s="15" t="s">
        <v>85</v>
      </c>
      <c r="AB1529" s="15" t="s">
        <v>97</v>
      </c>
      <c r="AC1529" s="2" t="str">
        <f>_xlfn.CONCAT(X1529,Y1529,Z1529,AA1529,AB1529)</f>
        <v>4前期月3 4a</v>
      </c>
      <c r="AD1529" s="16" t="e">
        <f>DGET($M$10:$U$203,$U$10,X1528:AA1529)</f>
        <v>#VALUE!</v>
      </c>
      <c r="AE1529" s="16" t="e">
        <f>DGET($M$10:$U$203,$N$10,X1528:AA1529)</f>
        <v>#VALUE!</v>
      </c>
      <c r="AF1529" s="16" t="e">
        <f>DGET($M$10:$U$203,$M$10,X1528:AA1529)</f>
        <v>#VALUE!</v>
      </c>
    </row>
    <row r="1530" spans="24:32" ht="18" customHeight="1" x14ac:dyDescent="0.45">
      <c r="X1530" s="5" t="s">
        <v>65</v>
      </c>
      <c r="Y1530" s="5" t="s">
        <v>77</v>
      </c>
      <c r="Z1530" s="5" t="s">
        <v>66</v>
      </c>
      <c r="AA1530" s="5" t="s">
        <v>68</v>
      </c>
      <c r="AB1530" s="5"/>
      <c r="AC1530" s="5"/>
      <c r="AD1530" s="5" t="s">
        <v>94</v>
      </c>
      <c r="AE1530" s="5" t="s">
        <v>92</v>
      </c>
      <c r="AF1530" s="5" t="s">
        <v>91</v>
      </c>
    </row>
    <row r="1531" spans="24:32" ht="18" customHeight="1" x14ac:dyDescent="0.45">
      <c r="X1531" s="15" t="s">
        <v>107</v>
      </c>
      <c r="Y1531" s="15" t="s">
        <v>82</v>
      </c>
      <c r="Z1531" s="15" t="s">
        <v>83</v>
      </c>
      <c r="AA1531" s="15" t="s">
        <v>85</v>
      </c>
      <c r="AB1531" s="15" t="s">
        <v>98</v>
      </c>
      <c r="AC1531" s="2" t="str">
        <f>_xlfn.CONCAT(X1531,Y1531,Z1531,AA1531,AB1531)</f>
        <v>4前期月3 4b</v>
      </c>
      <c r="AD1531" s="16" t="e">
        <f>DGET($M$10:$U$203,$U$10,X1530:AA1531)</f>
        <v>#VALUE!</v>
      </c>
      <c r="AE1531" s="16" t="e">
        <f>DGET($M$10:$U$203,$N$10,X1530:AA1531)</f>
        <v>#VALUE!</v>
      </c>
      <c r="AF1531" s="16" t="e">
        <f>DGET($M$10:$U$203,$M$10,X1530:AA1531)</f>
        <v>#VALUE!</v>
      </c>
    </row>
    <row r="1532" spans="24:32" ht="18" customHeight="1" x14ac:dyDescent="0.45">
      <c r="X1532" s="5" t="s">
        <v>65</v>
      </c>
      <c r="Y1532" s="5" t="s">
        <v>77</v>
      </c>
      <c r="Z1532" s="5" t="s">
        <v>66</v>
      </c>
      <c r="AA1532" s="5" t="s">
        <v>69</v>
      </c>
      <c r="AB1532" s="5"/>
      <c r="AC1532" s="5"/>
      <c r="AD1532" s="5" t="s">
        <v>94</v>
      </c>
      <c r="AE1532" s="5" t="s">
        <v>92</v>
      </c>
      <c r="AF1532" s="5" t="s">
        <v>91</v>
      </c>
    </row>
    <row r="1533" spans="24:32" ht="18" customHeight="1" x14ac:dyDescent="0.45">
      <c r="X1533" s="15" t="s">
        <v>107</v>
      </c>
      <c r="Y1533" s="15" t="s">
        <v>82</v>
      </c>
      <c r="Z1533" s="15" t="s">
        <v>83</v>
      </c>
      <c r="AA1533" s="15" t="s">
        <v>85</v>
      </c>
      <c r="AB1533" s="15" t="s">
        <v>99</v>
      </c>
      <c r="AC1533" s="2" t="str">
        <f>_xlfn.CONCAT(X1533,Y1533,Z1533,AA1533,AB1533)</f>
        <v>4前期月3 4c</v>
      </c>
      <c r="AD1533" s="16" t="e">
        <f>DGET($M$10:$U$203,$U$10,X1532:AA1533)</f>
        <v>#VALUE!</v>
      </c>
      <c r="AE1533" s="16" t="e">
        <f>DGET($M$10:$U$203,$N$10,X1532:AA1533)</f>
        <v>#VALUE!</v>
      </c>
      <c r="AF1533" s="16" t="e">
        <f>DGET($M$10:$U$203,$M$10,X1532:AA1533)</f>
        <v>#VALUE!</v>
      </c>
    </row>
    <row r="1534" spans="24:32" ht="18" customHeight="1" x14ac:dyDescent="0.45">
      <c r="X1534" s="5" t="s">
        <v>65</v>
      </c>
      <c r="Y1534" s="5" t="s">
        <v>77</v>
      </c>
      <c r="Z1534" s="5" t="s">
        <v>66</v>
      </c>
      <c r="AA1534" s="5" t="s">
        <v>67</v>
      </c>
      <c r="AB1534" s="5"/>
      <c r="AC1534" s="5"/>
      <c r="AD1534" s="5" t="s">
        <v>94</v>
      </c>
      <c r="AE1534" s="5" t="s">
        <v>92</v>
      </c>
      <c r="AF1534" s="5" t="s">
        <v>91</v>
      </c>
    </row>
    <row r="1535" spans="24:32" ht="18" customHeight="1" x14ac:dyDescent="0.45">
      <c r="X1535" s="15" t="s">
        <v>107</v>
      </c>
      <c r="Y1535" s="15" t="s">
        <v>82</v>
      </c>
      <c r="Z1535" s="15" t="s">
        <v>83</v>
      </c>
      <c r="AA1535" s="15" t="s">
        <v>87</v>
      </c>
      <c r="AB1535" s="15" t="s">
        <v>97</v>
      </c>
      <c r="AC1535" s="2" t="str">
        <f>_xlfn.CONCAT(X1535,Y1535,Z1535,AA1535,AB1535)</f>
        <v>4前期月5 6a</v>
      </c>
      <c r="AD1535" s="16" t="e">
        <f>DGET($M$10:$U$203,$U$10,X1534:AA1535)</f>
        <v>#VALUE!</v>
      </c>
      <c r="AE1535" s="16" t="e">
        <f>DGET($M$10:$U$203,$N$10,X1534:AA1535)</f>
        <v>#VALUE!</v>
      </c>
      <c r="AF1535" s="16" t="e">
        <f>DGET($M$10:$U$203,$M$10,X1534:AA1535)</f>
        <v>#VALUE!</v>
      </c>
    </row>
    <row r="1536" spans="24:32" ht="18" customHeight="1" x14ac:dyDescent="0.45">
      <c r="X1536" s="5" t="s">
        <v>65</v>
      </c>
      <c r="Y1536" s="5" t="s">
        <v>77</v>
      </c>
      <c r="Z1536" s="5" t="s">
        <v>66</v>
      </c>
      <c r="AA1536" s="5" t="s">
        <v>68</v>
      </c>
      <c r="AB1536" s="5"/>
      <c r="AC1536" s="5"/>
      <c r="AD1536" s="5" t="s">
        <v>94</v>
      </c>
      <c r="AE1536" s="5" t="s">
        <v>92</v>
      </c>
      <c r="AF1536" s="5" t="s">
        <v>91</v>
      </c>
    </row>
    <row r="1537" spans="24:32" ht="18" customHeight="1" x14ac:dyDescent="0.45">
      <c r="X1537" s="15" t="s">
        <v>107</v>
      </c>
      <c r="Y1537" s="15" t="s">
        <v>82</v>
      </c>
      <c r="Z1537" s="15" t="s">
        <v>83</v>
      </c>
      <c r="AA1537" s="15" t="s">
        <v>87</v>
      </c>
      <c r="AB1537" s="15" t="s">
        <v>98</v>
      </c>
      <c r="AC1537" s="2" t="str">
        <f>_xlfn.CONCAT(X1537,Y1537,Z1537,AA1537,AB1537)</f>
        <v>4前期月5 6b</v>
      </c>
      <c r="AD1537" s="16" t="e">
        <f>DGET($M$10:$U$203,$U$10,X1536:AA1537)</f>
        <v>#VALUE!</v>
      </c>
      <c r="AE1537" s="16" t="e">
        <f>DGET($M$10:$U$203,$N$10,X1536:AA1537)</f>
        <v>#VALUE!</v>
      </c>
      <c r="AF1537" s="16" t="e">
        <f>DGET($M$10:$U$203,$M$10,X1536:AA1537)</f>
        <v>#VALUE!</v>
      </c>
    </row>
    <row r="1538" spans="24:32" ht="18" customHeight="1" x14ac:dyDescent="0.45">
      <c r="X1538" s="5" t="s">
        <v>65</v>
      </c>
      <c r="Y1538" s="5" t="s">
        <v>77</v>
      </c>
      <c r="Z1538" s="5" t="s">
        <v>66</v>
      </c>
      <c r="AA1538" s="5" t="s">
        <v>69</v>
      </c>
      <c r="AB1538" s="5"/>
      <c r="AC1538" s="5"/>
      <c r="AD1538" s="5" t="s">
        <v>94</v>
      </c>
      <c r="AE1538" s="5" t="s">
        <v>92</v>
      </c>
      <c r="AF1538" s="5" t="s">
        <v>91</v>
      </c>
    </row>
    <row r="1539" spans="24:32" ht="18" customHeight="1" x14ac:dyDescent="0.45">
      <c r="X1539" s="15" t="s">
        <v>107</v>
      </c>
      <c r="Y1539" s="15" t="s">
        <v>82</v>
      </c>
      <c r="Z1539" s="15" t="s">
        <v>83</v>
      </c>
      <c r="AA1539" s="15" t="s">
        <v>87</v>
      </c>
      <c r="AB1539" s="15" t="s">
        <v>99</v>
      </c>
      <c r="AC1539" s="2" t="str">
        <f>_xlfn.CONCAT(X1539,Y1539,Z1539,AA1539,AB1539)</f>
        <v>4前期月5 6c</v>
      </c>
      <c r="AD1539" s="16" t="e">
        <f>DGET($M$10:$U$203,$U$10,X1538:AA1539)</f>
        <v>#VALUE!</v>
      </c>
      <c r="AE1539" s="16" t="e">
        <f>DGET($M$10:$U$203,$N$10,X1538:AA1539)</f>
        <v>#VALUE!</v>
      </c>
      <c r="AF1539" s="16" t="e">
        <f>DGET($M$10:$U$203,$M$10,X1538:AA1539)</f>
        <v>#VALUE!</v>
      </c>
    </row>
    <row r="1540" spans="24:32" ht="18" customHeight="1" x14ac:dyDescent="0.45">
      <c r="X1540" s="5" t="s">
        <v>65</v>
      </c>
      <c r="Y1540" s="5" t="s">
        <v>77</v>
      </c>
      <c r="Z1540" s="5" t="s">
        <v>66</v>
      </c>
      <c r="AA1540" s="5" t="s">
        <v>67</v>
      </c>
      <c r="AB1540" s="5"/>
      <c r="AC1540" s="5"/>
      <c r="AD1540" s="5" t="s">
        <v>94</v>
      </c>
      <c r="AE1540" s="5" t="s">
        <v>92</v>
      </c>
      <c r="AF1540" s="5" t="s">
        <v>91</v>
      </c>
    </row>
    <row r="1541" spans="24:32" ht="18" customHeight="1" x14ac:dyDescent="0.45">
      <c r="X1541" s="15" t="s">
        <v>107</v>
      </c>
      <c r="Y1541" s="15" t="s">
        <v>82</v>
      </c>
      <c r="Z1541" s="15" t="s">
        <v>83</v>
      </c>
      <c r="AA1541" s="15" t="s">
        <v>88</v>
      </c>
      <c r="AB1541" s="15" t="s">
        <v>97</v>
      </c>
      <c r="AC1541" s="2" t="str">
        <f>_xlfn.CONCAT(X1541,Y1541,Z1541,AA1541,AB1541)</f>
        <v>4前期月7 8a</v>
      </c>
      <c r="AD1541" s="16" t="e">
        <f>DGET($M$10:$U$203,$U$10,X1540:AA1541)</f>
        <v>#VALUE!</v>
      </c>
      <c r="AE1541" s="16" t="e">
        <f>DGET($M$10:$U$203,$N$10,X1540:AA1541)</f>
        <v>#VALUE!</v>
      </c>
      <c r="AF1541" s="16" t="e">
        <f>DGET($M$10:$U$203,$M$10,X1540:AA1541)</f>
        <v>#VALUE!</v>
      </c>
    </row>
    <row r="1542" spans="24:32" ht="18" customHeight="1" x14ac:dyDescent="0.45">
      <c r="X1542" s="5" t="s">
        <v>65</v>
      </c>
      <c r="Y1542" s="5" t="s">
        <v>77</v>
      </c>
      <c r="Z1542" s="5" t="s">
        <v>66</v>
      </c>
      <c r="AA1542" s="5" t="s">
        <v>68</v>
      </c>
      <c r="AB1542" s="5"/>
      <c r="AC1542" s="5"/>
      <c r="AD1542" s="5" t="s">
        <v>94</v>
      </c>
      <c r="AE1542" s="5" t="s">
        <v>92</v>
      </c>
      <c r="AF1542" s="5" t="s">
        <v>91</v>
      </c>
    </row>
    <row r="1543" spans="24:32" ht="18" customHeight="1" x14ac:dyDescent="0.45">
      <c r="X1543" s="15" t="s">
        <v>107</v>
      </c>
      <c r="Y1543" s="15" t="s">
        <v>82</v>
      </c>
      <c r="Z1543" s="15" t="s">
        <v>83</v>
      </c>
      <c r="AA1543" s="15" t="s">
        <v>88</v>
      </c>
      <c r="AB1543" s="15" t="s">
        <v>98</v>
      </c>
      <c r="AC1543" s="2" t="str">
        <f>_xlfn.CONCAT(X1543,Y1543,Z1543,AA1543,AB1543)</f>
        <v>4前期月7 8b</v>
      </c>
      <c r="AD1543" s="16" t="e">
        <f>DGET($M$10:$U$203,$U$10,X1542:AA1543)</f>
        <v>#VALUE!</v>
      </c>
      <c r="AE1543" s="16" t="e">
        <f>DGET($M$10:$U$203,$N$10,X1542:AA1543)</f>
        <v>#VALUE!</v>
      </c>
      <c r="AF1543" s="16" t="e">
        <f>DGET($M$10:$U$203,$M$10,X1542:AA1543)</f>
        <v>#VALUE!</v>
      </c>
    </row>
    <row r="1544" spans="24:32" ht="18" customHeight="1" x14ac:dyDescent="0.45">
      <c r="X1544" s="5" t="s">
        <v>65</v>
      </c>
      <c r="Y1544" s="5" t="s">
        <v>77</v>
      </c>
      <c r="Z1544" s="5" t="s">
        <v>66</v>
      </c>
      <c r="AA1544" s="5" t="s">
        <v>69</v>
      </c>
      <c r="AB1544" s="5"/>
      <c r="AC1544" s="5"/>
      <c r="AD1544" s="5" t="s">
        <v>94</v>
      </c>
      <c r="AE1544" s="5" t="s">
        <v>92</v>
      </c>
      <c r="AF1544" s="5" t="s">
        <v>91</v>
      </c>
    </row>
    <row r="1545" spans="24:32" ht="18" customHeight="1" x14ac:dyDescent="0.45">
      <c r="X1545" s="15" t="s">
        <v>107</v>
      </c>
      <c r="Y1545" s="15" t="s">
        <v>82</v>
      </c>
      <c r="Z1545" s="15" t="s">
        <v>83</v>
      </c>
      <c r="AA1545" s="15" t="s">
        <v>88</v>
      </c>
      <c r="AB1545" s="15" t="s">
        <v>99</v>
      </c>
      <c r="AC1545" s="2" t="str">
        <f>_xlfn.CONCAT(X1545,Y1545,Z1545,AA1545,AB1545)</f>
        <v>4前期月7 8c</v>
      </c>
      <c r="AD1545" s="16" t="e">
        <f>DGET($M$10:$U$203,$U$10,X1544:AA1545)</f>
        <v>#VALUE!</v>
      </c>
      <c r="AE1545" s="16" t="e">
        <f>DGET($M$10:$U$203,$N$10,X1544:AA1545)</f>
        <v>#VALUE!</v>
      </c>
      <c r="AF1545" s="16" t="e">
        <f>DGET($M$10:$U$203,$M$10,X1544:AA1545)</f>
        <v>#VALUE!</v>
      </c>
    </row>
    <row r="1546" spans="24:32" ht="18" customHeight="1" x14ac:dyDescent="0.45">
      <c r="X1546" s="5" t="s">
        <v>65</v>
      </c>
      <c r="Y1546" s="5" t="s">
        <v>77</v>
      </c>
      <c r="Z1546" s="5" t="s">
        <v>66</v>
      </c>
      <c r="AA1546" s="5" t="s">
        <v>67</v>
      </c>
      <c r="AB1546" s="5"/>
      <c r="AC1546" s="5"/>
      <c r="AD1546" s="5" t="s">
        <v>94</v>
      </c>
      <c r="AE1546" s="5" t="s">
        <v>92</v>
      </c>
      <c r="AF1546" s="5" t="s">
        <v>91</v>
      </c>
    </row>
    <row r="1547" spans="24:32" ht="18" customHeight="1" x14ac:dyDescent="0.45">
      <c r="X1547" s="15" t="s">
        <v>107</v>
      </c>
      <c r="Y1547" s="15" t="s">
        <v>82</v>
      </c>
      <c r="Z1547" s="15" t="s">
        <v>83</v>
      </c>
      <c r="AA1547" s="15" t="s">
        <v>89</v>
      </c>
      <c r="AB1547" s="15" t="s">
        <v>97</v>
      </c>
      <c r="AC1547" s="2" t="str">
        <f>_xlfn.CONCAT(X1547,Y1547,Z1547,AA1547,AB1547)</f>
        <v>4前期月9 10a</v>
      </c>
      <c r="AD1547" s="16" t="e">
        <f>DGET($M$10:$U$203,$U$10,X1546:AA1547)</f>
        <v>#VALUE!</v>
      </c>
      <c r="AE1547" s="16" t="e">
        <f>DGET($M$10:$U$203,$N$10,X1546:AA1547)</f>
        <v>#VALUE!</v>
      </c>
      <c r="AF1547" s="16" t="e">
        <f>DGET($M$10:$U$203,$M$10,X1546:AA1547)</f>
        <v>#VALUE!</v>
      </c>
    </row>
    <row r="1548" spans="24:32" ht="18" customHeight="1" x14ac:dyDescent="0.45">
      <c r="X1548" s="5" t="s">
        <v>65</v>
      </c>
      <c r="Y1548" s="5" t="s">
        <v>77</v>
      </c>
      <c r="Z1548" s="5" t="s">
        <v>66</v>
      </c>
      <c r="AA1548" s="5" t="s">
        <v>68</v>
      </c>
      <c r="AB1548" s="5"/>
      <c r="AC1548" s="5"/>
      <c r="AD1548" s="5" t="s">
        <v>94</v>
      </c>
      <c r="AE1548" s="5" t="s">
        <v>92</v>
      </c>
      <c r="AF1548" s="5" t="s">
        <v>91</v>
      </c>
    </row>
    <row r="1549" spans="24:32" ht="18" customHeight="1" x14ac:dyDescent="0.45">
      <c r="X1549" s="15" t="s">
        <v>107</v>
      </c>
      <c r="Y1549" s="15" t="s">
        <v>82</v>
      </c>
      <c r="Z1549" s="15" t="s">
        <v>83</v>
      </c>
      <c r="AA1549" s="15" t="s">
        <v>89</v>
      </c>
      <c r="AB1549" s="15" t="s">
        <v>98</v>
      </c>
      <c r="AC1549" s="2" t="str">
        <f>_xlfn.CONCAT(X1549,Y1549,Z1549,AA1549,AB1549)</f>
        <v>4前期月9 10b</v>
      </c>
      <c r="AD1549" s="16" t="e">
        <f>DGET($M$10:$U$203,$U$10,X1548:AA1549)</f>
        <v>#VALUE!</v>
      </c>
      <c r="AE1549" s="16" t="e">
        <f>DGET($M$10:$U$203,$N$10,X1548:AA1549)</f>
        <v>#VALUE!</v>
      </c>
      <c r="AF1549" s="16" t="e">
        <f>DGET($M$10:$U$203,$M$10,X1548:AA1549)</f>
        <v>#VALUE!</v>
      </c>
    </row>
    <row r="1550" spans="24:32" ht="18" customHeight="1" x14ac:dyDescent="0.45">
      <c r="X1550" s="5" t="s">
        <v>65</v>
      </c>
      <c r="Y1550" s="5" t="s">
        <v>77</v>
      </c>
      <c r="Z1550" s="5" t="s">
        <v>66</v>
      </c>
      <c r="AA1550" s="5" t="s">
        <v>69</v>
      </c>
      <c r="AB1550" s="5"/>
      <c r="AC1550" s="5"/>
      <c r="AD1550" s="5" t="s">
        <v>94</v>
      </c>
      <c r="AE1550" s="5" t="s">
        <v>92</v>
      </c>
      <c r="AF1550" s="5" t="s">
        <v>91</v>
      </c>
    </row>
    <row r="1551" spans="24:32" ht="18" customHeight="1" x14ac:dyDescent="0.45">
      <c r="X1551" s="15" t="s">
        <v>107</v>
      </c>
      <c r="Y1551" s="15" t="s">
        <v>82</v>
      </c>
      <c r="Z1551" s="15" t="s">
        <v>83</v>
      </c>
      <c r="AA1551" s="15" t="s">
        <v>89</v>
      </c>
      <c r="AB1551" s="15" t="s">
        <v>99</v>
      </c>
      <c r="AC1551" s="2" t="str">
        <f>_xlfn.CONCAT(X1551,Y1551,Z1551,AA1551,AB1551)</f>
        <v>4前期月9 10c</v>
      </c>
      <c r="AD1551" s="16" t="e">
        <f>DGET($M$10:$U$203,$U$10,X1550:AA1551)</f>
        <v>#VALUE!</v>
      </c>
      <c r="AE1551" s="16" t="e">
        <f>DGET($M$10:$U$203,$N$10,X1550:AA1551)</f>
        <v>#VALUE!</v>
      </c>
      <c r="AF1551" s="16" t="e">
        <f>DGET($M$10:$U$203,$M$10,X1550:AA1551)</f>
        <v>#VALUE!</v>
      </c>
    </row>
    <row r="1552" spans="24:32" ht="18" customHeight="1" x14ac:dyDescent="0.45">
      <c r="X1552" s="5" t="s">
        <v>65</v>
      </c>
      <c r="Y1552" s="5" t="s">
        <v>77</v>
      </c>
      <c r="Z1552" s="5" t="s">
        <v>66</v>
      </c>
      <c r="AA1552" s="5" t="s">
        <v>67</v>
      </c>
      <c r="AB1552" s="5"/>
      <c r="AC1552" s="5"/>
      <c r="AD1552" s="5" t="s">
        <v>94</v>
      </c>
      <c r="AE1552" s="5" t="s">
        <v>92</v>
      </c>
      <c r="AF1552" s="5" t="s">
        <v>91</v>
      </c>
    </row>
    <row r="1553" spans="24:32" ht="18" customHeight="1" x14ac:dyDescent="0.45">
      <c r="X1553" s="15" t="s">
        <v>107</v>
      </c>
      <c r="Y1553" s="15" t="s">
        <v>82</v>
      </c>
      <c r="Z1553" s="15" t="s">
        <v>83</v>
      </c>
      <c r="AA1553" s="15" t="s">
        <v>90</v>
      </c>
      <c r="AB1553" s="15" t="s">
        <v>97</v>
      </c>
      <c r="AC1553" s="2" t="str">
        <f>_xlfn.CONCAT(X1553,Y1553,Z1553,AA1553,AB1553)</f>
        <v>4前期月他a</v>
      </c>
      <c r="AD1553" s="16" t="e">
        <f>DGET($M$10:$U$203,$U$10,X1552:AA1553)</f>
        <v>#VALUE!</v>
      </c>
      <c r="AE1553" s="16" t="e">
        <f>DGET($M$10:$U$203,$N$10,X1552:AA1553)</f>
        <v>#VALUE!</v>
      </c>
      <c r="AF1553" s="16" t="e">
        <f>DGET($M$10:$U$203,$M$10,X1552:AA1553)</f>
        <v>#VALUE!</v>
      </c>
    </row>
    <row r="1554" spans="24:32" ht="18" customHeight="1" x14ac:dyDescent="0.45">
      <c r="X1554" s="5" t="s">
        <v>65</v>
      </c>
      <c r="Y1554" s="5" t="s">
        <v>77</v>
      </c>
      <c r="Z1554" s="5" t="s">
        <v>66</v>
      </c>
      <c r="AA1554" s="5" t="s">
        <v>68</v>
      </c>
      <c r="AB1554" s="5"/>
      <c r="AC1554" s="5"/>
      <c r="AD1554" s="5" t="s">
        <v>94</v>
      </c>
      <c r="AE1554" s="5" t="s">
        <v>92</v>
      </c>
      <c r="AF1554" s="5" t="s">
        <v>91</v>
      </c>
    </row>
    <row r="1555" spans="24:32" ht="18" customHeight="1" x14ac:dyDescent="0.45">
      <c r="X1555" s="15" t="s">
        <v>107</v>
      </c>
      <c r="Y1555" s="15" t="s">
        <v>82</v>
      </c>
      <c r="Z1555" s="15" t="s">
        <v>83</v>
      </c>
      <c r="AA1555" s="15" t="s">
        <v>90</v>
      </c>
      <c r="AB1555" s="15" t="s">
        <v>98</v>
      </c>
      <c r="AC1555" s="2" t="str">
        <f>_xlfn.CONCAT(X1555,Y1555,Z1555,AA1555,AB1555)</f>
        <v>4前期月他b</v>
      </c>
      <c r="AD1555" s="16" t="e">
        <f>DGET($M$10:$U$203,$U$10,X1554:AA1555)</f>
        <v>#VALUE!</v>
      </c>
      <c r="AE1555" s="16" t="e">
        <f>DGET($M$10:$U$203,$N$10,X1554:AA1555)</f>
        <v>#VALUE!</v>
      </c>
      <c r="AF1555" s="16" t="e">
        <f>DGET($M$10:$U$203,$M$10,X1554:AA1555)</f>
        <v>#VALUE!</v>
      </c>
    </row>
    <row r="1556" spans="24:32" ht="18" customHeight="1" x14ac:dyDescent="0.45">
      <c r="X1556" s="5" t="s">
        <v>65</v>
      </c>
      <c r="Y1556" s="5" t="s">
        <v>77</v>
      </c>
      <c r="Z1556" s="5" t="s">
        <v>66</v>
      </c>
      <c r="AA1556" s="5" t="s">
        <v>69</v>
      </c>
      <c r="AB1556" s="5"/>
      <c r="AC1556" s="5"/>
      <c r="AD1556" s="5" t="s">
        <v>94</v>
      </c>
      <c r="AE1556" s="5" t="s">
        <v>92</v>
      </c>
      <c r="AF1556" s="5" t="s">
        <v>91</v>
      </c>
    </row>
    <row r="1557" spans="24:32" ht="18" customHeight="1" x14ac:dyDescent="0.45">
      <c r="X1557" s="15" t="s">
        <v>107</v>
      </c>
      <c r="Y1557" s="15" t="s">
        <v>82</v>
      </c>
      <c r="Z1557" s="15" t="s">
        <v>83</v>
      </c>
      <c r="AA1557" s="15" t="s">
        <v>90</v>
      </c>
      <c r="AB1557" s="15" t="s">
        <v>99</v>
      </c>
      <c r="AC1557" s="2" t="str">
        <f>_xlfn.CONCAT(X1557,Y1557,Z1557,AA1557,AB1557)</f>
        <v>4前期月他c</v>
      </c>
      <c r="AD1557" s="16" t="e">
        <f>DGET($M$10:$U$203,$U$10,X1556:AA1557)</f>
        <v>#VALUE!</v>
      </c>
      <c r="AE1557" s="16" t="e">
        <f>DGET($M$10:$U$203,$N$10,X1556:AA1557)</f>
        <v>#VALUE!</v>
      </c>
      <c r="AF1557" s="16" t="e">
        <f>DGET($M$10:$U$203,$M$10,X1556:AA1557)</f>
        <v>#VALUE!</v>
      </c>
    </row>
    <row r="1558" spans="24:32" ht="18" customHeight="1" x14ac:dyDescent="0.45">
      <c r="X1558" s="5" t="s">
        <v>65</v>
      </c>
      <c r="Y1558" s="5" t="s">
        <v>77</v>
      </c>
      <c r="Z1558" s="5" t="s">
        <v>66</v>
      </c>
      <c r="AA1558" s="5" t="s">
        <v>67</v>
      </c>
      <c r="AB1558" s="5"/>
      <c r="AC1558" s="5"/>
      <c r="AD1558" s="5" t="s">
        <v>94</v>
      </c>
      <c r="AE1558" s="5" t="s">
        <v>92</v>
      </c>
      <c r="AF1558" s="5" t="s">
        <v>91</v>
      </c>
    </row>
    <row r="1559" spans="24:32" ht="18" customHeight="1" x14ac:dyDescent="0.45">
      <c r="X1559" s="15" t="s">
        <v>107</v>
      </c>
      <c r="Y1559" s="15" t="s">
        <v>82</v>
      </c>
      <c r="Z1559" s="15" t="s">
        <v>93</v>
      </c>
      <c r="AA1559" s="15" t="s">
        <v>84</v>
      </c>
      <c r="AB1559" s="15" t="s">
        <v>97</v>
      </c>
      <c r="AC1559" s="2" t="str">
        <f>_xlfn.CONCAT(X1559,Y1559,Z1559,AA1559,AB1559)</f>
        <v>4前期火1 2a</v>
      </c>
      <c r="AD1559" s="16" t="e">
        <f>DGET($M$10:$U$203,$U$10,X1558:AA1559)</f>
        <v>#VALUE!</v>
      </c>
      <c r="AE1559" s="16" t="e">
        <f>DGET($M$10:$U$203,$N$10,X1558:AA1559)</f>
        <v>#VALUE!</v>
      </c>
      <c r="AF1559" s="16" t="e">
        <f>DGET($M$10:$U$203,$M$10,X1558:AA1559)</f>
        <v>#VALUE!</v>
      </c>
    </row>
    <row r="1560" spans="24:32" ht="18" customHeight="1" x14ac:dyDescent="0.45">
      <c r="X1560" s="5" t="s">
        <v>65</v>
      </c>
      <c r="Y1560" s="5" t="s">
        <v>77</v>
      </c>
      <c r="Z1560" s="5" t="s">
        <v>66</v>
      </c>
      <c r="AA1560" s="5" t="s">
        <v>68</v>
      </c>
      <c r="AB1560" s="5"/>
      <c r="AC1560" s="5"/>
      <c r="AD1560" s="5" t="s">
        <v>94</v>
      </c>
      <c r="AE1560" s="5" t="s">
        <v>92</v>
      </c>
      <c r="AF1560" s="5" t="s">
        <v>91</v>
      </c>
    </row>
    <row r="1561" spans="24:32" ht="18" customHeight="1" x14ac:dyDescent="0.45">
      <c r="X1561" s="15" t="s">
        <v>107</v>
      </c>
      <c r="Y1561" s="15" t="s">
        <v>82</v>
      </c>
      <c r="Z1561" s="15" t="s">
        <v>93</v>
      </c>
      <c r="AA1561" s="15" t="s">
        <v>84</v>
      </c>
      <c r="AB1561" s="15" t="s">
        <v>98</v>
      </c>
      <c r="AC1561" s="2" t="str">
        <f>_xlfn.CONCAT(X1561,Y1561,Z1561,AA1561,AB1561)</f>
        <v>4前期火1 2b</v>
      </c>
      <c r="AD1561" s="16" t="e">
        <f>DGET($M$10:$U$203,$U$10,X1560:AA1561)</f>
        <v>#VALUE!</v>
      </c>
      <c r="AE1561" s="16" t="e">
        <f>DGET($M$10:$U$203,$N$10,X1560:AA1561)</f>
        <v>#VALUE!</v>
      </c>
      <c r="AF1561" s="16" t="e">
        <f>DGET($M$10:$U$203,$M$10,X1560:AA1561)</f>
        <v>#VALUE!</v>
      </c>
    </row>
    <row r="1562" spans="24:32" ht="18" customHeight="1" x14ac:dyDescent="0.45">
      <c r="X1562" s="5" t="s">
        <v>65</v>
      </c>
      <c r="Y1562" s="5" t="s">
        <v>77</v>
      </c>
      <c r="Z1562" s="5" t="s">
        <v>66</v>
      </c>
      <c r="AA1562" s="5" t="s">
        <v>69</v>
      </c>
      <c r="AB1562" s="5"/>
      <c r="AC1562" s="5"/>
      <c r="AD1562" s="5" t="s">
        <v>94</v>
      </c>
      <c r="AE1562" s="5" t="s">
        <v>92</v>
      </c>
      <c r="AF1562" s="5" t="s">
        <v>91</v>
      </c>
    </row>
    <row r="1563" spans="24:32" ht="18" customHeight="1" x14ac:dyDescent="0.45">
      <c r="X1563" s="15" t="s">
        <v>107</v>
      </c>
      <c r="Y1563" s="15" t="s">
        <v>82</v>
      </c>
      <c r="Z1563" s="15" t="s">
        <v>93</v>
      </c>
      <c r="AA1563" s="15" t="s">
        <v>84</v>
      </c>
      <c r="AB1563" s="15" t="s">
        <v>99</v>
      </c>
      <c r="AC1563" s="2" t="str">
        <f>_xlfn.CONCAT(X1563,Y1563,Z1563,AA1563,AB1563)</f>
        <v>4前期火1 2c</v>
      </c>
      <c r="AD1563" s="16" t="e">
        <f>DGET($M$10:$U$203,$U$10,X1562:AA1563)</f>
        <v>#VALUE!</v>
      </c>
      <c r="AE1563" s="16" t="e">
        <f>DGET($M$10:$U$203,$N$10,X1562:AA1563)</f>
        <v>#VALUE!</v>
      </c>
      <c r="AF1563" s="16" t="e">
        <f>DGET($M$10:$U$203,$M$10,X1562:AA1563)</f>
        <v>#VALUE!</v>
      </c>
    </row>
    <row r="1564" spans="24:32" ht="18" customHeight="1" x14ac:dyDescent="0.45">
      <c r="X1564" s="5" t="s">
        <v>65</v>
      </c>
      <c r="Y1564" s="5" t="s">
        <v>77</v>
      </c>
      <c r="Z1564" s="5" t="s">
        <v>66</v>
      </c>
      <c r="AA1564" s="5" t="s">
        <v>67</v>
      </c>
      <c r="AB1564" s="5"/>
      <c r="AC1564" s="5"/>
      <c r="AD1564" s="5" t="s">
        <v>94</v>
      </c>
      <c r="AE1564" s="5" t="s">
        <v>92</v>
      </c>
      <c r="AF1564" s="5" t="s">
        <v>91</v>
      </c>
    </row>
    <row r="1565" spans="24:32" ht="18" customHeight="1" x14ac:dyDescent="0.45">
      <c r="X1565" s="15" t="s">
        <v>107</v>
      </c>
      <c r="Y1565" s="15" t="s">
        <v>82</v>
      </c>
      <c r="Z1565" s="15" t="s">
        <v>93</v>
      </c>
      <c r="AA1565" s="15" t="s">
        <v>85</v>
      </c>
      <c r="AB1565" s="15" t="s">
        <v>97</v>
      </c>
      <c r="AC1565" s="2" t="str">
        <f>_xlfn.CONCAT(X1565,Y1565,Z1565,AA1565,AB1565)</f>
        <v>4前期火3 4a</v>
      </c>
      <c r="AD1565" s="16" t="e">
        <f>DGET($M$10:$U$203,$U$10,X1564:AA1565)</f>
        <v>#VALUE!</v>
      </c>
      <c r="AE1565" s="16" t="e">
        <f>DGET($M$10:$U$203,$N$10,X1564:AA1565)</f>
        <v>#VALUE!</v>
      </c>
      <c r="AF1565" s="16" t="e">
        <f>DGET($M$10:$U$203,$M$10,X1564:AA1565)</f>
        <v>#VALUE!</v>
      </c>
    </row>
    <row r="1566" spans="24:32" ht="18" customHeight="1" x14ac:dyDescent="0.45">
      <c r="X1566" s="5" t="s">
        <v>65</v>
      </c>
      <c r="Y1566" s="5" t="s">
        <v>77</v>
      </c>
      <c r="Z1566" s="5" t="s">
        <v>66</v>
      </c>
      <c r="AA1566" s="5" t="s">
        <v>68</v>
      </c>
      <c r="AB1566" s="5"/>
      <c r="AC1566" s="5"/>
      <c r="AD1566" s="5" t="s">
        <v>94</v>
      </c>
      <c r="AE1566" s="5" t="s">
        <v>92</v>
      </c>
      <c r="AF1566" s="5" t="s">
        <v>91</v>
      </c>
    </row>
    <row r="1567" spans="24:32" ht="18" customHeight="1" x14ac:dyDescent="0.45">
      <c r="X1567" s="15" t="s">
        <v>107</v>
      </c>
      <c r="Y1567" s="15" t="s">
        <v>82</v>
      </c>
      <c r="Z1567" s="15" t="s">
        <v>93</v>
      </c>
      <c r="AA1567" s="15" t="s">
        <v>85</v>
      </c>
      <c r="AB1567" s="15" t="s">
        <v>98</v>
      </c>
      <c r="AC1567" s="2" t="str">
        <f>_xlfn.CONCAT(X1567,Y1567,Z1567,AA1567,AB1567)</f>
        <v>4前期火3 4b</v>
      </c>
      <c r="AD1567" s="16" t="e">
        <f>DGET($M$10:$U$203,$U$10,X1566:AA1567)</f>
        <v>#VALUE!</v>
      </c>
      <c r="AE1567" s="16" t="e">
        <f>DGET($M$10:$U$203,$N$10,X1566:AA1567)</f>
        <v>#VALUE!</v>
      </c>
      <c r="AF1567" s="16" t="e">
        <f>DGET($M$10:$U$203,$M$10,X1566:AA1567)</f>
        <v>#VALUE!</v>
      </c>
    </row>
    <row r="1568" spans="24:32" ht="18" customHeight="1" x14ac:dyDescent="0.45">
      <c r="X1568" s="5" t="s">
        <v>65</v>
      </c>
      <c r="Y1568" s="5" t="s">
        <v>77</v>
      </c>
      <c r="Z1568" s="5" t="s">
        <v>66</v>
      </c>
      <c r="AA1568" s="5" t="s">
        <v>69</v>
      </c>
      <c r="AB1568" s="5"/>
      <c r="AC1568" s="5"/>
      <c r="AD1568" s="5" t="s">
        <v>94</v>
      </c>
      <c r="AE1568" s="5" t="s">
        <v>92</v>
      </c>
      <c r="AF1568" s="5" t="s">
        <v>91</v>
      </c>
    </row>
    <row r="1569" spans="24:32" ht="18" customHeight="1" x14ac:dyDescent="0.45">
      <c r="X1569" s="15" t="s">
        <v>107</v>
      </c>
      <c r="Y1569" s="15" t="s">
        <v>82</v>
      </c>
      <c r="Z1569" s="15" t="s">
        <v>93</v>
      </c>
      <c r="AA1569" s="15" t="s">
        <v>85</v>
      </c>
      <c r="AB1569" s="15" t="s">
        <v>99</v>
      </c>
      <c r="AC1569" s="2" t="str">
        <f>_xlfn.CONCAT(X1569,Y1569,Z1569,AA1569,AB1569)</f>
        <v>4前期火3 4c</v>
      </c>
      <c r="AD1569" s="16" t="e">
        <f>DGET($M$10:$U$203,$U$10,X1568:AA1569)</f>
        <v>#VALUE!</v>
      </c>
      <c r="AE1569" s="16" t="e">
        <f>DGET($M$10:$U$203,$N$10,X1568:AA1569)</f>
        <v>#VALUE!</v>
      </c>
      <c r="AF1569" s="16" t="e">
        <f>DGET($M$10:$U$203,$M$10,X1568:AA1569)</f>
        <v>#VALUE!</v>
      </c>
    </row>
    <row r="1570" spans="24:32" ht="18" customHeight="1" x14ac:dyDescent="0.45">
      <c r="X1570" s="5" t="s">
        <v>65</v>
      </c>
      <c r="Y1570" s="5" t="s">
        <v>77</v>
      </c>
      <c r="Z1570" s="5" t="s">
        <v>66</v>
      </c>
      <c r="AA1570" s="5" t="s">
        <v>67</v>
      </c>
      <c r="AB1570" s="5"/>
      <c r="AC1570" s="5"/>
      <c r="AD1570" s="5" t="s">
        <v>94</v>
      </c>
      <c r="AE1570" s="5" t="s">
        <v>92</v>
      </c>
      <c r="AF1570" s="5" t="s">
        <v>91</v>
      </c>
    </row>
    <row r="1571" spans="24:32" ht="18" customHeight="1" x14ac:dyDescent="0.45">
      <c r="X1571" s="15" t="s">
        <v>107</v>
      </c>
      <c r="Y1571" s="15" t="s">
        <v>82</v>
      </c>
      <c r="Z1571" s="15" t="s">
        <v>93</v>
      </c>
      <c r="AA1571" s="15" t="s">
        <v>87</v>
      </c>
      <c r="AB1571" s="15" t="s">
        <v>97</v>
      </c>
      <c r="AC1571" s="2" t="str">
        <f>_xlfn.CONCAT(X1571,Y1571,Z1571,AA1571,AB1571)</f>
        <v>4前期火5 6a</v>
      </c>
      <c r="AD1571" s="16" t="e">
        <f>DGET($M$10:$U$203,$U$10,X1570:AA1571)</f>
        <v>#VALUE!</v>
      </c>
      <c r="AE1571" s="16" t="e">
        <f>DGET($M$10:$U$203,$N$10,X1570:AA1571)</f>
        <v>#VALUE!</v>
      </c>
      <c r="AF1571" s="16" t="e">
        <f>DGET($M$10:$U$203,$M$10,X1570:AA1571)</f>
        <v>#VALUE!</v>
      </c>
    </row>
    <row r="1572" spans="24:32" ht="18" customHeight="1" x14ac:dyDescent="0.45">
      <c r="X1572" s="5" t="s">
        <v>65</v>
      </c>
      <c r="Y1572" s="5" t="s">
        <v>77</v>
      </c>
      <c r="Z1572" s="5" t="s">
        <v>66</v>
      </c>
      <c r="AA1572" s="5" t="s">
        <v>68</v>
      </c>
      <c r="AB1572" s="5"/>
      <c r="AC1572" s="5"/>
      <c r="AD1572" s="5" t="s">
        <v>94</v>
      </c>
      <c r="AE1572" s="5" t="s">
        <v>92</v>
      </c>
      <c r="AF1572" s="5" t="s">
        <v>91</v>
      </c>
    </row>
    <row r="1573" spans="24:32" ht="18" customHeight="1" x14ac:dyDescent="0.45">
      <c r="X1573" s="15" t="s">
        <v>107</v>
      </c>
      <c r="Y1573" s="15" t="s">
        <v>82</v>
      </c>
      <c r="Z1573" s="15" t="s">
        <v>93</v>
      </c>
      <c r="AA1573" s="15" t="s">
        <v>87</v>
      </c>
      <c r="AB1573" s="15" t="s">
        <v>98</v>
      </c>
      <c r="AC1573" s="2" t="str">
        <f>_xlfn.CONCAT(X1573,Y1573,Z1573,AA1573,AB1573)</f>
        <v>4前期火5 6b</v>
      </c>
      <c r="AD1573" s="16" t="e">
        <f>DGET($M$10:$U$203,$U$10,X1572:AA1573)</f>
        <v>#VALUE!</v>
      </c>
      <c r="AE1573" s="16" t="e">
        <f>DGET($M$10:$U$203,$N$10,X1572:AA1573)</f>
        <v>#VALUE!</v>
      </c>
      <c r="AF1573" s="16" t="e">
        <f>DGET($M$10:$U$203,$M$10,X1572:AA1573)</f>
        <v>#VALUE!</v>
      </c>
    </row>
    <row r="1574" spans="24:32" ht="18" customHeight="1" x14ac:dyDescent="0.45">
      <c r="X1574" s="5" t="s">
        <v>65</v>
      </c>
      <c r="Y1574" s="5" t="s">
        <v>77</v>
      </c>
      <c r="Z1574" s="5" t="s">
        <v>66</v>
      </c>
      <c r="AA1574" s="5" t="s">
        <v>69</v>
      </c>
      <c r="AB1574" s="5"/>
      <c r="AC1574" s="5"/>
      <c r="AD1574" s="5" t="s">
        <v>94</v>
      </c>
      <c r="AE1574" s="5" t="s">
        <v>92</v>
      </c>
      <c r="AF1574" s="5" t="s">
        <v>91</v>
      </c>
    </row>
    <row r="1575" spans="24:32" ht="18" customHeight="1" x14ac:dyDescent="0.45">
      <c r="X1575" s="15" t="s">
        <v>107</v>
      </c>
      <c r="Y1575" s="15" t="s">
        <v>82</v>
      </c>
      <c r="Z1575" s="15" t="s">
        <v>93</v>
      </c>
      <c r="AA1575" s="15" t="s">
        <v>87</v>
      </c>
      <c r="AB1575" s="15" t="s">
        <v>99</v>
      </c>
      <c r="AC1575" s="2" t="str">
        <f>_xlfn.CONCAT(X1575,Y1575,Z1575,AA1575,AB1575)</f>
        <v>4前期火5 6c</v>
      </c>
      <c r="AD1575" s="16" t="e">
        <f>DGET($M$10:$U$203,$U$10,X1574:AA1575)</f>
        <v>#VALUE!</v>
      </c>
      <c r="AE1575" s="16" t="e">
        <f>DGET($M$10:$U$203,$N$10,X1574:AA1575)</f>
        <v>#VALUE!</v>
      </c>
      <c r="AF1575" s="16" t="e">
        <f>DGET($M$10:$U$203,$M$10,X1574:AA1575)</f>
        <v>#VALUE!</v>
      </c>
    </row>
    <row r="1576" spans="24:32" ht="18" customHeight="1" x14ac:dyDescent="0.45">
      <c r="X1576" s="5" t="s">
        <v>65</v>
      </c>
      <c r="Y1576" s="5" t="s">
        <v>77</v>
      </c>
      <c r="Z1576" s="5" t="s">
        <v>66</v>
      </c>
      <c r="AA1576" s="5" t="s">
        <v>67</v>
      </c>
      <c r="AB1576" s="5"/>
      <c r="AC1576" s="5"/>
      <c r="AD1576" s="5" t="s">
        <v>94</v>
      </c>
      <c r="AE1576" s="5" t="s">
        <v>92</v>
      </c>
      <c r="AF1576" s="5" t="s">
        <v>91</v>
      </c>
    </row>
    <row r="1577" spans="24:32" ht="18" customHeight="1" x14ac:dyDescent="0.45">
      <c r="X1577" s="15" t="s">
        <v>107</v>
      </c>
      <c r="Y1577" s="15" t="s">
        <v>82</v>
      </c>
      <c r="Z1577" s="15" t="s">
        <v>93</v>
      </c>
      <c r="AA1577" s="15" t="s">
        <v>88</v>
      </c>
      <c r="AB1577" s="15" t="s">
        <v>97</v>
      </c>
      <c r="AC1577" s="2" t="str">
        <f>_xlfn.CONCAT(X1577,Y1577,Z1577,AA1577,AB1577)</f>
        <v>4前期火7 8a</v>
      </c>
      <c r="AD1577" s="16" t="e">
        <f>DGET($M$10:$U$203,$U$10,X1576:AA1577)</f>
        <v>#VALUE!</v>
      </c>
      <c r="AE1577" s="16" t="e">
        <f>DGET($M$10:$U$203,$N$10,X1576:AA1577)</f>
        <v>#VALUE!</v>
      </c>
      <c r="AF1577" s="16" t="e">
        <f>DGET($M$10:$U$203,$M$10,X1576:AA1577)</f>
        <v>#VALUE!</v>
      </c>
    </row>
    <row r="1578" spans="24:32" ht="18" customHeight="1" x14ac:dyDescent="0.45">
      <c r="X1578" s="5" t="s">
        <v>65</v>
      </c>
      <c r="Y1578" s="5" t="s">
        <v>77</v>
      </c>
      <c r="Z1578" s="5" t="s">
        <v>66</v>
      </c>
      <c r="AA1578" s="5" t="s">
        <v>68</v>
      </c>
      <c r="AB1578" s="5"/>
      <c r="AC1578" s="5"/>
      <c r="AD1578" s="5" t="s">
        <v>94</v>
      </c>
      <c r="AE1578" s="5" t="s">
        <v>92</v>
      </c>
      <c r="AF1578" s="5" t="s">
        <v>91</v>
      </c>
    </row>
    <row r="1579" spans="24:32" ht="18" customHeight="1" x14ac:dyDescent="0.45">
      <c r="X1579" s="15" t="s">
        <v>107</v>
      </c>
      <c r="Y1579" s="15" t="s">
        <v>82</v>
      </c>
      <c r="Z1579" s="15" t="s">
        <v>93</v>
      </c>
      <c r="AA1579" s="15" t="s">
        <v>88</v>
      </c>
      <c r="AB1579" s="15" t="s">
        <v>98</v>
      </c>
      <c r="AC1579" s="2" t="str">
        <f>_xlfn.CONCAT(X1579,Y1579,Z1579,AA1579,AB1579)</f>
        <v>4前期火7 8b</v>
      </c>
      <c r="AD1579" s="16" t="e">
        <f>DGET($M$10:$U$203,$U$10,X1578:AA1579)</f>
        <v>#VALUE!</v>
      </c>
      <c r="AE1579" s="16" t="e">
        <f>DGET($M$10:$U$203,$N$10,X1578:AA1579)</f>
        <v>#VALUE!</v>
      </c>
      <c r="AF1579" s="16" t="e">
        <f>DGET($M$10:$U$203,$M$10,X1578:AA1579)</f>
        <v>#VALUE!</v>
      </c>
    </row>
    <row r="1580" spans="24:32" ht="18" customHeight="1" x14ac:dyDescent="0.45">
      <c r="X1580" s="5" t="s">
        <v>65</v>
      </c>
      <c r="Y1580" s="5" t="s">
        <v>77</v>
      </c>
      <c r="Z1580" s="5" t="s">
        <v>66</v>
      </c>
      <c r="AA1580" s="5" t="s">
        <v>69</v>
      </c>
      <c r="AB1580" s="5"/>
      <c r="AC1580" s="5"/>
      <c r="AD1580" s="5" t="s">
        <v>94</v>
      </c>
      <c r="AE1580" s="5" t="s">
        <v>92</v>
      </c>
      <c r="AF1580" s="5" t="s">
        <v>91</v>
      </c>
    </row>
    <row r="1581" spans="24:32" ht="18" customHeight="1" x14ac:dyDescent="0.45">
      <c r="X1581" s="15" t="s">
        <v>107</v>
      </c>
      <c r="Y1581" s="15" t="s">
        <v>82</v>
      </c>
      <c r="Z1581" s="15" t="s">
        <v>93</v>
      </c>
      <c r="AA1581" s="15" t="s">
        <v>88</v>
      </c>
      <c r="AB1581" s="15" t="s">
        <v>99</v>
      </c>
      <c r="AC1581" s="2" t="str">
        <f>_xlfn.CONCAT(X1581,Y1581,Z1581,AA1581,AB1581)</f>
        <v>4前期火7 8c</v>
      </c>
      <c r="AD1581" s="16" t="e">
        <f>DGET($M$10:$U$203,$U$10,X1580:AA1581)</f>
        <v>#VALUE!</v>
      </c>
      <c r="AE1581" s="16" t="e">
        <f>DGET($M$10:$U$203,$N$10,X1580:AA1581)</f>
        <v>#VALUE!</v>
      </c>
      <c r="AF1581" s="16" t="e">
        <f>DGET($M$10:$U$203,$M$10,X1580:AA1581)</f>
        <v>#VALUE!</v>
      </c>
    </row>
    <row r="1582" spans="24:32" ht="18" customHeight="1" x14ac:dyDescent="0.45">
      <c r="X1582" s="5" t="s">
        <v>65</v>
      </c>
      <c r="Y1582" s="5" t="s">
        <v>77</v>
      </c>
      <c r="Z1582" s="5" t="s">
        <v>66</v>
      </c>
      <c r="AA1582" s="5" t="s">
        <v>67</v>
      </c>
      <c r="AB1582" s="5"/>
      <c r="AC1582" s="5"/>
      <c r="AD1582" s="5" t="s">
        <v>94</v>
      </c>
      <c r="AE1582" s="5" t="s">
        <v>92</v>
      </c>
      <c r="AF1582" s="5" t="s">
        <v>91</v>
      </c>
    </row>
    <row r="1583" spans="24:32" ht="18" customHeight="1" x14ac:dyDescent="0.45">
      <c r="X1583" s="15" t="s">
        <v>107</v>
      </c>
      <c r="Y1583" s="15" t="s">
        <v>82</v>
      </c>
      <c r="Z1583" s="15" t="s">
        <v>93</v>
      </c>
      <c r="AA1583" s="15" t="s">
        <v>89</v>
      </c>
      <c r="AB1583" s="15" t="s">
        <v>97</v>
      </c>
      <c r="AC1583" s="2" t="str">
        <f>_xlfn.CONCAT(X1583,Y1583,Z1583,AA1583,AB1583)</f>
        <v>4前期火9 10a</v>
      </c>
      <c r="AD1583" s="16" t="e">
        <f>DGET($M$10:$U$203,$U$10,X1582:AA1583)</f>
        <v>#VALUE!</v>
      </c>
      <c r="AE1583" s="16" t="e">
        <f>DGET($M$10:$U$203,$N$10,X1582:AA1583)</f>
        <v>#VALUE!</v>
      </c>
      <c r="AF1583" s="16" t="e">
        <f>DGET($M$10:$U$203,$M$10,X1582:AA1583)</f>
        <v>#VALUE!</v>
      </c>
    </row>
    <row r="1584" spans="24:32" ht="18" customHeight="1" x14ac:dyDescent="0.45">
      <c r="X1584" s="5" t="s">
        <v>65</v>
      </c>
      <c r="Y1584" s="5" t="s">
        <v>77</v>
      </c>
      <c r="Z1584" s="5" t="s">
        <v>66</v>
      </c>
      <c r="AA1584" s="5" t="s">
        <v>68</v>
      </c>
      <c r="AB1584" s="5"/>
      <c r="AC1584" s="5"/>
      <c r="AD1584" s="5" t="s">
        <v>94</v>
      </c>
      <c r="AE1584" s="5" t="s">
        <v>92</v>
      </c>
      <c r="AF1584" s="5" t="s">
        <v>91</v>
      </c>
    </row>
    <row r="1585" spans="24:32" ht="18" customHeight="1" x14ac:dyDescent="0.45">
      <c r="X1585" s="15" t="s">
        <v>107</v>
      </c>
      <c r="Y1585" s="15" t="s">
        <v>82</v>
      </c>
      <c r="Z1585" s="15" t="s">
        <v>93</v>
      </c>
      <c r="AA1585" s="15" t="s">
        <v>89</v>
      </c>
      <c r="AB1585" s="15" t="s">
        <v>98</v>
      </c>
      <c r="AC1585" s="2" t="str">
        <f>_xlfn.CONCAT(X1585,Y1585,Z1585,AA1585,AB1585)</f>
        <v>4前期火9 10b</v>
      </c>
      <c r="AD1585" s="16" t="e">
        <f>DGET($M$10:$U$203,$U$10,X1584:AA1585)</f>
        <v>#VALUE!</v>
      </c>
      <c r="AE1585" s="16" t="e">
        <f>DGET($M$10:$U$203,$N$10,X1584:AA1585)</f>
        <v>#VALUE!</v>
      </c>
      <c r="AF1585" s="16" t="e">
        <f>DGET($M$10:$U$203,$M$10,X1584:AA1585)</f>
        <v>#VALUE!</v>
      </c>
    </row>
    <row r="1586" spans="24:32" ht="18" customHeight="1" x14ac:dyDescent="0.45">
      <c r="X1586" s="5" t="s">
        <v>65</v>
      </c>
      <c r="Y1586" s="5" t="s">
        <v>77</v>
      </c>
      <c r="Z1586" s="5" t="s">
        <v>66</v>
      </c>
      <c r="AA1586" s="5" t="s">
        <v>69</v>
      </c>
      <c r="AB1586" s="5"/>
      <c r="AC1586" s="5"/>
      <c r="AD1586" s="5" t="s">
        <v>94</v>
      </c>
      <c r="AE1586" s="5" t="s">
        <v>92</v>
      </c>
      <c r="AF1586" s="5" t="s">
        <v>91</v>
      </c>
    </row>
    <row r="1587" spans="24:32" ht="18" customHeight="1" x14ac:dyDescent="0.45">
      <c r="X1587" s="15" t="s">
        <v>107</v>
      </c>
      <c r="Y1587" s="15" t="s">
        <v>82</v>
      </c>
      <c r="Z1587" s="15" t="s">
        <v>93</v>
      </c>
      <c r="AA1587" s="15" t="s">
        <v>89</v>
      </c>
      <c r="AB1587" s="15" t="s">
        <v>99</v>
      </c>
      <c r="AC1587" s="2" t="str">
        <f>_xlfn.CONCAT(X1587,Y1587,Z1587,AA1587,AB1587)</f>
        <v>4前期火9 10c</v>
      </c>
      <c r="AD1587" s="16" t="e">
        <f>DGET($M$10:$U$203,$U$10,X1586:AA1587)</f>
        <v>#VALUE!</v>
      </c>
      <c r="AE1587" s="16" t="e">
        <f>DGET($M$10:$U$203,$N$10,X1586:AA1587)</f>
        <v>#VALUE!</v>
      </c>
      <c r="AF1587" s="16" t="e">
        <f>DGET($M$10:$U$203,$M$10,X1586:AA1587)</f>
        <v>#VALUE!</v>
      </c>
    </row>
    <row r="1588" spans="24:32" ht="18" customHeight="1" x14ac:dyDescent="0.45">
      <c r="X1588" s="5" t="s">
        <v>65</v>
      </c>
      <c r="Y1588" s="5" t="s">
        <v>77</v>
      </c>
      <c r="Z1588" s="5" t="s">
        <v>66</v>
      </c>
      <c r="AA1588" s="5" t="s">
        <v>67</v>
      </c>
      <c r="AB1588" s="5"/>
      <c r="AC1588" s="5"/>
      <c r="AD1588" s="5" t="s">
        <v>94</v>
      </c>
      <c r="AE1588" s="5" t="s">
        <v>92</v>
      </c>
      <c r="AF1588" s="5" t="s">
        <v>91</v>
      </c>
    </row>
    <row r="1589" spans="24:32" ht="18" customHeight="1" x14ac:dyDescent="0.45">
      <c r="X1589" s="15" t="s">
        <v>107</v>
      </c>
      <c r="Y1589" s="15" t="s">
        <v>82</v>
      </c>
      <c r="Z1589" s="15" t="s">
        <v>93</v>
      </c>
      <c r="AA1589" s="15" t="s">
        <v>90</v>
      </c>
      <c r="AB1589" s="15" t="s">
        <v>97</v>
      </c>
      <c r="AC1589" s="2" t="str">
        <f>_xlfn.CONCAT(X1589,Y1589,Z1589,AA1589,AB1589)</f>
        <v>4前期火他a</v>
      </c>
      <c r="AD1589" s="16" t="e">
        <f>DGET($M$10:$U$203,$U$10,X1588:AA1589)</f>
        <v>#VALUE!</v>
      </c>
      <c r="AE1589" s="16" t="e">
        <f>DGET($M$10:$U$203,$N$10,X1588:AA1589)</f>
        <v>#VALUE!</v>
      </c>
      <c r="AF1589" s="16" t="e">
        <f>DGET($M$10:$U$203,$M$10,X1588:AA1589)</f>
        <v>#VALUE!</v>
      </c>
    </row>
    <row r="1590" spans="24:32" ht="18" customHeight="1" x14ac:dyDescent="0.45">
      <c r="X1590" s="5" t="s">
        <v>65</v>
      </c>
      <c r="Y1590" s="5" t="s">
        <v>77</v>
      </c>
      <c r="Z1590" s="5" t="s">
        <v>66</v>
      </c>
      <c r="AA1590" s="5" t="s">
        <v>68</v>
      </c>
      <c r="AB1590" s="5"/>
      <c r="AC1590" s="5"/>
      <c r="AD1590" s="5" t="s">
        <v>94</v>
      </c>
      <c r="AE1590" s="5" t="s">
        <v>92</v>
      </c>
      <c r="AF1590" s="5" t="s">
        <v>91</v>
      </c>
    </row>
    <row r="1591" spans="24:32" ht="18" customHeight="1" x14ac:dyDescent="0.45">
      <c r="X1591" s="15" t="s">
        <v>107</v>
      </c>
      <c r="Y1591" s="15" t="s">
        <v>82</v>
      </c>
      <c r="Z1591" s="15" t="s">
        <v>93</v>
      </c>
      <c r="AA1591" s="15" t="s">
        <v>90</v>
      </c>
      <c r="AB1591" s="15" t="s">
        <v>98</v>
      </c>
      <c r="AC1591" s="2" t="str">
        <f>_xlfn.CONCAT(X1591,Y1591,Z1591,AA1591,AB1591)</f>
        <v>4前期火他b</v>
      </c>
      <c r="AD1591" s="16" t="e">
        <f>DGET($M$10:$U$203,$U$10,X1590:AA1591)</f>
        <v>#VALUE!</v>
      </c>
      <c r="AE1591" s="16" t="e">
        <f>DGET($M$10:$U$203,$N$10,X1590:AA1591)</f>
        <v>#VALUE!</v>
      </c>
      <c r="AF1591" s="16" t="e">
        <f>DGET($M$10:$U$203,$M$10,X1590:AA1591)</f>
        <v>#VALUE!</v>
      </c>
    </row>
    <row r="1592" spans="24:32" ht="18" customHeight="1" x14ac:dyDescent="0.45">
      <c r="X1592" s="5" t="s">
        <v>65</v>
      </c>
      <c r="Y1592" s="5" t="s">
        <v>77</v>
      </c>
      <c r="Z1592" s="5" t="s">
        <v>66</v>
      </c>
      <c r="AA1592" s="5" t="s">
        <v>69</v>
      </c>
      <c r="AB1592" s="5"/>
      <c r="AC1592" s="5"/>
      <c r="AD1592" s="5" t="s">
        <v>94</v>
      </c>
      <c r="AE1592" s="5" t="s">
        <v>92</v>
      </c>
      <c r="AF1592" s="5" t="s">
        <v>91</v>
      </c>
    </row>
    <row r="1593" spans="24:32" ht="18" customHeight="1" x14ac:dyDescent="0.45">
      <c r="X1593" s="15" t="s">
        <v>107</v>
      </c>
      <c r="Y1593" s="15" t="s">
        <v>82</v>
      </c>
      <c r="Z1593" s="15" t="s">
        <v>93</v>
      </c>
      <c r="AA1593" s="15" t="s">
        <v>90</v>
      </c>
      <c r="AB1593" s="15" t="s">
        <v>99</v>
      </c>
      <c r="AC1593" s="2" t="str">
        <f>_xlfn.CONCAT(X1593,Y1593,Z1593,AA1593,AB1593)</f>
        <v>4前期火他c</v>
      </c>
      <c r="AD1593" s="16" t="e">
        <f>DGET($M$10:$U$203,$U$10,X1592:AA1593)</f>
        <v>#VALUE!</v>
      </c>
      <c r="AE1593" s="16" t="e">
        <f>DGET($M$10:$U$203,$N$10,X1592:AA1593)</f>
        <v>#VALUE!</v>
      </c>
      <c r="AF1593" s="16" t="e">
        <f>DGET($M$10:$U$203,$M$10,X1592:AA1593)</f>
        <v>#VALUE!</v>
      </c>
    </row>
    <row r="1594" spans="24:32" ht="18" customHeight="1" x14ac:dyDescent="0.45">
      <c r="X1594" s="5" t="s">
        <v>65</v>
      </c>
      <c r="Y1594" s="5" t="s">
        <v>77</v>
      </c>
      <c r="Z1594" s="5" t="s">
        <v>66</v>
      </c>
      <c r="AA1594" s="5" t="s">
        <v>67</v>
      </c>
      <c r="AB1594" s="5"/>
      <c r="AC1594" s="5"/>
      <c r="AD1594" s="5" t="s">
        <v>94</v>
      </c>
      <c r="AE1594" s="5" t="s">
        <v>92</v>
      </c>
      <c r="AF1594" s="5" t="s">
        <v>91</v>
      </c>
    </row>
    <row r="1595" spans="24:32" ht="18" customHeight="1" x14ac:dyDescent="0.45">
      <c r="X1595" s="15" t="s">
        <v>107</v>
      </c>
      <c r="Y1595" s="15" t="s">
        <v>82</v>
      </c>
      <c r="Z1595" s="15" t="s">
        <v>95</v>
      </c>
      <c r="AA1595" s="15" t="s">
        <v>84</v>
      </c>
      <c r="AB1595" s="15" t="s">
        <v>97</v>
      </c>
      <c r="AC1595" s="2" t="str">
        <f>_xlfn.CONCAT(X1595,Y1595,Z1595,AA1595,AB1595)</f>
        <v>4前期水1 2a</v>
      </c>
      <c r="AD1595" s="16" t="e">
        <f>DGET($M$10:$U$203,$U$10,X1594:AA1595)</f>
        <v>#VALUE!</v>
      </c>
      <c r="AE1595" s="16" t="e">
        <f>DGET($M$10:$U$203,$N$10,X1594:AA1595)</f>
        <v>#VALUE!</v>
      </c>
      <c r="AF1595" s="16" t="e">
        <f>DGET($M$10:$U$203,$M$10,X1594:AA1595)</f>
        <v>#VALUE!</v>
      </c>
    </row>
    <row r="1596" spans="24:32" ht="18" customHeight="1" x14ac:dyDescent="0.45">
      <c r="X1596" s="5" t="s">
        <v>65</v>
      </c>
      <c r="Y1596" s="5" t="s">
        <v>77</v>
      </c>
      <c r="Z1596" s="5" t="s">
        <v>66</v>
      </c>
      <c r="AA1596" s="5" t="s">
        <v>68</v>
      </c>
      <c r="AB1596" s="5"/>
      <c r="AC1596" s="5"/>
      <c r="AD1596" s="5" t="s">
        <v>94</v>
      </c>
      <c r="AE1596" s="5" t="s">
        <v>92</v>
      </c>
      <c r="AF1596" s="5" t="s">
        <v>91</v>
      </c>
    </row>
    <row r="1597" spans="24:32" ht="18" customHeight="1" x14ac:dyDescent="0.45">
      <c r="X1597" s="15" t="s">
        <v>107</v>
      </c>
      <c r="Y1597" s="15" t="s">
        <v>82</v>
      </c>
      <c r="Z1597" s="15" t="s">
        <v>95</v>
      </c>
      <c r="AA1597" s="15" t="s">
        <v>84</v>
      </c>
      <c r="AB1597" s="15" t="s">
        <v>98</v>
      </c>
      <c r="AC1597" s="2" t="str">
        <f>_xlfn.CONCAT(X1597,Y1597,Z1597,AA1597,AB1597)</f>
        <v>4前期水1 2b</v>
      </c>
      <c r="AD1597" s="16" t="e">
        <f>DGET($M$10:$U$203,$U$10,X1596:AA1597)</f>
        <v>#VALUE!</v>
      </c>
      <c r="AE1597" s="16" t="e">
        <f>DGET($M$10:$U$203,$N$10,X1596:AA1597)</f>
        <v>#VALUE!</v>
      </c>
      <c r="AF1597" s="16" t="e">
        <f>DGET($M$10:$U$203,$M$10,X1596:AA1597)</f>
        <v>#VALUE!</v>
      </c>
    </row>
    <row r="1598" spans="24:32" ht="18" customHeight="1" x14ac:dyDescent="0.45">
      <c r="X1598" s="5" t="s">
        <v>65</v>
      </c>
      <c r="Y1598" s="5" t="s">
        <v>77</v>
      </c>
      <c r="Z1598" s="5" t="s">
        <v>66</v>
      </c>
      <c r="AA1598" s="5" t="s">
        <v>69</v>
      </c>
      <c r="AB1598" s="5"/>
      <c r="AC1598" s="5"/>
      <c r="AD1598" s="5" t="s">
        <v>94</v>
      </c>
      <c r="AE1598" s="5" t="s">
        <v>92</v>
      </c>
      <c r="AF1598" s="5" t="s">
        <v>91</v>
      </c>
    </row>
    <row r="1599" spans="24:32" ht="18" customHeight="1" x14ac:dyDescent="0.45">
      <c r="X1599" s="15" t="s">
        <v>107</v>
      </c>
      <c r="Y1599" s="15" t="s">
        <v>82</v>
      </c>
      <c r="Z1599" s="15" t="s">
        <v>95</v>
      </c>
      <c r="AA1599" s="15" t="s">
        <v>84</v>
      </c>
      <c r="AB1599" s="15" t="s">
        <v>99</v>
      </c>
      <c r="AC1599" s="2" t="str">
        <f>_xlfn.CONCAT(X1599,Y1599,Z1599,AA1599,AB1599)</f>
        <v>4前期水1 2c</v>
      </c>
      <c r="AD1599" s="16" t="e">
        <f>DGET($M$10:$U$203,$U$10,X1598:AA1599)</f>
        <v>#VALUE!</v>
      </c>
      <c r="AE1599" s="16" t="e">
        <f>DGET($M$10:$U$203,$N$10,X1598:AA1599)</f>
        <v>#VALUE!</v>
      </c>
      <c r="AF1599" s="16" t="e">
        <f>DGET($M$10:$U$203,$M$10,X1598:AA1599)</f>
        <v>#VALUE!</v>
      </c>
    </row>
    <row r="1600" spans="24:32" ht="18" customHeight="1" x14ac:dyDescent="0.45">
      <c r="X1600" s="5" t="s">
        <v>65</v>
      </c>
      <c r="Y1600" s="5" t="s">
        <v>77</v>
      </c>
      <c r="Z1600" s="5" t="s">
        <v>66</v>
      </c>
      <c r="AA1600" s="5" t="s">
        <v>67</v>
      </c>
      <c r="AB1600" s="5"/>
      <c r="AC1600" s="5"/>
      <c r="AD1600" s="5" t="s">
        <v>94</v>
      </c>
      <c r="AE1600" s="5" t="s">
        <v>92</v>
      </c>
      <c r="AF1600" s="5" t="s">
        <v>91</v>
      </c>
    </row>
    <row r="1601" spans="24:32" ht="18" customHeight="1" x14ac:dyDescent="0.45">
      <c r="X1601" s="15" t="s">
        <v>107</v>
      </c>
      <c r="Y1601" s="15" t="s">
        <v>82</v>
      </c>
      <c r="Z1601" s="15" t="s">
        <v>95</v>
      </c>
      <c r="AA1601" s="15" t="s">
        <v>85</v>
      </c>
      <c r="AB1601" s="15" t="s">
        <v>97</v>
      </c>
      <c r="AC1601" s="2" t="str">
        <f>_xlfn.CONCAT(X1601,Y1601,Z1601,AA1601,AB1601)</f>
        <v>4前期水3 4a</v>
      </c>
      <c r="AD1601" s="16" t="e">
        <f>DGET($M$10:$U$203,$U$10,X1600:AA1601)</f>
        <v>#VALUE!</v>
      </c>
      <c r="AE1601" s="16" t="e">
        <f>DGET($M$10:$U$203,$N$10,X1600:AA1601)</f>
        <v>#VALUE!</v>
      </c>
      <c r="AF1601" s="16" t="e">
        <f>DGET($M$10:$U$203,$M$10,X1600:AA1601)</f>
        <v>#VALUE!</v>
      </c>
    </row>
    <row r="1602" spans="24:32" ht="18" customHeight="1" x14ac:dyDescent="0.45">
      <c r="X1602" s="5" t="s">
        <v>65</v>
      </c>
      <c r="Y1602" s="5" t="s">
        <v>77</v>
      </c>
      <c r="Z1602" s="5" t="s">
        <v>66</v>
      </c>
      <c r="AA1602" s="5" t="s">
        <v>68</v>
      </c>
      <c r="AB1602" s="5"/>
      <c r="AC1602" s="5"/>
      <c r="AD1602" s="5" t="s">
        <v>94</v>
      </c>
      <c r="AE1602" s="5" t="s">
        <v>92</v>
      </c>
      <c r="AF1602" s="5" t="s">
        <v>91</v>
      </c>
    </row>
    <row r="1603" spans="24:32" ht="18" customHeight="1" x14ac:dyDescent="0.45">
      <c r="X1603" s="15" t="s">
        <v>107</v>
      </c>
      <c r="Y1603" s="15" t="s">
        <v>82</v>
      </c>
      <c r="Z1603" s="15" t="s">
        <v>95</v>
      </c>
      <c r="AA1603" s="15" t="s">
        <v>85</v>
      </c>
      <c r="AB1603" s="15" t="s">
        <v>98</v>
      </c>
      <c r="AC1603" s="2" t="str">
        <f>_xlfn.CONCAT(X1603,Y1603,Z1603,AA1603,AB1603)</f>
        <v>4前期水3 4b</v>
      </c>
      <c r="AD1603" s="16" t="e">
        <f>DGET($M$10:$U$203,$U$10,X1602:AA1603)</f>
        <v>#VALUE!</v>
      </c>
      <c r="AE1603" s="16" t="e">
        <f>DGET($M$10:$U$203,$N$10,X1602:AA1603)</f>
        <v>#VALUE!</v>
      </c>
      <c r="AF1603" s="16" t="e">
        <f>DGET($M$10:$U$203,$M$10,X1602:AA1603)</f>
        <v>#VALUE!</v>
      </c>
    </row>
    <row r="1604" spans="24:32" ht="18" customHeight="1" x14ac:dyDescent="0.45">
      <c r="X1604" s="5" t="s">
        <v>65</v>
      </c>
      <c r="Y1604" s="5" t="s">
        <v>77</v>
      </c>
      <c r="Z1604" s="5" t="s">
        <v>66</v>
      </c>
      <c r="AA1604" s="5" t="s">
        <v>69</v>
      </c>
      <c r="AB1604" s="5"/>
      <c r="AC1604" s="5"/>
      <c r="AD1604" s="5" t="s">
        <v>94</v>
      </c>
      <c r="AE1604" s="5" t="s">
        <v>92</v>
      </c>
      <c r="AF1604" s="5" t="s">
        <v>91</v>
      </c>
    </row>
    <row r="1605" spans="24:32" ht="18" customHeight="1" x14ac:dyDescent="0.45">
      <c r="X1605" s="15" t="s">
        <v>107</v>
      </c>
      <c r="Y1605" s="15" t="s">
        <v>82</v>
      </c>
      <c r="Z1605" s="15" t="s">
        <v>95</v>
      </c>
      <c r="AA1605" s="15" t="s">
        <v>85</v>
      </c>
      <c r="AB1605" s="15" t="s">
        <v>99</v>
      </c>
      <c r="AC1605" s="2" t="str">
        <f>_xlfn.CONCAT(X1605,Y1605,Z1605,AA1605,AB1605)</f>
        <v>4前期水3 4c</v>
      </c>
      <c r="AD1605" s="16" t="e">
        <f>DGET($M$10:$U$203,$U$10,X1604:AA1605)</f>
        <v>#VALUE!</v>
      </c>
      <c r="AE1605" s="16" t="e">
        <f>DGET($M$10:$U$203,$N$10,X1604:AA1605)</f>
        <v>#VALUE!</v>
      </c>
      <c r="AF1605" s="16" t="e">
        <f>DGET($M$10:$U$203,$M$10,X1604:AA1605)</f>
        <v>#VALUE!</v>
      </c>
    </row>
    <row r="1606" spans="24:32" ht="18" customHeight="1" x14ac:dyDescent="0.45">
      <c r="X1606" s="5" t="s">
        <v>65</v>
      </c>
      <c r="Y1606" s="5" t="s">
        <v>77</v>
      </c>
      <c r="Z1606" s="5" t="s">
        <v>66</v>
      </c>
      <c r="AA1606" s="5" t="s">
        <v>67</v>
      </c>
      <c r="AB1606" s="5"/>
      <c r="AC1606" s="5"/>
      <c r="AD1606" s="5" t="s">
        <v>94</v>
      </c>
      <c r="AE1606" s="5" t="s">
        <v>92</v>
      </c>
      <c r="AF1606" s="5" t="s">
        <v>91</v>
      </c>
    </row>
    <row r="1607" spans="24:32" ht="18" customHeight="1" x14ac:dyDescent="0.45">
      <c r="X1607" s="15" t="s">
        <v>107</v>
      </c>
      <c r="Y1607" s="15" t="s">
        <v>82</v>
      </c>
      <c r="Z1607" s="15" t="s">
        <v>95</v>
      </c>
      <c r="AA1607" s="15" t="s">
        <v>87</v>
      </c>
      <c r="AB1607" s="15" t="s">
        <v>97</v>
      </c>
      <c r="AC1607" s="2" t="str">
        <f>_xlfn.CONCAT(X1607,Y1607,Z1607,AA1607,AB1607)</f>
        <v>4前期水5 6a</v>
      </c>
      <c r="AD1607" s="16" t="e">
        <f>DGET($M$10:$U$203,$U$10,X1606:AA1607)</f>
        <v>#VALUE!</v>
      </c>
      <c r="AE1607" s="16" t="e">
        <f>DGET($M$10:$U$203,$N$10,X1606:AA1607)</f>
        <v>#VALUE!</v>
      </c>
      <c r="AF1607" s="16" t="e">
        <f>DGET($M$10:$U$203,$M$10,X1606:AA1607)</f>
        <v>#VALUE!</v>
      </c>
    </row>
    <row r="1608" spans="24:32" ht="18" customHeight="1" x14ac:dyDescent="0.45">
      <c r="X1608" s="5" t="s">
        <v>65</v>
      </c>
      <c r="Y1608" s="5" t="s">
        <v>77</v>
      </c>
      <c r="Z1608" s="5" t="s">
        <v>66</v>
      </c>
      <c r="AA1608" s="5" t="s">
        <v>68</v>
      </c>
      <c r="AB1608" s="5"/>
      <c r="AC1608" s="5"/>
      <c r="AD1608" s="5" t="s">
        <v>94</v>
      </c>
      <c r="AE1608" s="5" t="s">
        <v>92</v>
      </c>
      <c r="AF1608" s="5" t="s">
        <v>91</v>
      </c>
    </row>
    <row r="1609" spans="24:32" ht="18" customHeight="1" x14ac:dyDescent="0.45">
      <c r="X1609" s="15" t="s">
        <v>107</v>
      </c>
      <c r="Y1609" s="15" t="s">
        <v>82</v>
      </c>
      <c r="Z1609" s="15" t="s">
        <v>95</v>
      </c>
      <c r="AA1609" s="15" t="s">
        <v>87</v>
      </c>
      <c r="AB1609" s="15" t="s">
        <v>98</v>
      </c>
      <c r="AC1609" s="2" t="str">
        <f>_xlfn.CONCAT(X1609,Y1609,Z1609,AA1609,AB1609)</f>
        <v>4前期水5 6b</v>
      </c>
      <c r="AD1609" s="16" t="e">
        <f>DGET($M$10:$U$203,$U$10,X1608:AA1609)</f>
        <v>#VALUE!</v>
      </c>
      <c r="AE1609" s="16" t="e">
        <f>DGET($M$10:$U$203,$N$10,X1608:AA1609)</f>
        <v>#VALUE!</v>
      </c>
      <c r="AF1609" s="16" t="e">
        <f>DGET($M$10:$U$203,$M$10,X1608:AA1609)</f>
        <v>#VALUE!</v>
      </c>
    </row>
    <row r="1610" spans="24:32" ht="18" customHeight="1" x14ac:dyDescent="0.45">
      <c r="X1610" s="5" t="s">
        <v>65</v>
      </c>
      <c r="Y1610" s="5" t="s">
        <v>77</v>
      </c>
      <c r="Z1610" s="5" t="s">
        <v>66</v>
      </c>
      <c r="AA1610" s="5" t="s">
        <v>69</v>
      </c>
      <c r="AB1610" s="5"/>
      <c r="AC1610" s="5"/>
      <c r="AD1610" s="5" t="s">
        <v>94</v>
      </c>
      <c r="AE1610" s="5" t="s">
        <v>92</v>
      </c>
      <c r="AF1610" s="5" t="s">
        <v>91</v>
      </c>
    </row>
    <row r="1611" spans="24:32" ht="18" customHeight="1" x14ac:dyDescent="0.45">
      <c r="X1611" s="15" t="s">
        <v>107</v>
      </c>
      <c r="Y1611" s="15" t="s">
        <v>82</v>
      </c>
      <c r="Z1611" s="15" t="s">
        <v>95</v>
      </c>
      <c r="AA1611" s="15" t="s">
        <v>87</v>
      </c>
      <c r="AB1611" s="15" t="s">
        <v>99</v>
      </c>
      <c r="AC1611" s="2" t="str">
        <f>_xlfn.CONCAT(X1611,Y1611,Z1611,AA1611,AB1611)</f>
        <v>4前期水5 6c</v>
      </c>
      <c r="AD1611" s="16" t="e">
        <f>DGET($M$10:$U$203,$U$10,X1610:AA1611)</f>
        <v>#VALUE!</v>
      </c>
      <c r="AE1611" s="16" t="e">
        <f>DGET($M$10:$U$203,$N$10,X1610:AA1611)</f>
        <v>#VALUE!</v>
      </c>
      <c r="AF1611" s="16" t="e">
        <f>DGET($M$10:$U$203,$M$10,X1610:AA1611)</f>
        <v>#VALUE!</v>
      </c>
    </row>
    <row r="1612" spans="24:32" ht="18" customHeight="1" x14ac:dyDescent="0.45">
      <c r="X1612" s="5" t="s">
        <v>65</v>
      </c>
      <c r="Y1612" s="5" t="s">
        <v>77</v>
      </c>
      <c r="Z1612" s="5" t="s">
        <v>66</v>
      </c>
      <c r="AA1612" s="5" t="s">
        <v>67</v>
      </c>
      <c r="AB1612" s="5"/>
      <c r="AC1612" s="5"/>
      <c r="AD1612" s="5" t="s">
        <v>94</v>
      </c>
      <c r="AE1612" s="5" t="s">
        <v>92</v>
      </c>
      <c r="AF1612" s="5" t="s">
        <v>91</v>
      </c>
    </row>
    <row r="1613" spans="24:32" ht="18" customHeight="1" x14ac:dyDescent="0.45">
      <c r="X1613" s="15" t="s">
        <v>107</v>
      </c>
      <c r="Y1613" s="15" t="s">
        <v>82</v>
      </c>
      <c r="Z1613" s="15" t="s">
        <v>95</v>
      </c>
      <c r="AA1613" s="15" t="s">
        <v>88</v>
      </c>
      <c r="AB1613" s="15" t="s">
        <v>97</v>
      </c>
      <c r="AC1613" s="2" t="str">
        <f>_xlfn.CONCAT(X1613,Y1613,Z1613,AA1613,AB1613)</f>
        <v>4前期水7 8a</v>
      </c>
      <c r="AD1613" s="16" t="e">
        <f>DGET($M$10:$U$203,$U$10,X1612:AA1613)</f>
        <v>#VALUE!</v>
      </c>
      <c r="AE1613" s="16" t="e">
        <f>DGET($M$10:$U$203,$N$10,X1612:AA1613)</f>
        <v>#VALUE!</v>
      </c>
      <c r="AF1613" s="16" t="e">
        <f>DGET($M$10:$U$203,$M$10,X1612:AA1613)</f>
        <v>#VALUE!</v>
      </c>
    </row>
    <row r="1614" spans="24:32" ht="18" customHeight="1" x14ac:dyDescent="0.45">
      <c r="X1614" s="5" t="s">
        <v>65</v>
      </c>
      <c r="Y1614" s="5" t="s">
        <v>77</v>
      </c>
      <c r="Z1614" s="5" t="s">
        <v>66</v>
      </c>
      <c r="AA1614" s="5" t="s">
        <v>68</v>
      </c>
      <c r="AB1614" s="5"/>
      <c r="AC1614" s="5"/>
      <c r="AD1614" s="5" t="s">
        <v>94</v>
      </c>
      <c r="AE1614" s="5" t="s">
        <v>92</v>
      </c>
      <c r="AF1614" s="5" t="s">
        <v>91</v>
      </c>
    </row>
    <row r="1615" spans="24:32" ht="18" customHeight="1" x14ac:dyDescent="0.45">
      <c r="X1615" s="15" t="s">
        <v>107</v>
      </c>
      <c r="Y1615" s="15" t="s">
        <v>82</v>
      </c>
      <c r="Z1615" s="15" t="s">
        <v>95</v>
      </c>
      <c r="AA1615" s="15" t="s">
        <v>88</v>
      </c>
      <c r="AB1615" s="15" t="s">
        <v>98</v>
      </c>
      <c r="AC1615" s="2" t="str">
        <f>_xlfn.CONCAT(X1615,Y1615,Z1615,AA1615,AB1615)</f>
        <v>4前期水7 8b</v>
      </c>
      <c r="AD1615" s="16" t="e">
        <f>DGET($M$10:$U$203,$U$10,X1614:AA1615)</f>
        <v>#VALUE!</v>
      </c>
      <c r="AE1615" s="16" t="e">
        <f>DGET($M$10:$U$203,$N$10,X1614:AA1615)</f>
        <v>#VALUE!</v>
      </c>
      <c r="AF1615" s="16" t="e">
        <f>DGET($M$10:$U$203,$M$10,X1614:AA1615)</f>
        <v>#VALUE!</v>
      </c>
    </row>
    <row r="1616" spans="24:32" ht="18" customHeight="1" x14ac:dyDescent="0.45">
      <c r="X1616" s="5" t="s">
        <v>65</v>
      </c>
      <c r="Y1616" s="5" t="s">
        <v>77</v>
      </c>
      <c r="Z1616" s="5" t="s">
        <v>66</v>
      </c>
      <c r="AA1616" s="5" t="s">
        <v>69</v>
      </c>
      <c r="AB1616" s="5"/>
      <c r="AC1616" s="5"/>
      <c r="AD1616" s="5" t="s">
        <v>94</v>
      </c>
      <c r="AE1616" s="5" t="s">
        <v>92</v>
      </c>
      <c r="AF1616" s="5" t="s">
        <v>91</v>
      </c>
    </row>
    <row r="1617" spans="24:32" ht="18" customHeight="1" x14ac:dyDescent="0.45">
      <c r="X1617" s="15" t="s">
        <v>107</v>
      </c>
      <c r="Y1617" s="15" t="s">
        <v>82</v>
      </c>
      <c r="Z1617" s="15" t="s">
        <v>95</v>
      </c>
      <c r="AA1617" s="15" t="s">
        <v>88</v>
      </c>
      <c r="AB1617" s="15" t="s">
        <v>99</v>
      </c>
      <c r="AC1617" s="2" t="str">
        <f>_xlfn.CONCAT(X1617,Y1617,Z1617,AA1617,AB1617)</f>
        <v>4前期水7 8c</v>
      </c>
      <c r="AD1617" s="16" t="e">
        <f>DGET($M$10:$U$203,$U$10,X1616:AA1617)</f>
        <v>#VALUE!</v>
      </c>
      <c r="AE1617" s="16" t="e">
        <f>DGET($M$10:$U$203,$N$10,X1616:AA1617)</f>
        <v>#VALUE!</v>
      </c>
      <c r="AF1617" s="16" t="e">
        <f>DGET($M$10:$U$203,$M$10,X1616:AA1617)</f>
        <v>#VALUE!</v>
      </c>
    </row>
    <row r="1618" spans="24:32" ht="18" customHeight="1" x14ac:dyDescent="0.45">
      <c r="X1618" s="5" t="s">
        <v>65</v>
      </c>
      <c r="Y1618" s="5" t="s">
        <v>77</v>
      </c>
      <c r="Z1618" s="5" t="s">
        <v>66</v>
      </c>
      <c r="AA1618" s="5" t="s">
        <v>67</v>
      </c>
      <c r="AB1618" s="5"/>
      <c r="AC1618" s="5"/>
      <c r="AD1618" s="5" t="s">
        <v>94</v>
      </c>
      <c r="AE1618" s="5" t="s">
        <v>92</v>
      </c>
      <c r="AF1618" s="5" t="s">
        <v>91</v>
      </c>
    </row>
    <row r="1619" spans="24:32" ht="18" customHeight="1" x14ac:dyDescent="0.45">
      <c r="X1619" s="15" t="s">
        <v>107</v>
      </c>
      <c r="Y1619" s="15" t="s">
        <v>82</v>
      </c>
      <c r="Z1619" s="15" t="s">
        <v>95</v>
      </c>
      <c r="AA1619" s="15" t="s">
        <v>89</v>
      </c>
      <c r="AB1619" s="15" t="s">
        <v>97</v>
      </c>
      <c r="AC1619" s="2" t="str">
        <f>_xlfn.CONCAT(X1619,Y1619,Z1619,AA1619,AB1619)</f>
        <v>4前期水9 10a</v>
      </c>
      <c r="AD1619" s="16" t="e">
        <f>DGET($M$10:$U$203,$U$10,X1618:AA1619)</f>
        <v>#VALUE!</v>
      </c>
      <c r="AE1619" s="16" t="e">
        <f>DGET($M$10:$U$203,$N$10,X1618:AA1619)</f>
        <v>#VALUE!</v>
      </c>
      <c r="AF1619" s="16" t="e">
        <f>DGET($M$10:$U$203,$M$10,X1618:AA1619)</f>
        <v>#VALUE!</v>
      </c>
    </row>
    <row r="1620" spans="24:32" ht="18" customHeight="1" x14ac:dyDescent="0.45">
      <c r="X1620" s="5" t="s">
        <v>65</v>
      </c>
      <c r="Y1620" s="5" t="s">
        <v>77</v>
      </c>
      <c r="Z1620" s="5" t="s">
        <v>66</v>
      </c>
      <c r="AA1620" s="5" t="s">
        <v>68</v>
      </c>
      <c r="AB1620" s="5"/>
      <c r="AC1620" s="5"/>
      <c r="AD1620" s="5" t="s">
        <v>94</v>
      </c>
      <c r="AE1620" s="5" t="s">
        <v>92</v>
      </c>
      <c r="AF1620" s="5" t="s">
        <v>91</v>
      </c>
    </row>
    <row r="1621" spans="24:32" ht="18" customHeight="1" x14ac:dyDescent="0.45">
      <c r="X1621" s="15" t="s">
        <v>107</v>
      </c>
      <c r="Y1621" s="15" t="s">
        <v>82</v>
      </c>
      <c r="Z1621" s="15" t="s">
        <v>95</v>
      </c>
      <c r="AA1621" s="15" t="s">
        <v>89</v>
      </c>
      <c r="AB1621" s="15" t="s">
        <v>98</v>
      </c>
      <c r="AC1621" s="2" t="str">
        <f>_xlfn.CONCAT(X1621,Y1621,Z1621,AA1621,AB1621)</f>
        <v>4前期水9 10b</v>
      </c>
      <c r="AD1621" s="16" t="e">
        <f>DGET($M$10:$U$203,$U$10,X1620:AA1621)</f>
        <v>#VALUE!</v>
      </c>
      <c r="AE1621" s="16" t="e">
        <f>DGET($M$10:$U$203,$N$10,X1620:AA1621)</f>
        <v>#VALUE!</v>
      </c>
      <c r="AF1621" s="16" t="e">
        <f>DGET($M$10:$U$203,$M$10,X1620:AA1621)</f>
        <v>#VALUE!</v>
      </c>
    </row>
    <row r="1622" spans="24:32" ht="18" customHeight="1" x14ac:dyDescent="0.45">
      <c r="X1622" s="5" t="s">
        <v>65</v>
      </c>
      <c r="Y1622" s="5" t="s">
        <v>77</v>
      </c>
      <c r="Z1622" s="5" t="s">
        <v>66</v>
      </c>
      <c r="AA1622" s="5" t="s">
        <v>69</v>
      </c>
      <c r="AB1622" s="5"/>
      <c r="AC1622" s="5"/>
      <c r="AD1622" s="5" t="s">
        <v>94</v>
      </c>
      <c r="AE1622" s="5" t="s">
        <v>92</v>
      </c>
      <c r="AF1622" s="5" t="s">
        <v>91</v>
      </c>
    </row>
    <row r="1623" spans="24:32" ht="18" customHeight="1" x14ac:dyDescent="0.45">
      <c r="X1623" s="15" t="s">
        <v>107</v>
      </c>
      <c r="Y1623" s="15" t="s">
        <v>82</v>
      </c>
      <c r="Z1623" s="15" t="s">
        <v>95</v>
      </c>
      <c r="AA1623" s="15" t="s">
        <v>89</v>
      </c>
      <c r="AB1623" s="15" t="s">
        <v>99</v>
      </c>
      <c r="AC1623" s="2" t="str">
        <f>_xlfn.CONCAT(X1623,Y1623,Z1623,AA1623,AB1623)</f>
        <v>4前期水9 10c</v>
      </c>
      <c r="AD1623" s="16" t="e">
        <f>DGET($M$10:$U$203,$U$10,X1622:AA1623)</f>
        <v>#VALUE!</v>
      </c>
      <c r="AE1623" s="16" t="e">
        <f>DGET($M$10:$U$203,$N$10,X1622:AA1623)</f>
        <v>#VALUE!</v>
      </c>
      <c r="AF1623" s="16" t="e">
        <f>DGET($M$10:$U$203,$M$10,X1622:AA1623)</f>
        <v>#VALUE!</v>
      </c>
    </row>
    <row r="1624" spans="24:32" ht="18" customHeight="1" x14ac:dyDescent="0.45">
      <c r="X1624" s="5" t="s">
        <v>65</v>
      </c>
      <c r="Y1624" s="5" t="s">
        <v>77</v>
      </c>
      <c r="Z1624" s="5" t="s">
        <v>66</v>
      </c>
      <c r="AA1624" s="5" t="s">
        <v>67</v>
      </c>
      <c r="AB1624" s="5"/>
      <c r="AC1624" s="5"/>
      <c r="AD1624" s="5" t="s">
        <v>94</v>
      </c>
      <c r="AE1624" s="5" t="s">
        <v>92</v>
      </c>
      <c r="AF1624" s="5" t="s">
        <v>91</v>
      </c>
    </row>
    <row r="1625" spans="24:32" ht="18" customHeight="1" x14ac:dyDescent="0.45">
      <c r="X1625" s="15" t="s">
        <v>107</v>
      </c>
      <c r="Y1625" s="15" t="s">
        <v>82</v>
      </c>
      <c r="Z1625" s="15" t="s">
        <v>95</v>
      </c>
      <c r="AA1625" s="15" t="s">
        <v>90</v>
      </c>
      <c r="AB1625" s="15" t="s">
        <v>97</v>
      </c>
      <c r="AC1625" s="2" t="str">
        <f>_xlfn.CONCAT(X1625,Y1625,Z1625,AA1625,AB1625)</f>
        <v>4前期水他a</v>
      </c>
      <c r="AD1625" s="16" t="e">
        <f>DGET($M$10:$U$203,$U$10,X1624:AA1625)</f>
        <v>#VALUE!</v>
      </c>
      <c r="AE1625" s="16" t="e">
        <f>DGET($M$10:$U$203,$N$10,X1624:AA1625)</f>
        <v>#VALUE!</v>
      </c>
      <c r="AF1625" s="16" t="e">
        <f>DGET($M$10:$U$203,$M$10,X1624:AA1625)</f>
        <v>#VALUE!</v>
      </c>
    </row>
    <row r="1626" spans="24:32" ht="18" customHeight="1" x14ac:dyDescent="0.45">
      <c r="X1626" s="5" t="s">
        <v>65</v>
      </c>
      <c r="Y1626" s="5" t="s">
        <v>77</v>
      </c>
      <c r="Z1626" s="5" t="s">
        <v>66</v>
      </c>
      <c r="AA1626" s="5" t="s">
        <v>68</v>
      </c>
      <c r="AB1626" s="5"/>
      <c r="AC1626" s="5"/>
      <c r="AD1626" s="5" t="s">
        <v>94</v>
      </c>
      <c r="AE1626" s="5" t="s">
        <v>92</v>
      </c>
      <c r="AF1626" s="5" t="s">
        <v>91</v>
      </c>
    </row>
    <row r="1627" spans="24:32" ht="18" customHeight="1" x14ac:dyDescent="0.45">
      <c r="X1627" s="15" t="s">
        <v>107</v>
      </c>
      <c r="Y1627" s="15" t="s">
        <v>82</v>
      </c>
      <c r="Z1627" s="15" t="s">
        <v>95</v>
      </c>
      <c r="AA1627" s="15" t="s">
        <v>90</v>
      </c>
      <c r="AB1627" s="15" t="s">
        <v>98</v>
      </c>
      <c r="AC1627" s="2" t="str">
        <f>_xlfn.CONCAT(X1627,Y1627,Z1627,AA1627,AB1627)</f>
        <v>4前期水他b</v>
      </c>
      <c r="AD1627" s="16" t="e">
        <f>DGET($M$10:$U$203,$U$10,X1626:AA1627)</f>
        <v>#VALUE!</v>
      </c>
      <c r="AE1627" s="16" t="e">
        <f>DGET($M$10:$U$203,$N$10,X1626:AA1627)</f>
        <v>#VALUE!</v>
      </c>
      <c r="AF1627" s="16" t="e">
        <f>DGET($M$10:$U$203,$M$10,X1626:AA1627)</f>
        <v>#VALUE!</v>
      </c>
    </row>
    <row r="1628" spans="24:32" ht="18" customHeight="1" x14ac:dyDescent="0.45">
      <c r="X1628" s="5" t="s">
        <v>65</v>
      </c>
      <c r="Y1628" s="5" t="s">
        <v>77</v>
      </c>
      <c r="Z1628" s="5" t="s">
        <v>66</v>
      </c>
      <c r="AA1628" s="5" t="s">
        <v>69</v>
      </c>
      <c r="AB1628" s="5"/>
      <c r="AC1628" s="5"/>
      <c r="AD1628" s="5" t="s">
        <v>94</v>
      </c>
      <c r="AE1628" s="5" t="s">
        <v>92</v>
      </c>
      <c r="AF1628" s="5" t="s">
        <v>91</v>
      </c>
    </row>
    <row r="1629" spans="24:32" ht="18" customHeight="1" x14ac:dyDescent="0.45">
      <c r="X1629" s="15" t="s">
        <v>107</v>
      </c>
      <c r="Y1629" s="15" t="s">
        <v>82</v>
      </c>
      <c r="Z1629" s="15" t="s">
        <v>95</v>
      </c>
      <c r="AA1629" s="15" t="s">
        <v>90</v>
      </c>
      <c r="AB1629" s="15" t="s">
        <v>99</v>
      </c>
      <c r="AC1629" s="2" t="str">
        <f>_xlfn.CONCAT(X1629,Y1629,Z1629,AA1629,AB1629)</f>
        <v>4前期水他c</v>
      </c>
      <c r="AD1629" s="16" t="e">
        <f>DGET($M$10:$U$203,$U$10,X1628:AA1629)</f>
        <v>#VALUE!</v>
      </c>
      <c r="AE1629" s="16" t="e">
        <f>DGET($M$10:$U$203,$N$10,X1628:AA1629)</f>
        <v>#VALUE!</v>
      </c>
      <c r="AF1629" s="16" t="e">
        <f>DGET($M$10:$U$203,$M$10,X1628:AA1629)</f>
        <v>#VALUE!</v>
      </c>
    </row>
    <row r="1630" spans="24:32" ht="18" customHeight="1" x14ac:dyDescent="0.45">
      <c r="X1630" s="5" t="s">
        <v>65</v>
      </c>
      <c r="Y1630" s="5" t="s">
        <v>77</v>
      </c>
      <c r="Z1630" s="5" t="s">
        <v>66</v>
      </c>
      <c r="AA1630" s="5" t="s">
        <v>67</v>
      </c>
      <c r="AB1630" s="5"/>
      <c r="AC1630" s="5"/>
      <c r="AD1630" s="5" t="s">
        <v>94</v>
      </c>
      <c r="AE1630" s="5" t="s">
        <v>92</v>
      </c>
      <c r="AF1630" s="5" t="s">
        <v>91</v>
      </c>
    </row>
    <row r="1631" spans="24:32" ht="18" customHeight="1" x14ac:dyDescent="0.45">
      <c r="X1631" s="15" t="s">
        <v>107</v>
      </c>
      <c r="Y1631" s="15" t="s">
        <v>82</v>
      </c>
      <c r="Z1631" s="15" t="s">
        <v>96</v>
      </c>
      <c r="AA1631" s="15" t="s">
        <v>84</v>
      </c>
      <c r="AB1631" s="15" t="s">
        <v>97</v>
      </c>
      <c r="AC1631" s="2" t="str">
        <f>_xlfn.CONCAT(X1631,Y1631,Z1631,AA1631,AB1631)</f>
        <v>4前期木1 2a</v>
      </c>
      <c r="AD1631" s="16" t="e">
        <f>DGET($M$10:$U$203,$U$10,X1630:AA1631)</f>
        <v>#VALUE!</v>
      </c>
      <c r="AE1631" s="16" t="e">
        <f>DGET($M$10:$U$203,$N$10,X1630:AA1631)</f>
        <v>#VALUE!</v>
      </c>
      <c r="AF1631" s="16" t="e">
        <f>DGET($M$10:$U$203,$M$10,X1630:AA1631)</f>
        <v>#VALUE!</v>
      </c>
    </row>
    <row r="1632" spans="24:32" ht="18" customHeight="1" x14ac:dyDescent="0.45">
      <c r="X1632" s="5" t="s">
        <v>65</v>
      </c>
      <c r="Y1632" s="5" t="s">
        <v>77</v>
      </c>
      <c r="Z1632" s="5" t="s">
        <v>66</v>
      </c>
      <c r="AA1632" s="5" t="s">
        <v>68</v>
      </c>
      <c r="AB1632" s="5"/>
      <c r="AC1632" s="5"/>
      <c r="AD1632" s="5" t="s">
        <v>94</v>
      </c>
      <c r="AE1632" s="5" t="s">
        <v>92</v>
      </c>
      <c r="AF1632" s="5" t="s">
        <v>91</v>
      </c>
    </row>
    <row r="1633" spans="24:32" ht="18" customHeight="1" x14ac:dyDescent="0.45">
      <c r="X1633" s="15" t="s">
        <v>107</v>
      </c>
      <c r="Y1633" s="15" t="s">
        <v>82</v>
      </c>
      <c r="Z1633" s="15" t="s">
        <v>96</v>
      </c>
      <c r="AA1633" s="15" t="s">
        <v>84</v>
      </c>
      <c r="AB1633" s="15" t="s">
        <v>98</v>
      </c>
      <c r="AC1633" s="2" t="str">
        <f>_xlfn.CONCAT(X1633,Y1633,Z1633,AA1633,AB1633)</f>
        <v>4前期木1 2b</v>
      </c>
      <c r="AD1633" s="16" t="e">
        <f>DGET($M$10:$U$203,$U$10,X1632:AA1633)</f>
        <v>#VALUE!</v>
      </c>
      <c r="AE1633" s="16" t="e">
        <f>DGET($M$10:$U$203,$N$10,X1632:AA1633)</f>
        <v>#VALUE!</v>
      </c>
      <c r="AF1633" s="16" t="e">
        <f>DGET($M$10:$U$203,$M$10,X1632:AA1633)</f>
        <v>#VALUE!</v>
      </c>
    </row>
    <row r="1634" spans="24:32" ht="18" customHeight="1" x14ac:dyDescent="0.45">
      <c r="X1634" s="5" t="s">
        <v>65</v>
      </c>
      <c r="Y1634" s="5" t="s">
        <v>77</v>
      </c>
      <c r="Z1634" s="5" t="s">
        <v>66</v>
      </c>
      <c r="AA1634" s="5" t="s">
        <v>69</v>
      </c>
      <c r="AB1634" s="5"/>
      <c r="AC1634" s="5"/>
      <c r="AD1634" s="5" t="s">
        <v>94</v>
      </c>
      <c r="AE1634" s="5" t="s">
        <v>92</v>
      </c>
      <c r="AF1634" s="5" t="s">
        <v>91</v>
      </c>
    </row>
    <row r="1635" spans="24:32" ht="18" customHeight="1" x14ac:dyDescent="0.45">
      <c r="X1635" s="15" t="s">
        <v>107</v>
      </c>
      <c r="Y1635" s="15" t="s">
        <v>82</v>
      </c>
      <c r="Z1635" s="15" t="s">
        <v>96</v>
      </c>
      <c r="AA1635" s="15" t="s">
        <v>84</v>
      </c>
      <c r="AB1635" s="15" t="s">
        <v>99</v>
      </c>
      <c r="AC1635" s="2" t="str">
        <f>_xlfn.CONCAT(X1635,Y1635,Z1635,AA1635,AB1635)</f>
        <v>4前期木1 2c</v>
      </c>
      <c r="AD1635" s="16" t="e">
        <f>DGET($M$10:$U$203,$U$10,X1634:AA1635)</f>
        <v>#VALUE!</v>
      </c>
      <c r="AE1635" s="16" t="e">
        <f>DGET($M$10:$U$203,$N$10,X1634:AA1635)</f>
        <v>#VALUE!</v>
      </c>
      <c r="AF1635" s="16" t="e">
        <f>DGET($M$10:$U$203,$M$10,X1634:AA1635)</f>
        <v>#VALUE!</v>
      </c>
    </row>
    <row r="1636" spans="24:32" ht="18" customHeight="1" x14ac:dyDescent="0.45">
      <c r="X1636" s="5" t="s">
        <v>65</v>
      </c>
      <c r="Y1636" s="5" t="s">
        <v>77</v>
      </c>
      <c r="Z1636" s="5" t="s">
        <v>66</v>
      </c>
      <c r="AA1636" s="5" t="s">
        <v>67</v>
      </c>
      <c r="AB1636" s="5"/>
      <c r="AC1636" s="5"/>
      <c r="AD1636" s="5" t="s">
        <v>94</v>
      </c>
      <c r="AE1636" s="5" t="s">
        <v>92</v>
      </c>
      <c r="AF1636" s="5" t="s">
        <v>91</v>
      </c>
    </row>
    <row r="1637" spans="24:32" ht="18" customHeight="1" x14ac:dyDescent="0.45">
      <c r="X1637" s="15" t="s">
        <v>107</v>
      </c>
      <c r="Y1637" s="15" t="s">
        <v>82</v>
      </c>
      <c r="Z1637" s="15" t="s">
        <v>96</v>
      </c>
      <c r="AA1637" s="15" t="s">
        <v>85</v>
      </c>
      <c r="AB1637" s="15" t="s">
        <v>97</v>
      </c>
      <c r="AC1637" s="2" t="str">
        <f>_xlfn.CONCAT(X1637,Y1637,Z1637,AA1637,AB1637)</f>
        <v>4前期木3 4a</v>
      </c>
      <c r="AD1637" s="16" t="e">
        <f>DGET($M$10:$U$203,$U$10,X1636:AA1637)</f>
        <v>#VALUE!</v>
      </c>
      <c r="AE1637" s="16" t="e">
        <f>DGET($M$10:$U$203,$N$10,X1636:AA1637)</f>
        <v>#VALUE!</v>
      </c>
      <c r="AF1637" s="16" t="e">
        <f>DGET($M$10:$U$203,$M$10,X1636:AA1637)</f>
        <v>#VALUE!</v>
      </c>
    </row>
    <row r="1638" spans="24:32" ht="18" customHeight="1" x14ac:dyDescent="0.45">
      <c r="X1638" s="5" t="s">
        <v>65</v>
      </c>
      <c r="Y1638" s="5" t="s">
        <v>77</v>
      </c>
      <c r="Z1638" s="5" t="s">
        <v>66</v>
      </c>
      <c r="AA1638" s="5" t="s">
        <v>68</v>
      </c>
      <c r="AB1638" s="5"/>
      <c r="AC1638" s="5"/>
      <c r="AD1638" s="5" t="s">
        <v>94</v>
      </c>
      <c r="AE1638" s="5" t="s">
        <v>92</v>
      </c>
      <c r="AF1638" s="5" t="s">
        <v>91</v>
      </c>
    </row>
    <row r="1639" spans="24:32" ht="18" customHeight="1" x14ac:dyDescent="0.45">
      <c r="X1639" s="15" t="s">
        <v>107</v>
      </c>
      <c r="Y1639" s="15" t="s">
        <v>82</v>
      </c>
      <c r="Z1639" s="15" t="s">
        <v>96</v>
      </c>
      <c r="AA1639" s="15" t="s">
        <v>85</v>
      </c>
      <c r="AB1639" s="15" t="s">
        <v>98</v>
      </c>
      <c r="AC1639" s="2" t="str">
        <f>_xlfn.CONCAT(X1639,Y1639,Z1639,AA1639,AB1639)</f>
        <v>4前期木3 4b</v>
      </c>
      <c r="AD1639" s="16" t="e">
        <f>DGET($M$10:$U$203,$U$10,X1638:AA1639)</f>
        <v>#VALUE!</v>
      </c>
      <c r="AE1639" s="16" t="e">
        <f>DGET($M$10:$U$203,$N$10,X1638:AA1639)</f>
        <v>#VALUE!</v>
      </c>
      <c r="AF1639" s="16" t="e">
        <f>DGET($M$10:$U$203,$M$10,X1638:AA1639)</f>
        <v>#VALUE!</v>
      </c>
    </row>
    <row r="1640" spans="24:32" ht="18" customHeight="1" x14ac:dyDescent="0.45">
      <c r="X1640" s="5" t="s">
        <v>65</v>
      </c>
      <c r="Y1640" s="5" t="s">
        <v>77</v>
      </c>
      <c r="Z1640" s="5" t="s">
        <v>66</v>
      </c>
      <c r="AA1640" s="5" t="s">
        <v>69</v>
      </c>
      <c r="AB1640" s="5"/>
      <c r="AC1640" s="5"/>
      <c r="AD1640" s="5" t="s">
        <v>94</v>
      </c>
      <c r="AE1640" s="5" t="s">
        <v>92</v>
      </c>
      <c r="AF1640" s="5" t="s">
        <v>91</v>
      </c>
    </row>
    <row r="1641" spans="24:32" ht="18" customHeight="1" x14ac:dyDescent="0.45">
      <c r="X1641" s="15" t="s">
        <v>107</v>
      </c>
      <c r="Y1641" s="15" t="s">
        <v>82</v>
      </c>
      <c r="Z1641" s="15" t="s">
        <v>96</v>
      </c>
      <c r="AA1641" s="15" t="s">
        <v>85</v>
      </c>
      <c r="AB1641" s="15" t="s">
        <v>99</v>
      </c>
      <c r="AC1641" s="2" t="str">
        <f>_xlfn.CONCAT(X1641,Y1641,Z1641,AA1641,AB1641)</f>
        <v>4前期木3 4c</v>
      </c>
      <c r="AD1641" s="16" t="e">
        <f>DGET($M$10:$U$203,$U$10,X1640:AA1641)</f>
        <v>#VALUE!</v>
      </c>
      <c r="AE1641" s="16" t="e">
        <f>DGET($M$10:$U$203,$N$10,X1640:AA1641)</f>
        <v>#VALUE!</v>
      </c>
      <c r="AF1641" s="16" t="e">
        <f>DGET($M$10:$U$203,$M$10,X1640:AA1641)</f>
        <v>#VALUE!</v>
      </c>
    </row>
    <row r="1642" spans="24:32" ht="18" customHeight="1" x14ac:dyDescent="0.45">
      <c r="X1642" s="5" t="s">
        <v>65</v>
      </c>
      <c r="Y1642" s="5" t="s">
        <v>77</v>
      </c>
      <c r="Z1642" s="5" t="s">
        <v>66</v>
      </c>
      <c r="AA1642" s="5" t="s">
        <v>67</v>
      </c>
      <c r="AB1642" s="5"/>
      <c r="AC1642" s="5"/>
      <c r="AD1642" s="5" t="s">
        <v>94</v>
      </c>
      <c r="AE1642" s="5" t="s">
        <v>92</v>
      </c>
      <c r="AF1642" s="5" t="s">
        <v>91</v>
      </c>
    </row>
    <row r="1643" spans="24:32" ht="18" customHeight="1" x14ac:dyDescent="0.45">
      <c r="X1643" s="15" t="s">
        <v>107</v>
      </c>
      <c r="Y1643" s="15" t="s">
        <v>82</v>
      </c>
      <c r="Z1643" s="15" t="s">
        <v>96</v>
      </c>
      <c r="AA1643" s="15" t="s">
        <v>87</v>
      </c>
      <c r="AB1643" s="15" t="s">
        <v>97</v>
      </c>
      <c r="AC1643" s="2" t="str">
        <f>_xlfn.CONCAT(X1643,Y1643,Z1643,AA1643,AB1643)</f>
        <v>4前期木5 6a</v>
      </c>
      <c r="AD1643" s="16" t="e">
        <f>DGET($M$10:$U$203,$U$10,X1642:AA1643)</f>
        <v>#VALUE!</v>
      </c>
      <c r="AE1643" s="16" t="e">
        <f>DGET($M$10:$U$203,$N$10,X1642:AA1643)</f>
        <v>#VALUE!</v>
      </c>
      <c r="AF1643" s="16" t="e">
        <f>DGET($M$10:$U$203,$M$10,X1642:AA1643)</f>
        <v>#VALUE!</v>
      </c>
    </row>
    <row r="1644" spans="24:32" ht="18" customHeight="1" x14ac:dyDescent="0.45">
      <c r="X1644" s="5" t="s">
        <v>65</v>
      </c>
      <c r="Y1644" s="5" t="s">
        <v>77</v>
      </c>
      <c r="Z1644" s="5" t="s">
        <v>66</v>
      </c>
      <c r="AA1644" s="5" t="s">
        <v>68</v>
      </c>
      <c r="AB1644" s="5"/>
      <c r="AC1644" s="5"/>
      <c r="AD1644" s="5" t="s">
        <v>94</v>
      </c>
      <c r="AE1644" s="5" t="s">
        <v>92</v>
      </c>
      <c r="AF1644" s="5" t="s">
        <v>91</v>
      </c>
    </row>
    <row r="1645" spans="24:32" ht="18" customHeight="1" x14ac:dyDescent="0.45">
      <c r="X1645" s="15" t="s">
        <v>107</v>
      </c>
      <c r="Y1645" s="15" t="s">
        <v>82</v>
      </c>
      <c r="Z1645" s="15" t="s">
        <v>96</v>
      </c>
      <c r="AA1645" s="15" t="s">
        <v>87</v>
      </c>
      <c r="AB1645" s="15" t="s">
        <v>98</v>
      </c>
      <c r="AC1645" s="2" t="str">
        <f>_xlfn.CONCAT(X1645,Y1645,Z1645,AA1645,AB1645)</f>
        <v>4前期木5 6b</v>
      </c>
      <c r="AD1645" s="16" t="e">
        <f>DGET($M$10:$U$203,$U$10,X1644:AA1645)</f>
        <v>#VALUE!</v>
      </c>
      <c r="AE1645" s="16" t="e">
        <f>DGET($M$10:$U$203,$N$10,X1644:AA1645)</f>
        <v>#VALUE!</v>
      </c>
      <c r="AF1645" s="16" t="e">
        <f>DGET($M$10:$U$203,$M$10,X1644:AA1645)</f>
        <v>#VALUE!</v>
      </c>
    </row>
    <row r="1646" spans="24:32" ht="18" customHeight="1" x14ac:dyDescent="0.45">
      <c r="X1646" s="5" t="s">
        <v>65</v>
      </c>
      <c r="Y1646" s="5" t="s">
        <v>77</v>
      </c>
      <c r="Z1646" s="5" t="s">
        <v>66</v>
      </c>
      <c r="AA1646" s="5" t="s">
        <v>69</v>
      </c>
      <c r="AB1646" s="5"/>
      <c r="AC1646" s="5"/>
      <c r="AD1646" s="5" t="s">
        <v>94</v>
      </c>
      <c r="AE1646" s="5" t="s">
        <v>92</v>
      </c>
      <c r="AF1646" s="5" t="s">
        <v>91</v>
      </c>
    </row>
    <row r="1647" spans="24:32" ht="18" customHeight="1" x14ac:dyDescent="0.45">
      <c r="X1647" s="15" t="s">
        <v>107</v>
      </c>
      <c r="Y1647" s="15" t="s">
        <v>82</v>
      </c>
      <c r="Z1647" s="15" t="s">
        <v>96</v>
      </c>
      <c r="AA1647" s="15" t="s">
        <v>87</v>
      </c>
      <c r="AB1647" s="15" t="s">
        <v>99</v>
      </c>
      <c r="AC1647" s="2" t="str">
        <f>_xlfn.CONCAT(X1647,Y1647,Z1647,AA1647,AB1647)</f>
        <v>4前期木5 6c</v>
      </c>
      <c r="AD1647" s="16" t="e">
        <f>DGET($M$10:$U$203,$U$10,X1646:AA1647)</f>
        <v>#VALUE!</v>
      </c>
      <c r="AE1647" s="16" t="e">
        <f>DGET($M$10:$U$203,$N$10,X1646:AA1647)</f>
        <v>#VALUE!</v>
      </c>
      <c r="AF1647" s="16" t="e">
        <f>DGET($M$10:$U$203,$M$10,X1646:AA1647)</f>
        <v>#VALUE!</v>
      </c>
    </row>
    <row r="1648" spans="24:32" ht="18" customHeight="1" x14ac:dyDescent="0.45">
      <c r="X1648" s="5" t="s">
        <v>65</v>
      </c>
      <c r="Y1648" s="5" t="s">
        <v>77</v>
      </c>
      <c r="Z1648" s="5" t="s">
        <v>66</v>
      </c>
      <c r="AA1648" s="5" t="s">
        <v>67</v>
      </c>
      <c r="AB1648" s="5"/>
      <c r="AC1648" s="5"/>
      <c r="AD1648" s="5" t="s">
        <v>94</v>
      </c>
      <c r="AE1648" s="5" t="s">
        <v>92</v>
      </c>
      <c r="AF1648" s="5" t="s">
        <v>91</v>
      </c>
    </row>
    <row r="1649" spans="24:32" ht="18" customHeight="1" x14ac:dyDescent="0.45">
      <c r="X1649" s="15" t="s">
        <v>107</v>
      </c>
      <c r="Y1649" s="15" t="s">
        <v>82</v>
      </c>
      <c r="Z1649" s="15" t="s">
        <v>96</v>
      </c>
      <c r="AA1649" s="15" t="s">
        <v>88</v>
      </c>
      <c r="AB1649" s="15" t="s">
        <v>97</v>
      </c>
      <c r="AC1649" s="2" t="str">
        <f>_xlfn.CONCAT(X1649,Y1649,Z1649,AA1649,AB1649)</f>
        <v>4前期木7 8a</v>
      </c>
      <c r="AD1649" s="16" t="e">
        <f>DGET($M$10:$U$203,$U$10,X1648:AA1649)</f>
        <v>#VALUE!</v>
      </c>
      <c r="AE1649" s="16" t="e">
        <f>DGET($M$10:$U$203,$N$10,X1648:AA1649)</f>
        <v>#VALUE!</v>
      </c>
      <c r="AF1649" s="16" t="e">
        <f>DGET($M$10:$U$203,$M$10,X1648:AA1649)</f>
        <v>#VALUE!</v>
      </c>
    </row>
    <row r="1650" spans="24:32" ht="18" customHeight="1" x14ac:dyDescent="0.45">
      <c r="X1650" s="5" t="s">
        <v>65</v>
      </c>
      <c r="Y1650" s="5" t="s">
        <v>77</v>
      </c>
      <c r="Z1650" s="5" t="s">
        <v>66</v>
      </c>
      <c r="AA1650" s="5" t="s">
        <v>68</v>
      </c>
      <c r="AB1650" s="5"/>
      <c r="AC1650" s="5"/>
      <c r="AD1650" s="5" t="s">
        <v>94</v>
      </c>
      <c r="AE1650" s="5" t="s">
        <v>92</v>
      </c>
      <c r="AF1650" s="5" t="s">
        <v>91</v>
      </c>
    </row>
    <row r="1651" spans="24:32" ht="18" customHeight="1" x14ac:dyDescent="0.45">
      <c r="X1651" s="15" t="s">
        <v>107</v>
      </c>
      <c r="Y1651" s="15" t="s">
        <v>82</v>
      </c>
      <c r="Z1651" s="15" t="s">
        <v>96</v>
      </c>
      <c r="AA1651" s="15" t="s">
        <v>88</v>
      </c>
      <c r="AB1651" s="15" t="s">
        <v>98</v>
      </c>
      <c r="AC1651" s="2" t="str">
        <f>_xlfn.CONCAT(X1651,Y1651,Z1651,AA1651,AB1651)</f>
        <v>4前期木7 8b</v>
      </c>
      <c r="AD1651" s="16" t="e">
        <f>DGET($M$10:$U$203,$U$10,X1650:AA1651)</f>
        <v>#VALUE!</v>
      </c>
      <c r="AE1651" s="16" t="e">
        <f>DGET($M$10:$U$203,$N$10,X1650:AA1651)</f>
        <v>#VALUE!</v>
      </c>
      <c r="AF1651" s="16" t="e">
        <f>DGET($M$10:$U$203,$M$10,X1650:AA1651)</f>
        <v>#VALUE!</v>
      </c>
    </row>
    <row r="1652" spans="24:32" ht="18" customHeight="1" x14ac:dyDescent="0.45">
      <c r="X1652" s="5" t="s">
        <v>65</v>
      </c>
      <c r="Y1652" s="5" t="s">
        <v>77</v>
      </c>
      <c r="Z1652" s="5" t="s">
        <v>66</v>
      </c>
      <c r="AA1652" s="5" t="s">
        <v>69</v>
      </c>
      <c r="AB1652" s="5"/>
      <c r="AC1652" s="5"/>
      <c r="AD1652" s="5" t="s">
        <v>94</v>
      </c>
      <c r="AE1652" s="5" t="s">
        <v>92</v>
      </c>
      <c r="AF1652" s="5" t="s">
        <v>91</v>
      </c>
    </row>
    <row r="1653" spans="24:32" ht="18" customHeight="1" x14ac:dyDescent="0.45">
      <c r="X1653" s="15" t="s">
        <v>107</v>
      </c>
      <c r="Y1653" s="15" t="s">
        <v>82</v>
      </c>
      <c r="Z1653" s="15" t="s">
        <v>96</v>
      </c>
      <c r="AA1653" s="15" t="s">
        <v>88</v>
      </c>
      <c r="AB1653" s="15" t="s">
        <v>99</v>
      </c>
      <c r="AC1653" s="2" t="str">
        <f>_xlfn.CONCAT(X1653,Y1653,Z1653,AA1653,AB1653)</f>
        <v>4前期木7 8c</v>
      </c>
      <c r="AD1653" s="16" t="e">
        <f>DGET($M$10:$U$203,$U$10,X1652:AA1653)</f>
        <v>#VALUE!</v>
      </c>
      <c r="AE1653" s="16" t="e">
        <f>DGET($M$10:$U$203,$N$10,X1652:AA1653)</f>
        <v>#VALUE!</v>
      </c>
      <c r="AF1653" s="16" t="e">
        <f>DGET($M$10:$U$203,$M$10,X1652:AA1653)</f>
        <v>#VALUE!</v>
      </c>
    </row>
    <row r="1654" spans="24:32" ht="18" customHeight="1" x14ac:dyDescent="0.45">
      <c r="X1654" s="5" t="s">
        <v>65</v>
      </c>
      <c r="Y1654" s="5" t="s">
        <v>77</v>
      </c>
      <c r="Z1654" s="5" t="s">
        <v>66</v>
      </c>
      <c r="AA1654" s="5" t="s">
        <v>67</v>
      </c>
      <c r="AB1654" s="5"/>
      <c r="AC1654" s="5"/>
      <c r="AD1654" s="5" t="s">
        <v>94</v>
      </c>
      <c r="AE1654" s="5" t="s">
        <v>92</v>
      </c>
      <c r="AF1654" s="5" t="s">
        <v>91</v>
      </c>
    </row>
    <row r="1655" spans="24:32" ht="18" customHeight="1" x14ac:dyDescent="0.45">
      <c r="X1655" s="15" t="s">
        <v>107</v>
      </c>
      <c r="Y1655" s="15" t="s">
        <v>82</v>
      </c>
      <c r="Z1655" s="15" t="s">
        <v>96</v>
      </c>
      <c r="AA1655" s="15" t="s">
        <v>89</v>
      </c>
      <c r="AB1655" s="15" t="s">
        <v>97</v>
      </c>
      <c r="AC1655" s="2" t="str">
        <f>_xlfn.CONCAT(X1655,Y1655,Z1655,AA1655,AB1655)</f>
        <v>4前期木9 10a</v>
      </c>
      <c r="AD1655" s="16" t="e">
        <f>DGET($M$10:$U$203,$U$10,X1654:AA1655)</f>
        <v>#VALUE!</v>
      </c>
      <c r="AE1655" s="16" t="e">
        <f>DGET($M$10:$U$203,$N$10,X1654:AA1655)</f>
        <v>#VALUE!</v>
      </c>
      <c r="AF1655" s="16" t="e">
        <f>DGET($M$10:$U$203,$M$10,X1654:AA1655)</f>
        <v>#VALUE!</v>
      </c>
    </row>
    <row r="1656" spans="24:32" ht="18" customHeight="1" x14ac:dyDescent="0.45">
      <c r="X1656" s="5" t="s">
        <v>65</v>
      </c>
      <c r="Y1656" s="5" t="s">
        <v>77</v>
      </c>
      <c r="Z1656" s="5" t="s">
        <v>66</v>
      </c>
      <c r="AA1656" s="5" t="s">
        <v>68</v>
      </c>
      <c r="AB1656" s="5"/>
      <c r="AC1656" s="5"/>
      <c r="AD1656" s="5" t="s">
        <v>94</v>
      </c>
      <c r="AE1656" s="5" t="s">
        <v>92</v>
      </c>
      <c r="AF1656" s="5" t="s">
        <v>91</v>
      </c>
    </row>
    <row r="1657" spans="24:32" ht="18" customHeight="1" x14ac:dyDescent="0.45">
      <c r="X1657" s="15" t="s">
        <v>107</v>
      </c>
      <c r="Y1657" s="15" t="s">
        <v>82</v>
      </c>
      <c r="Z1657" s="15" t="s">
        <v>96</v>
      </c>
      <c r="AA1657" s="15" t="s">
        <v>89</v>
      </c>
      <c r="AB1657" s="15" t="s">
        <v>98</v>
      </c>
      <c r="AC1657" s="2" t="str">
        <f>_xlfn.CONCAT(X1657,Y1657,Z1657,AA1657,AB1657)</f>
        <v>4前期木9 10b</v>
      </c>
      <c r="AD1657" s="16" t="e">
        <f>DGET($M$10:$U$203,$U$10,X1656:AA1657)</f>
        <v>#VALUE!</v>
      </c>
      <c r="AE1657" s="16" t="e">
        <f>DGET($M$10:$U$203,$N$10,X1656:AA1657)</f>
        <v>#VALUE!</v>
      </c>
      <c r="AF1657" s="16" t="e">
        <f>DGET($M$10:$U$203,$M$10,X1656:AA1657)</f>
        <v>#VALUE!</v>
      </c>
    </row>
    <row r="1658" spans="24:32" ht="18" customHeight="1" x14ac:dyDescent="0.45">
      <c r="X1658" s="5" t="s">
        <v>65</v>
      </c>
      <c r="Y1658" s="5" t="s">
        <v>77</v>
      </c>
      <c r="Z1658" s="5" t="s">
        <v>66</v>
      </c>
      <c r="AA1658" s="5" t="s">
        <v>69</v>
      </c>
      <c r="AB1658" s="5"/>
      <c r="AC1658" s="5"/>
      <c r="AD1658" s="5" t="s">
        <v>94</v>
      </c>
      <c r="AE1658" s="5" t="s">
        <v>92</v>
      </c>
      <c r="AF1658" s="5" t="s">
        <v>91</v>
      </c>
    </row>
    <row r="1659" spans="24:32" ht="18" customHeight="1" x14ac:dyDescent="0.45">
      <c r="X1659" s="15" t="s">
        <v>107</v>
      </c>
      <c r="Y1659" s="15" t="s">
        <v>82</v>
      </c>
      <c r="Z1659" s="15" t="s">
        <v>96</v>
      </c>
      <c r="AA1659" s="15" t="s">
        <v>89</v>
      </c>
      <c r="AB1659" s="15" t="s">
        <v>99</v>
      </c>
      <c r="AC1659" s="2" t="str">
        <f>_xlfn.CONCAT(X1659,Y1659,Z1659,AA1659,AB1659)</f>
        <v>4前期木9 10c</v>
      </c>
      <c r="AD1659" s="16" t="e">
        <f>DGET($M$10:$U$203,$U$10,X1658:AA1659)</f>
        <v>#VALUE!</v>
      </c>
      <c r="AE1659" s="16" t="e">
        <f>DGET($M$10:$U$203,$N$10,X1658:AA1659)</f>
        <v>#VALUE!</v>
      </c>
      <c r="AF1659" s="16" t="e">
        <f>DGET($M$10:$U$203,$M$10,X1658:AA1659)</f>
        <v>#VALUE!</v>
      </c>
    </row>
    <row r="1660" spans="24:32" ht="18" customHeight="1" x14ac:dyDescent="0.45">
      <c r="X1660" s="5" t="s">
        <v>65</v>
      </c>
      <c r="Y1660" s="5" t="s">
        <v>77</v>
      </c>
      <c r="Z1660" s="5" t="s">
        <v>66</v>
      </c>
      <c r="AA1660" s="5" t="s">
        <v>67</v>
      </c>
      <c r="AB1660" s="5"/>
      <c r="AC1660" s="5"/>
      <c r="AD1660" s="5" t="s">
        <v>94</v>
      </c>
      <c r="AE1660" s="5" t="s">
        <v>92</v>
      </c>
      <c r="AF1660" s="5" t="s">
        <v>91</v>
      </c>
    </row>
    <row r="1661" spans="24:32" ht="18" customHeight="1" x14ac:dyDescent="0.45">
      <c r="X1661" s="15" t="s">
        <v>107</v>
      </c>
      <c r="Y1661" s="15" t="s">
        <v>82</v>
      </c>
      <c r="Z1661" s="15" t="s">
        <v>96</v>
      </c>
      <c r="AA1661" s="15" t="s">
        <v>90</v>
      </c>
      <c r="AB1661" s="15" t="s">
        <v>97</v>
      </c>
      <c r="AC1661" s="2" t="str">
        <f>_xlfn.CONCAT(X1661,Y1661,Z1661,AA1661,AB1661)</f>
        <v>4前期木他a</v>
      </c>
      <c r="AD1661" s="16" t="e">
        <f>DGET($M$10:$U$203,$U$10,X1660:AA1661)</f>
        <v>#VALUE!</v>
      </c>
      <c r="AE1661" s="16" t="e">
        <f>DGET($M$10:$U$203,$N$10,X1660:AA1661)</f>
        <v>#VALUE!</v>
      </c>
      <c r="AF1661" s="16" t="e">
        <f>DGET($M$10:$U$203,$M$10,X1660:AA1661)</f>
        <v>#VALUE!</v>
      </c>
    </row>
    <row r="1662" spans="24:32" ht="18" customHeight="1" x14ac:dyDescent="0.45">
      <c r="X1662" s="5" t="s">
        <v>65</v>
      </c>
      <c r="Y1662" s="5" t="s">
        <v>77</v>
      </c>
      <c r="Z1662" s="5" t="s">
        <v>66</v>
      </c>
      <c r="AA1662" s="5" t="s">
        <v>68</v>
      </c>
      <c r="AB1662" s="5"/>
      <c r="AC1662" s="5"/>
      <c r="AD1662" s="5" t="s">
        <v>94</v>
      </c>
      <c r="AE1662" s="5" t="s">
        <v>92</v>
      </c>
      <c r="AF1662" s="5" t="s">
        <v>91</v>
      </c>
    </row>
    <row r="1663" spans="24:32" ht="18" customHeight="1" x14ac:dyDescent="0.45">
      <c r="X1663" s="15" t="s">
        <v>107</v>
      </c>
      <c r="Y1663" s="15" t="s">
        <v>82</v>
      </c>
      <c r="Z1663" s="15" t="s">
        <v>96</v>
      </c>
      <c r="AA1663" s="15" t="s">
        <v>90</v>
      </c>
      <c r="AB1663" s="15" t="s">
        <v>98</v>
      </c>
      <c r="AC1663" s="2" t="str">
        <f>_xlfn.CONCAT(X1663,Y1663,Z1663,AA1663,AB1663)</f>
        <v>4前期木他b</v>
      </c>
      <c r="AD1663" s="16" t="e">
        <f>DGET($M$10:$U$203,$U$10,X1662:AA1663)</f>
        <v>#VALUE!</v>
      </c>
      <c r="AE1663" s="16" t="e">
        <f>DGET($M$10:$U$203,$N$10,X1662:AA1663)</f>
        <v>#VALUE!</v>
      </c>
      <c r="AF1663" s="16" t="e">
        <f>DGET($M$10:$U$203,$M$10,X1662:AA1663)</f>
        <v>#VALUE!</v>
      </c>
    </row>
    <row r="1664" spans="24:32" ht="18" customHeight="1" x14ac:dyDescent="0.45">
      <c r="X1664" s="5" t="s">
        <v>65</v>
      </c>
      <c r="Y1664" s="5" t="s">
        <v>77</v>
      </c>
      <c r="Z1664" s="5" t="s">
        <v>66</v>
      </c>
      <c r="AA1664" s="5" t="s">
        <v>69</v>
      </c>
      <c r="AB1664" s="5"/>
      <c r="AC1664" s="5"/>
      <c r="AD1664" s="5" t="s">
        <v>94</v>
      </c>
      <c r="AE1664" s="5" t="s">
        <v>92</v>
      </c>
      <c r="AF1664" s="5" t="s">
        <v>91</v>
      </c>
    </row>
    <row r="1665" spans="24:32" ht="18" customHeight="1" x14ac:dyDescent="0.45">
      <c r="X1665" s="15" t="s">
        <v>107</v>
      </c>
      <c r="Y1665" s="15" t="s">
        <v>82</v>
      </c>
      <c r="Z1665" s="15" t="s">
        <v>96</v>
      </c>
      <c r="AA1665" s="15" t="s">
        <v>90</v>
      </c>
      <c r="AB1665" s="15" t="s">
        <v>99</v>
      </c>
      <c r="AC1665" s="2" t="str">
        <f>_xlfn.CONCAT(X1665,Y1665,Z1665,AA1665,AB1665)</f>
        <v>4前期木他c</v>
      </c>
      <c r="AD1665" s="16" t="e">
        <f>DGET($M$10:$U$203,$U$10,X1664:AA1665)</f>
        <v>#VALUE!</v>
      </c>
      <c r="AE1665" s="16" t="e">
        <f>DGET($M$10:$U$203,$N$10,X1664:AA1665)</f>
        <v>#VALUE!</v>
      </c>
      <c r="AF1665" s="16" t="e">
        <f>DGET($M$10:$U$203,$M$10,X1664:AA1665)</f>
        <v>#VALUE!</v>
      </c>
    </row>
    <row r="1666" spans="24:32" ht="18" customHeight="1" x14ac:dyDescent="0.45">
      <c r="X1666" s="5" t="s">
        <v>65</v>
      </c>
      <c r="Y1666" s="5" t="s">
        <v>77</v>
      </c>
      <c r="Z1666" s="5" t="s">
        <v>66</v>
      </c>
      <c r="AA1666" s="5" t="s">
        <v>67</v>
      </c>
      <c r="AB1666" s="5"/>
      <c r="AC1666" s="5"/>
      <c r="AD1666" s="5" t="s">
        <v>94</v>
      </c>
      <c r="AE1666" s="5" t="s">
        <v>92</v>
      </c>
      <c r="AF1666" s="5" t="s">
        <v>91</v>
      </c>
    </row>
    <row r="1667" spans="24:32" ht="18" customHeight="1" x14ac:dyDescent="0.45">
      <c r="X1667" s="15" t="s">
        <v>107</v>
      </c>
      <c r="Y1667" s="15" t="s">
        <v>82</v>
      </c>
      <c r="Z1667" s="15" t="s">
        <v>100</v>
      </c>
      <c r="AA1667" s="15" t="s">
        <v>84</v>
      </c>
      <c r="AB1667" s="15" t="s">
        <v>97</v>
      </c>
      <c r="AC1667" s="2" t="str">
        <f>_xlfn.CONCAT(X1667,Y1667,Z1667,AA1667,AB1667)</f>
        <v>4前期金1 2a</v>
      </c>
      <c r="AD1667" s="16" t="e">
        <f>DGET($M$10:$U$203,$U$10,X1666:AA1667)</f>
        <v>#VALUE!</v>
      </c>
      <c r="AE1667" s="16" t="e">
        <f>DGET($M$10:$U$203,$N$10,X1666:AA1667)</f>
        <v>#VALUE!</v>
      </c>
      <c r="AF1667" s="16" t="e">
        <f>DGET($M$10:$U$203,$M$10,X1666:AA1667)</f>
        <v>#VALUE!</v>
      </c>
    </row>
    <row r="1668" spans="24:32" ht="18" customHeight="1" x14ac:dyDescent="0.45">
      <c r="X1668" s="5" t="s">
        <v>65</v>
      </c>
      <c r="Y1668" s="5" t="s">
        <v>77</v>
      </c>
      <c r="Z1668" s="5" t="s">
        <v>66</v>
      </c>
      <c r="AA1668" s="5" t="s">
        <v>68</v>
      </c>
      <c r="AB1668" s="5"/>
      <c r="AC1668" s="5"/>
      <c r="AD1668" s="5" t="s">
        <v>94</v>
      </c>
      <c r="AE1668" s="5" t="s">
        <v>92</v>
      </c>
      <c r="AF1668" s="5" t="s">
        <v>91</v>
      </c>
    </row>
    <row r="1669" spans="24:32" ht="18" customHeight="1" x14ac:dyDescent="0.45">
      <c r="X1669" s="15" t="s">
        <v>107</v>
      </c>
      <c r="Y1669" s="15" t="s">
        <v>82</v>
      </c>
      <c r="Z1669" s="15" t="s">
        <v>100</v>
      </c>
      <c r="AA1669" s="15" t="s">
        <v>84</v>
      </c>
      <c r="AB1669" s="15" t="s">
        <v>98</v>
      </c>
      <c r="AC1669" s="2" t="str">
        <f>_xlfn.CONCAT(X1669,Y1669,Z1669,AA1669,AB1669)</f>
        <v>4前期金1 2b</v>
      </c>
      <c r="AD1669" s="16" t="e">
        <f>DGET($M$10:$U$203,$U$10,X1668:AA1669)</f>
        <v>#VALUE!</v>
      </c>
      <c r="AE1669" s="16" t="e">
        <f>DGET($M$10:$U$203,$N$10,X1668:AA1669)</f>
        <v>#VALUE!</v>
      </c>
      <c r="AF1669" s="16" t="e">
        <f>DGET($M$10:$U$203,$M$10,X1668:AA1669)</f>
        <v>#VALUE!</v>
      </c>
    </row>
    <row r="1670" spans="24:32" ht="18" customHeight="1" x14ac:dyDescent="0.45">
      <c r="X1670" s="5" t="s">
        <v>65</v>
      </c>
      <c r="Y1670" s="5" t="s">
        <v>77</v>
      </c>
      <c r="Z1670" s="5" t="s">
        <v>66</v>
      </c>
      <c r="AA1670" s="5" t="s">
        <v>69</v>
      </c>
      <c r="AB1670" s="5"/>
      <c r="AC1670" s="5"/>
      <c r="AD1670" s="5" t="s">
        <v>94</v>
      </c>
      <c r="AE1670" s="5" t="s">
        <v>92</v>
      </c>
      <c r="AF1670" s="5" t="s">
        <v>91</v>
      </c>
    </row>
    <row r="1671" spans="24:32" ht="18" customHeight="1" x14ac:dyDescent="0.45">
      <c r="X1671" s="15" t="s">
        <v>107</v>
      </c>
      <c r="Y1671" s="15" t="s">
        <v>82</v>
      </c>
      <c r="Z1671" s="15" t="s">
        <v>100</v>
      </c>
      <c r="AA1671" s="15" t="s">
        <v>84</v>
      </c>
      <c r="AB1671" s="15" t="s">
        <v>99</v>
      </c>
      <c r="AC1671" s="2" t="str">
        <f>_xlfn.CONCAT(X1671,Y1671,Z1671,AA1671,AB1671)</f>
        <v>4前期金1 2c</v>
      </c>
      <c r="AD1671" s="16" t="e">
        <f>DGET($M$10:$U$203,$U$10,X1670:AA1671)</f>
        <v>#VALUE!</v>
      </c>
      <c r="AE1671" s="16" t="e">
        <f>DGET($M$10:$U$203,$N$10,X1670:AA1671)</f>
        <v>#VALUE!</v>
      </c>
      <c r="AF1671" s="16" t="e">
        <f>DGET($M$10:$U$203,$M$10,X1670:AA1671)</f>
        <v>#VALUE!</v>
      </c>
    </row>
    <row r="1672" spans="24:32" ht="18" customHeight="1" x14ac:dyDescent="0.45">
      <c r="X1672" s="5" t="s">
        <v>65</v>
      </c>
      <c r="Y1672" s="5" t="s">
        <v>77</v>
      </c>
      <c r="Z1672" s="5" t="s">
        <v>66</v>
      </c>
      <c r="AA1672" s="5" t="s">
        <v>67</v>
      </c>
      <c r="AB1672" s="5"/>
      <c r="AC1672" s="5"/>
      <c r="AD1672" s="5" t="s">
        <v>94</v>
      </c>
      <c r="AE1672" s="5" t="s">
        <v>92</v>
      </c>
      <c r="AF1672" s="5" t="s">
        <v>91</v>
      </c>
    </row>
    <row r="1673" spans="24:32" ht="18" customHeight="1" x14ac:dyDescent="0.45">
      <c r="X1673" s="15" t="s">
        <v>107</v>
      </c>
      <c r="Y1673" s="15" t="s">
        <v>82</v>
      </c>
      <c r="Z1673" s="15" t="s">
        <v>100</v>
      </c>
      <c r="AA1673" s="15" t="s">
        <v>85</v>
      </c>
      <c r="AB1673" s="15" t="s">
        <v>97</v>
      </c>
      <c r="AC1673" s="2" t="str">
        <f>_xlfn.CONCAT(X1673,Y1673,Z1673,AA1673,AB1673)</f>
        <v>4前期金3 4a</v>
      </c>
      <c r="AD1673" s="16" t="e">
        <f>DGET($M$10:$U$203,$U$10,X1672:AA1673)</f>
        <v>#VALUE!</v>
      </c>
      <c r="AE1673" s="16" t="e">
        <f>DGET($M$10:$U$203,$N$10,X1672:AA1673)</f>
        <v>#VALUE!</v>
      </c>
      <c r="AF1673" s="16" t="e">
        <f>DGET($M$10:$U$203,$M$10,X1672:AA1673)</f>
        <v>#VALUE!</v>
      </c>
    </row>
    <row r="1674" spans="24:32" ht="18" customHeight="1" x14ac:dyDescent="0.45">
      <c r="X1674" s="5" t="s">
        <v>65</v>
      </c>
      <c r="Y1674" s="5" t="s">
        <v>77</v>
      </c>
      <c r="Z1674" s="5" t="s">
        <v>66</v>
      </c>
      <c r="AA1674" s="5" t="s">
        <v>68</v>
      </c>
      <c r="AB1674" s="5"/>
      <c r="AC1674" s="5"/>
      <c r="AD1674" s="5" t="s">
        <v>94</v>
      </c>
      <c r="AE1674" s="5" t="s">
        <v>92</v>
      </c>
      <c r="AF1674" s="5" t="s">
        <v>91</v>
      </c>
    </row>
    <row r="1675" spans="24:32" ht="18" customHeight="1" x14ac:dyDescent="0.45">
      <c r="X1675" s="15" t="s">
        <v>107</v>
      </c>
      <c r="Y1675" s="15" t="s">
        <v>82</v>
      </c>
      <c r="Z1675" s="15" t="s">
        <v>100</v>
      </c>
      <c r="AA1675" s="15" t="s">
        <v>85</v>
      </c>
      <c r="AB1675" s="15" t="s">
        <v>98</v>
      </c>
      <c r="AC1675" s="2" t="str">
        <f>_xlfn.CONCAT(X1675,Y1675,Z1675,AA1675,AB1675)</f>
        <v>4前期金3 4b</v>
      </c>
      <c r="AD1675" s="16" t="e">
        <f>DGET($M$10:$U$203,$U$10,X1674:AA1675)</f>
        <v>#VALUE!</v>
      </c>
      <c r="AE1675" s="16" t="e">
        <f>DGET($M$10:$U$203,$N$10,X1674:AA1675)</f>
        <v>#VALUE!</v>
      </c>
      <c r="AF1675" s="16" t="e">
        <f>DGET($M$10:$U$203,$M$10,X1674:AA1675)</f>
        <v>#VALUE!</v>
      </c>
    </row>
    <row r="1676" spans="24:32" ht="18" customHeight="1" x14ac:dyDescent="0.45">
      <c r="X1676" s="5" t="s">
        <v>65</v>
      </c>
      <c r="Y1676" s="5" t="s">
        <v>77</v>
      </c>
      <c r="Z1676" s="5" t="s">
        <v>66</v>
      </c>
      <c r="AA1676" s="5" t="s">
        <v>69</v>
      </c>
      <c r="AB1676" s="5"/>
      <c r="AC1676" s="5"/>
      <c r="AD1676" s="5" t="s">
        <v>94</v>
      </c>
      <c r="AE1676" s="5" t="s">
        <v>92</v>
      </c>
      <c r="AF1676" s="5" t="s">
        <v>91</v>
      </c>
    </row>
    <row r="1677" spans="24:32" ht="18" customHeight="1" x14ac:dyDescent="0.45">
      <c r="X1677" s="15" t="s">
        <v>107</v>
      </c>
      <c r="Y1677" s="15" t="s">
        <v>82</v>
      </c>
      <c r="Z1677" s="15" t="s">
        <v>100</v>
      </c>
      <c r="AA1677" s="15" t="s">
        <v>85</v>
      </c>
      <c r="AB1677" s="15" t="s">
        <v>99</v>
      </c>
      <c r="AC1677" s="2" t="str">
        <f>_xlfn.CONCAT(X1677,Y1677,Z1677,AA1677,AB1677)</f>
        <v>4前期金3 4c</v>
      </c>
      <c r="AD1677" s="16" t="e">
        <f>DGET($M$10:$U$203,$U$10,X1676:AA1677)</f>
        <v>#VALUE!</v>
      </c>
      <c r="AE1677" s="16" t="e">
        <f>DGET($M$10:$U$203,$N$10,X1676:AA1677)</f>
        <v>#VALUE!</v>
      </c>
      <c r="AF1677" s="16" t="e">
        <f>DGET($M$10:$U$203,$M$10,X1676:AA1677)</f>
        <v>#VALUE!</v>
      </c>
    </row>
    <row r="1678" spans="24:32" ht="18" customHeight="1" x14ac:dyDescent="0.45">
      <c r="X1678" s="5" t="s">
        <v>65</v>
      </c>
      <c r="Y1678" s="5" t="s">
        <v>77</v>
      </c>
      <c r="Z1678" s="5" t="s">
        <v>66</v>
      </c>
      <c r="AA1678" s="5" t="s">
        <v>67</v>
      </c>
      <c r="AB1678" s="5"/>
      <c r="AC1678" s="5"/>
      <c r="AD1678" s="5" t="s">
        <v>94</v>
      </c>
      <c r="AE1678" s="5" t="s">
        <v>92</v>
      </c>
      <c r="AF1678" s="5" t="s">
        <v>91</v>
      </c>
    </row>
    <row r="1679" spans="24:32" ht="18" customHeight="1" x14ac:dyDescent="0.45">
      <c r="X1679" s="15" t="s">
        <v>107</v>
      </c>
      <c r="Y1679" s="15" t="s">
        <v>82</v>
      </c>
      <c r="Z1679" s="15" t="s">
        <v>100</v>
      </c>
      <c r="AA1679" s="15" t="s">
        <v>87</v>
      </c>
      <c r="AB1679" s="15" t="s">
        <v>97</v>
      </c>
      <c r="AC1679" s="2" t="str">
        <f>_xlfn.CONCAT(X1679,Y1679,Z1679,AA1679,AB1679)</f>
        <v>4前期金5 6a</v>
      </c>
      <c r="AD1679" s="16" t="e">
        <f>DGET($M$10:$U$203,$U$10,X1678:AA1679)</f>
        <v>#VALUE!</v>
      </c>
      <c r="AE1679" s="16" t="e">
        <f>DGET($M$10:$U$203,$N$10,X1678:AA1679)</f>
        <v>#VALUE!</v>
      </c>
      <c r="AF1679" s="16" t="e">
        <f>DGET($M$10:$U$203,$M$10,X1678:AA1679)</f>
        <v>#VALUE!</v>
      </c>
    </row>
    <row r="1680" spans="24:32" ht="18" customHeight="1" x14ac:dyDescent="0.45">
      <c r="X1680" s="5" t="s">
        <v>65</v>
      </c>
      <c r="Y1680" s="5" t="s">
        <v>77</v>
      </c>
      <c r="Z1680" s="5" t="s">
        <v>66</v>
      </c>
      <c r="AA1680" s="5" t="s">
        <v>68</v>
      </c>
      <c r="AB1680" s="5"/>
      <c r="AC1680" s="5"/>
      <c r="AD1680" s="5" t="s">
        <v>94</v>
      </c>
      <c r="AE1680" s="5" t="s">
        <v>92</v>
      </c>
      <c r="AF1680" s="5" t="s">
        <v>91</v>
      </c>
    </row>
    <row r="1681" spans="24:32" ht="18" customHeight="1" x14ac:dyDescent="0.45">
      <c r="X1681" s="15" t="s">
        <v>107</v>
      </c>
      <c r="Y1681" s="15" t="s">
        <v>82</v>
      </c>
      <c r="Z1681" s="15" t="s">
        <v>100</v>
      </c>
      <c r="AA1681" s="15" t="s">
        <v>87</v>
      </c>
      <c r="AB1681" s="15" t="s">
        <v>98</v>
      </c>
      <c r="AC1681" s="2" t="str">
        <f>_xlfn.CONCAT(X1681,Y1681,Z1681,AA1681,AB1681)</f>
        <v>4前期金5 6b</v>
      </c>
      <c r="AD1681" s="16" t="e">
        <f>DGET($M$10:$U$203,$U$10,X1680:AA1681)</f>
        <v>#VALUE!</v>
      </c>
      <c r="AE1681" s="16" t="e">
        <f>DGET($M$10:$U$203,$N$10,X1680:AA1681)</f>
        <v>#VALUE!</v>
      </c>
      <c r="AF1681" s="16" t="e">
        <f>DGET($M$10:$U$203,$M$10,X1680:AA1681)</f>
        <v>#VALUE!</v>
      </c>
    </row>
    <row r="1682" spans="24:32" ht="18" customHeight="1" x14ac:dyDescent="0.45">
      <c r="X1682" s="5" t="s">
        <v>65</v>
      </c>
      <c r="Y1682" s="5" t="s">
        <v>77</v>
      </c>
      <c r="Z1682" s="5" t="s">
        <v>66</v>
      </c>
      <c r="AA1682" s="5" t="s">
        <v>69</v>
      </c>
      <c r="AB1682" s="5"/>
      <c r="AC1682" s="5"/>
      <c r="AD1682" s="5" t="s">
        <v>94</v>
      </c>
      <c r="AE1682" s="5" t="s">
        <v>92</v>
      </c>
      <c r="AF1682" s="5" t="s">
        <v>91</v>
      </c>
    </row>
    <row r="1683" spans="24:32" ht="18" customHeight="1" x14ac:dyDescent="0.45">
      <c r="X1683" s="15" t="s">
        <v>107</v>
      </c>
      <c r="Y1683" s="15" t="s">
        <v>82</v>
      </c>
      <c r="Z1683" s="15" t="s">
        <v>100</v>
      </c>
      <c r="AA1683" s="15" t="s">
        <v>87</v>
      </c>
      <c r="AB1683" s="15" t="s">
        <v>99</v>
      </c>
      <c r="AC1683" s="2" t="str">
        <f>_xlfn.CONCAT(X1683,Y1683,Z1683,AA1683,AB1683)</f>
        <v>4前期金5 6c</v>
      </c>
      <c r="AD1683" s="16" t="e">
        <f>DGET($M$10:$U$203,$U$10,X1682:AA1683)</f>
        <v>#VALUE!</v>
      </c>
      <c r="AE1683" s="16" t="e">
        <f>DGET($M$10:$U$203,$N$10,X1682:AA1683)</f>
        <v>#VALUE!</v>
      </c>
      <c r="AF1683" s="16" t="e">
        <f>DGET($M$10:$U$203,$M$10,X1682:AA1683)</f>
        <v>#VALUE!</v>
      </c>
    </row>
    <row r="1684" spans="24:32" ht="18" customHeight="1" x14ac:dyDescent="0.45">
      <c r="X1684" s="5" t="s">
        <v>65</v>
      </c>
      <c r="Y1684" s="5" t="s">
        <v>77</v>
      </c>
      <c r="Z1684" s="5" t="s">
        <v>66</v>
      </c>
      <c r="AA1684" s="5" t="s">
        <v>67</v>
      </c>
      <c r="AB1684" s="5"/>
      <c r="AC1684" s="5"/>
      <c r="AD1684" s="5" t="s">
        <v>94</v>
      </c>
      <c r="AE1684" s="5" t="s">
        <v>92</v>
      </c>
      <c r="AF1684" s="5" t="s">
        <v>91</v>
      </c>
    </row>
    <row r="1685" spans="24:32" ht="18" customHeight="1" x14ac:dyDescent="0.45">
      <c r="X1685" s="15" t="s">
        <v>107</v>
      </c>
      <c r="Y1685" s="15" t="s">
        <v>82</v>
      </c>
      <c r="Z1685" s="15" t="s">
        <v>100</v>
      </c>
      <c r="AA1685" s="15" t="s">
        <v>88</v>
      </c>
      <c r="AB1685" s="15" t="s">
        <v>97</v>
      </c>
      <c r="AC1685" s="2" t="str">
        <f>_xlfn.CONCAT(X1685,Y1685,Z1685,AA1685,AB1685)</f>
        <v>4前期金7 8a</v>
      </c>
      <c r="AD1685" s="16" t="e">
        <f>DGET($M$10:$U$203,$U$10,X1684:AA1685)</f>
        <v>#VALUE!</v>
      </c>
      <c r="AE1685" s="16" t="e">
        <f>DGET($M$10:$U$203,$N$10,X1684:AA1685)</f>
        <v>#VALUE!</v>
      </c>
      <c r="AF1685" s="16" t="e">
        <f>DGET($M$10:$U$203,$M$10,X1684:AA1685)</f>
        <v>#VALUE!</v>
      </c>
    </row>
    <row r="1686" spans="24:32" ht="18" customHeight="1" x14ac:dyDescent="0.45">
      <c r="X1686" s="5" t="s">
        <v>65</v>
      </c>
      <c r="Y1686" s="5" t="s">
        <v>77</v>
      </c>
      <c r="Z1686" s="5" t="s">
        <v>66</v>
      </c>
      <c r="AA1686" s="5" t="s">
        <v>68</v>
      </c>
      <c r="AB1686" s="5"/>
      <c r="AC1686" s="5"/>
      <c r="AD1686" s="5" t="s">
        <v>94</v>
      </c>
      <c r="AE1686" s="5" t="s">
        <v>92</v>
      </c>
      <c r="AF1686" s="5" t="s">
        <v>91</v>
      </c>
    </row>
    <row r="1687" spans="24:32" ht="18" customHeight="1" x14ac:dyDescent="0.45">
      <c r="X1687" s="15" t="s">
        <v>107</v>
      </c>
      <c r="Y1687" s="15" t="s">
        <v>82</v>
      </c>
      <c r="Z1687" s="15" t="s">
        <v>100</v>
      </c>
      <c r="AA1687" s="15" t="s">
        <v>88</v>
      </c>
      <c r="AB1687" s="15" t="s">
        <v>98</v>
      </c>
      <c r="AC1687" s="2" t="str">
        <f>_xlfn.CONCAT(X1687,Y1687,Z1687,AA1687,AB1687)</f>
        <v>4前期金7 8b</v>
      </c>
      <c r="AD1687" s="16" t="e">
        <f>DGET($M$10:$U$203,$U$10,X1686:AA1687)</f>
        <v>#VALUE!</v>
      </c>
      <c r="AE1687" s="16" t="e">
        <f>DGET($M$10:$U$203,$N$10,X1686:AA1687)</f>
        <v>#VALUE!</v>
      </c>
      <c r="AF1687" s="16" t="e">
        <f>DGET($M$10:$U$203,$M$10,X1686:AA1687)</f>
        <v>#VALUE!</v>
      </c>
    </row>
    <row r="1688" spans="24:32" ht="18" customHeight="1" x14ac:dyDescent="0.45">
      <c r="X1688" s="5" t="s">
        <v>65</v>
      </c>
      <c r="Y1688" s="5" t="s">
        <v>77</v>
      </c>
      <c r="Z1688" s="5" t="s">
        <v>66</v>
      </c>
      <c r="AA1688" s="5" t="s">
        <v>69</v>
      </c>
      <c r="AB1688" s="5"/>
      <c r="AC1688" s="5"/>
      <c r="AD1688" s="5" t="s">
        <v>94</v>
      </c>
      <c r="AE1688" s="5" t="s">
        <v>92</v>
      </c>
      <c r="AF1688" s="5" t="s">
        <v>91</v>
      </c>
    </row>
    <row r="1689" spans="24:32" ht="18" customHeight="1" x14ac:dyDescent="0.45">
      <c r="X1689" s="15" t="s">
        <v>107</v>
      </c>
      <c r="Y1689" s="15" t="s">
        <v>82</v>
      </c>
      <c r="Z1689" s="15" t="s">
        <v>100</v>
      </c>
      <c r="AA1689" s="15" t="s">
        <v>88</v>
      </c>
      <c r="AB1689" s="15" t="s">
        <v>99</v>
      </c>
      <c r="AC1689" s="2" t="str">
        <f>_xlfn.CONCAT(X1689,Y1689,Z1689,AA1689,AB1689)</f>
        <v>4前期金7 8c</v>
      </c>
      <c r="AD1689" s="16" t="e">
        <f>DGET($M$10:$U$203,$U$10,X1688:AA1689)</f>
        <v>#VALUE!</v>
      </c>
      <c r="AE1689" s="16" t="e">
        <f>DGET($M$10:$U$203,$N$10,X1688:AA1689)</f>
        <v>#VALUE!</v>
      </c>
      <c r="AF1689" s="16" t="e">
        <f>DGET($M$10:$U$203,$M$10,X1688:AA1689)</f>
        <v>#VALUE!</v>
      </c>
    </row>
    <row r="1690" spans="24:32" ht="18" customHeight="1" x14ac:dyDescent="0.45">
      <c r="X1690" s="5" t="s">
        <v>65</v>
      </c>
      <c r="Y1690" s="5" t="s">
        <v>77</v>
      </c>
      <c r="Z1690" s="5" t="s">
        <v>66</v>
      </c>
      <c r="AA1690" s="5" t="s">
        <v>67</v>
      </c>
      <c r="AB1690" s="5"/>
      <c r="AC1690" s="5"/>
      <c r="AD1690" s="5" t="s">
        <v>94</v>
      </c>
      <c r="AE1690" s="5" t="s">
        <v>92</v>
      </c>
      <c r="AF1690" s="5" t="s">
        <v>91</v>
      </c>
    </row>
    <row r="1691" spans="24:32" ht="18" customHeight="1" x14ac:dyDescent="0.45">
      <c r="X1691" s="15" t="s">
        <v>107</v>
      </c>
      <c r="Y1691" s="15" t="s">
        <v>82</v>
      </c>
      <c r="Z1691" s="15" t="s">
        <v>100</v>
      </c>
      <c r="AA1691" s="15" t="s">
        <v>89</v>
      </c>
      <c r="AB1691" s="15" t="s">
        <v>97</v>
      </c>
      <c r="AC1691" s="2" t="str">
        <f>_xlfn.CONCAT(X1691,Y1691,Z1691,AA1691,AB1691)</f>
        <v>4前期金9 10a</v>
      </c>
      <c r="AD1691" s="16" t="e">
        <f>DGET($M$10:$U$203,$U$10,X1690:AA1691)</f>
        <v>#VALUE!</v>
      </c>
      <c r="AE1691" s="16" t="e">
        <f>DGET($M$10:$U$203,$N$10,X1690:AA1691)</f>
        <v>#VALUE!</v>
      </c>
      <c r="AF1691" s="16" t="e">
        <f>DGET($M$10:$U$203,$M$10,X1690:AA1691)</f>
        <v>#VALUE!</v>
      </c>
    </row>
    <row r="1692" spans="24:32" ht="18" customHeight="1" x14ac:dyDescent="0.45">
      <c r="X1692" s="5" t="s">
        <v>65</v>
      </c>
      <c r="Y1692" s="5" t="s">
        <v>77</v>
      </c>
      <c r="Z1692" s="5" t="s">
        <v>66</v>
      </c>
      <c r="AA1692" s="5" t="s">
        <v>68</v>
      </c>
      <c r="AB1692" s="5"/>
      <c r="AC1692" s="5"/>
      <c r="AD1692" s="5" t="s">
        <v>94</v>
      </c>
      <c r="AE1692" s="5" t="s">
        <v>92</v>
      </c>
      <c r="AF1692" s="5" t="s">
        <v>91</v>
      </c>
    </row>
    <row r="1693" spans="24:32" ht="18" customHeight="1" x14ac:dyDescent="0.45">
      <c r="X1693" s="15" t="s">
        <v>107</v>
      </c>
      <c r="Y1693" s="15" t="s">
        <v>82</v>
      </c>
      <c r="Z1693" s="15" t="s">
        <v>100</v>
      </c>
      <c r="AA1693" s="15" t="s">
        <v>89</v>
      </c>
      <c r="AB1693" s="15" t="s">
        <v>98</v>
      </c>
      <c r="AC1693" s="2" t="str">
        <f>_xlfn.CONCAT(X1693,Y1693,Z1693,AA1693,AB1693)</f>
        <v>4前期金9 10b</v>
      </c>
      <c r="AD1693" s="16" t="e">
        <f>DGET($M$10:$U$203,$U$10,X1692:AA1693)</f>
        <v>#VALUE!</v>
      </c>
      <c r="AE1693" s="16" t="e">
        <f>DGET($M$10:$U$203,$N$10,X1692:AA1693)</f>
        <v>#VALUE!</v>
      </c>
      <c r="AF1693" s="16" t="e">
        <f>DGET($M$10:$U$203,$M$10,X1692:AA1693)</f>
        <v>#VALUE!</v>
      </c>
    </row>
    <row r="1694" spans="24:32" ht="18" customHeight="1" x14ac:dyDescent="0.45">
      <c r="X1694" s="5" t="s">
        <v>65</v>
      </c>
      <c r="Y1694" s="5" t="s">
        <v>77</v>
      </c>
      <c r="Z1694" s="5" t="s">
        <v>66</v>
      </c>
      <c r="AA1694" s="5" t="s">
        <v>69</v>
      </c>
      <c r="AB1694" s="5"/>
      <c r="AC1694" s="5"/>
      <c r="AD1694" s="5" t="s">
        <v>94</v>
      </c>
      <c r="AE1694" s="5" t="s">
        <v>92</v>
      </c>
      <c r="AF1694" s="5" t="s">
        <v>91</v>
      </c>
    </row>
    <row r="1695" spans="24:32" ht="18" customHeight="1" x14ac:dyDescent="0.45">
      <c r="X1695" s="15" t="s">
        <v>107</v>
      </c>
      <c r="Y1695" s="15" t="s">
        <v>82</v>
      </c>
      <c r="Z1695" s="15" t="s">
        <v>100</v>
      </c>
      <c r="AA1695" s="15" t="s">
        <v>89</v>
      </c>
      <c r="AB1695" s="15" t="s">
        <v>99</v>
      </c>
      <c r="AC1695" s="2" t="str">
        <f>_xlfn.CONCAT(X1695,Y1695,Z1695,AA1695,AB1695)</f>
        <v>4前期金9 10c</v>
      </c>
      <c r="AD1695" s="16" t="e">
        <f>DGET($M$10:$U$203,$U$10,X1694:AA1695)</f>
        <v>#VALUE!</v>
      </c>
      <c r="AE1695" s="16" t="e">
        <f>DGET($M$10:$U$203,$N$10,X1694:AA1695)</f>
        <v>#VALUE!</v>
      </c>
      <c r="AF1695" s="16" t="e">
        <f>DGET($M$10:$U$203,$M$10,X1694:AA1695)</f>
        <v>#VALUE!</v>
      </c>
    </row>
    <row r="1696" spans="24:32" ht="18" customHeight="1" x14ac:dyDescent="0.45">
      <c r="X1696" s="5" t="s">
        <v>65</v>
      </c>
      <c r="Y1696" s="5" t="s">
        <v>77</v>
      </c>
      <c r="Z1696" s="5" t="s">
        <v>66</v>
      </c>
      <c r="AA1696" s="5" t="s">
        <v>67</v>
      </c>
      <c r="AB1696" s="5"/>
      <c r="AC1696" s="5"/>
      <c r="AD1696" s="5" t="s">
        <v>94</v>
      </c>
      <c r="AE1696" s="5" t="s">
        <v>92</v>
      </c>
      <c r="AF1696" s="5" t="s">
        <v>91</v>
      </c>
    </row>
    <row r="1697" spans="24:32" ht="18" customHeight="1" x14ac:dyDescent="0.45">
      <c r="X1697" s="15" t="s">
        <v>107</v>
      </c>
      <c r="Y1697" s="15" t="s">
        <v>82</v>
      </c>
      <c r="Z1697" s="15" t="s">
        <v>100</v>
      </c>
      <c r="AA1697" s="15" t="s">
        <v>90</v>
      </c>
      <c r="AB1697" s="15" t="s">
        <v>97</v>
      </c>
      <c r="AC1697" s="2" t="str">
        <f>_xlfn.CONCAT(X1697,Y1697,Z1697,AA1697,AB1697)</f>
        <v>4前期金他a</v>
      </c>
      <c r="AD1697" s="16" t="e">
        <f>DGET($M$10:$U$203,$U$10,X1696:AA1697)</f>
        <v>#VALUE!</v>
      </c>
      <c r="AE1697" s="16" t="e">
        <f>DGET($M$10:$U$203,$N$10,X1696:AA1697)</f>
        <v>#VALUE!</v>
      </c>
      <c r="AF1697" s="16" t="e">
        <f>DGET($M$10:$U$203,$M$10,X1696:AA1697)</f>
        <v>#VALUE!</v>
      </c>
    </row>
    <row r="1698" spans="24:32" ht="18" customHeight="1" x14ac:dyDescent="0.45">
      <c r="X1698" s="5" t="s">
        <v>65</v>
      </c>
      <c r="Y1698" s="5" t="s">
        <v>77</v>
      </c>
      <c r="Z1698" s="5" t="s">
        <v>66</v>
      </c>
      <c r="AA1698" s="5" t="s">
        <v>68</v>
      </c>
      <c r="AB1698" s="5"/>
      <c r="AC1698" s="5"/>
      <c r="AD1698" s="5" t="s">
        <v>94</v>
      </c>
      <c r="AE1698" s="5" t="s">
        <v>92</v>
      </c>
      <c r="AF1698" s="5" t="s">
        <v>91</v>
      </c>
    </row>
    <row r="1699" spans="24:32" ht="18" customHeight="1" x14ac:dyDescent="0.45">
      <c r="X1699" s="15" t="s">
        <v>107</v>
      </c>
      <c r="Y1699" s="15" t="s">
        <v>82</v>
      </c>
      <c r="Z1699" s="15" t="s">
        <v>100</v>
      </c>
      <c r="AA1699" s="15" t="s">
        <v>90</v>
      </c>
      <c r="AB1699" s="15" t="s">
        <v>98</v>
      </c>
      <c r="AC1699" s="2" t="str">
        <f>_xlfn.CONCAT(X1699,Y1699,Z1699,AA1699,AB1699)</f>
        <v>4前期金他b</v>
      </c>
      <c r="AD1699" s="16" t="e">
        <f>DGET($M$10:$U$203,$U$10,X1698:AA1699)</f>
        <v>#VALUE!</v>
      </c>
      <c r="AE1699" s="16" t="e">
        <f>DGET($M$10:$U$203,$N$10,X1698:AA1699)</f>
        <v>#VALUE!</v>
      </c>
      <c r="AF1699" s="16" t="e">
        <f>DGET($M$10:$U$203,$M$10,X1698:AA1699)</f>
        <v>#VALUE!</v>
      </c>
    </row>
    <row r="1700" spans="24:32" ht="18" customHeight="1" x14ac:dyDescent="0.45">
      <c r="X1700" s="5" t="s">
        <v>65</v>
      </c>
      <c r="Y1700" s="5" t="s">
        <v>77</v>
      </c>
      <c r="Z1700" s="5" t="s">
        <v>66</v>
      </c>
      <c r="AA1700" s="5" t="s">
        <v>69</v>
      </c>
      <c r="AB1700" s="5"/>
      <c r="AC1700" s="5"/>
      <c r="AD1700" s="5" t="s">
        <v>94</v>
      </c>
      <c r="AE1700" s="5" t="s">
        <v>92</v>
      </c>
      <c r="AF1700" s="5" t="s">
        <v>91</v>
      </c>
    </row>
    <row r="1701" spans="24:32" ht="18" customHeight="1" x14ac:dyDescent="0.45">
      <c r="X1701" s="15" t="s">
        <v>107</v>
      </c>
      <c r="Y1701" s="15" t="s">
        <v>82</v>
      </c>
      <c r="Z1701" s="15" t="s">
        <v>100</v>
      </c>
      <c r="AA1701" s="15" t="s">
        <v>90</v>
      </c>
      <c r="AB1701" s="15" t="s">
        <v>99</v>
      </c>
      <c r="AC1701" s="2" t="str">
        <f>_xlfn.CONCAT(X1701,Y1701,Z1701,AA1701,AB1701)</f>
        <v>4前期金他c</v>
      </c>
      <c r="AD1701" s="16" t="e">
        <f>DGET($M$10:$U$203,$U$10,X1700:AA1701)</f>
        <v>#VALUE!</v>
      </c>
      <c r="AE1701" s="16" t="e">
        <f>DGET($M$10:$U$203,$N$10,X1700:AA1701)</f>
        <v>#VALUE!</v>
      </c>
      <c r="AF1701" s="16" t="e">
        <f>DGET($M$10:$U$203,$M$10,X1700:AA1701)</f>
        <v>#VALUE!</v>
      </c>
    </row>
    <row r="1702" spans="24:32" ht="18" customHeight="1" x14ac:dyDescent="0.45">
      <c r="X1702" s="5" t="s">
        <v>65</v>
      </c>
      <c r="Y1702" s="5" t="s">
        <v>77</v>
      </c>
      <c r="Z1702" s="5" t="s">
        <v>66</v>
      </c>
      <c r="AA1702" s="5" t="s">
        <v>67</v>
      </c>
      <c r="AB1702" s="5"/>
      <c r="AC1702" s="5"/>
      <c r="AD1702" s="5" t="s">
        <v>94</v>
      </c>
      <c r="AE1702" s="5" t="s">
        <v>92</v>
      </c>
      <c r="AF1702" s="5" t="s">
        <v>91</v>
      </c>
    </row>
    <row r="1703" spans="24:32" ht="18" customHeight="1" x14ac:dyDescent="0.45">
      <c r="X1703" s="15" t="s">
        <v>107</v>
      </c>
      <c r="Y1703" s="15" t="s">
        <v>82</v>
      </c>
      <c r="Z1703" s="15" t="s">
        <v>101</v>
      </c>
      <c r="AA1703" s="15" t="s">
        <v>84</v>
      </c>
      <c r="AB1703" s="15" t="s">
        <v>97</v>
      </c>
      <c r="AC1703" s="2" t="str">
        <f>_xlfn.CONCAT(X1703,Y1703,Z1703,AA1703,AB1703)</f>
        <v>4前期土1 2a</v>
      </c>
      <c r="AD1703" s="16" t="e">
        <f>DGET($M$10:$U$203,$U$10,X1702:AA1703)</f>
        <v>#VALUE!</v>
      </c>
      <c r="AE1703" s="16" t="e">
        <f>DGET($M$10:$U$203,$N$10,X1702:AA1703)</f>
        <v>#VALUE!</v>
      </c>
      <c r="AF1703" s="16" t="e">
        <f>DGET($M$10:$U$203,$M$10,X1702:AA1703)</f>
        <v>#VALUE!</v>
      </c>
    </row>
    <row r="1704" spans="24:32" ht="18" customHeight="1" x14ac:dyDescent="0.45">
      <c r="X1704" s="5" t="s">
        <v>65</v>
      </c>
      <c r="Y1704" s="5" t="s">
        <v>77</v>
      </c>
      <c r="Z1704" s="5" t="s">
        <v>66</v>
      </c>
      <c r="AA1704" s="5" t="s">
        <v>68</v>
      </c>
      <c r="AB1704" s="5"/>
      <c r="AC1704" s="5"/>
      <c r="AD1704" s="5" t="s">
        <v>94</v>
      </c>
      <c r="AE1704" s="5" t="s">
        <v>92</v>
      </c>
      <c r="AF1704" s="5" t="s">
        <v>91</v>
      </c>
    </row>
    <row r="1705" spans="24:32" ht="18" customHeight="1" x14ac:dyDescent="0.45">
      <c r="X1705" s="15" t="s">
        <v>107</v>
      </c>
      <c r="Y1705" s="15" t="s">
        <v>82</v>
      </c>
      <c r="Z1705" s="15" t="s">
        <v>101</v>
      </c>
      <c r="AA1705" s="15" t="s">
        <v>84</v>
      </c>
      <c r="AB1705" s="15" t="s">
        <v>98</v>
      </c>
      <c r="AC1705" s="2" t="str">
        <f>_xlfn.CONCAT(X1705,Y1705,Z1705,AA1705,AB1705)</f>
        <v>4前期土1 2b</v>
      </c>
      <c r="AD1705" s="16" t="e">
        <f>DGET($M$10:$U$203,$U$10,X1704:AA1705)</f>
        <v>#VALUE!</v>
      </c>
      <c r="AE1705" s="16" t="e">
        <f>DGET($M$10:$U$203,$N$10,X1704:AA1705)</f>
        <v>#VALUE!</v>
      </c>
      <c r="AF1705" s="16" t="e">
        <f>DGET($M$10:$U$203,$M$10,X1704:AA1705)</f>
        <v>#VALUE!</v>
      </c>
    </row>
    <row r="1706" spans="24:32" ht="18" customHeight="1" x14ac:dyDescent="0.45">
      <c r="X1706" s="5" t="s">
        <v>65</v>
      </c>
      <c r="Y1706" s="5" t="s">
        <v>77</v>
      </c>
      <c r="Z1706" s="5" t="s">
        <v>66</v>
      </c>
      <c r="AA1706" s="5" t="s">
        <v>69</v>
      </c>
      <c r="AB1706" s="5"/>
      <c r="AC1706" s="5"/>
      <c r="AD1706" s="5" t="s">
        <v>94</v>
      </c>
      <c r="AE1706" s="5" t="s">
        <v>92</v>
      </c>
      <c r="AF1706" s="5" t="s">
        <v>91</v>
      </c>
    </row>
    <row r="1707" spans="24:32" ht="18" customHeight="1" x14ac:dyDescent="0.45">
      <c r="X1707" s="15" t="s">
        <v>107</v>
      </c>
      <c r="Y1707" s="15" t="s">
        <v>82</v>
      </c>
      <c r="Z1707" s="15" t="s">
        <v>101</v>
      </c>
      <c r="AA1707" s="15" t="s">
        <v>84</v>
      </c>
      <c r="AB1707" s="15" t="s">
        <v>99</v>
      </c>
      <c r="AC1707" s="2" t="str">
        <f>_xlfn.CONCAT(X1707,Y1707,Z1707,AA1707,AB1707)</f>
        <v>4前期土1 2c</v>
      </c>
      <c r="AD1707" s="16" t="e">
        <f>DGET($M$10:$U$203,$U$10,X1706:AA1707)</f>
        <v>#VALUE!</v>
      </c>
      <c r="AE1707" s="16" t="e">
        <f>DGET($M$10:$U$203,$N$10,X1706:AA1707)</f>
        <v>#VALUE!</v>
      </c>
      <c r="AF1707" s="16" t="e">
        <f>DGET($M$10:$U$203,$M$10,X1706:AA1707)</f>
        <v>#VALUE!</v>
      </c>
    </row>
    <row r="1708" spans="24:32" ht="18" customHeight="1" x14ac:dyDescent="0.45">
      <c r="X1708" s="5" t="s">
        <v>65</v>
      </c>
      <c r="Y1708" s="5" t="s">
        <v>77</v>
      </c>
      <c r="Z1708" s="5" t="s">
        <v>102</v>
      </c>
      <c r="AA1708" s="5" t="s">
        <v>67</v>
      </c>
      <c r="AB1708" s="5"/>
      <c r="AC1708" s="5"/>
      <c r="AD1708" s="5" t="s">
        <v>94</v>
      </c>
      <c r="AE1708" s="5" t="s">
        <v>92</v>
      </c>
      <c r="AF1708" s="5" t="s">
        <v>91</v>
      </c>
    </row>
    <row r="1709" spans="24:32" ht="18" customHeight="1" x14ac:dyDescent="0.45">
      <c r="X1709" s="15" t="s">
        <v>107</v>
      </c>
      <c r="Y1709" s="15" t="s">
        <v>82</v>
      </c>
      <c r="Z1709" s="15" t="s">
        <v>101</v>
      </c>
      <c r="AA1709" s="15" t="s">
        <v>85</v>
      </c>
      <c r="AB1709" s="15" t="s">
        <v>97</v>
      </c>
      <c r="AC1709" s="2" t="str">
        <f>_xlfn.CONCAT(X1709,Y1709,Z1709,AA1709,AB1709)</f>
        <v>4前期土3 4a</v>
      </c>
      <c r="AD1709" s="16" t="e">
        <f>DGET($M$10:$U$203,$U$10,X1708:AA1709)</f>
        <v>#VALUE!</v>
      </c>
      <c r="AE1709" s="16" t="e">
        <f>DGET($M$10:$U$203,$N$10,X1708:AA1709)</f>
        <v>#VALUE!</v>
      </c>
      <c r="AF1709" s="16" t="e">
        <f>DGET($M$10:$U$203,$M$10,X1708:AA1709)</f>
        <v>#VALUE!</v>
      </c>
    </row>
    <row r="1710" spans="24:32" ht="18" customHeight="1" x14ac:dyDescent="0.45">
      <c r="X1710" s="5" t="s">
        <v>65</v>
      </c>
      <c r="Y1710" s="5" t="s">
        <v>77</v>
      </c>
      <c r="Z1710" s="5" t="s">
        <v>66</v>
      </c>
      <c r="AA1710" s="5" t="s">
        <v>68</v>
      </c>
      <c r="AB1710" s="5"/>
      <c r="AC1710" s="5"/>
      <c r="AD1710" s="5" t="s">
        <v>94</v>
      </c>
      <c r="AE1710" s="5" t="s">
        <v>92</v>
      </c>
      <c r="AF1710" s="5" t="s">
        <v>91</v>
      </c>
    </row>
    <row r="1711" spans="24:32" ht="18" customHeight="1" x14ac:dyDescent="0.45">
      <c r="X1711" s="15" t="s">
        <v>107</v>
      </c>
      <c r="Y1711" s="15" t="s">
        <v>82</v>
      </c>
      <c r="Z1711" s="15" t="s">
        <v>101</v>
      </c>
      <c r="AA1711" s="15" t="s">
        <v>85</v>
      </c>
      <c r="AB1711" s="15" t="s">
        <v>98</v>
      </c>
      <c r="AC1711" s="2" t="str">
        <f>_xlfn.CONCAT(X1711,Y1711,Z1711,AA1711,AB1711)</f>
        <v>4前期土3 4b</v>
      </c>
      <c r="AD1711" s="16" t="e">
        <f>DGET($M$10:$U$203,$U$10,X1710:AA1711)</f>
        <v>#VALUE!</v>
      </c>
      <c r="AE1711" s="16" t="e">
        <f>DGET($M$10:$U$203,$N$10,X1710:AA1711)</f>
        <v>#VALUE!</v>
      </c>
      <c r="AF1711" s="16" t="e">
        <f>DGET($M$10:$U$203,$M$10,X1710:AA1711)</f>
        <v>#VALUE!</v>
      </c>
    </row>
    <row r="1712" spans="24:32" ht="18" customHeight="1" x14ac:dyDescent="0.45">
      <c r="X1712" s="5" t="s">
        <v>65</v>
      </c>
      <c r="Y1712" s="5" t="s">
        <v>77</v>
      </c>
      <c r="Z1712" s="5" t="s">
        <v>66</v>
      </c>
      <c r="AA1712" s="5" t="s">
        <v>69</v>
      </c>
      <c r="AB1712" s="5"/>
      <c r="AC1712" s="5"/>
      <c r="AD1712" s="5" t="s">
        <v>94</v>
      </c>
      <c r="AE1712" s="5" t="s">
        <v>92</v>
      </c>
      <c r="AF1712" s="5" t="s">
        <v>91</v>
      </c>
    </row>
    <row r="1713" spans="24:32" ht="18" customHeight="1" x14ac:dyDescent="0.45">
      <c r="X1713" s="15" t="s">
        <v>107</v>
      </c>
      <c r="Y1713" s="15" t="s">
        <v>82</v>
      </c>
      <c r="Z1713" s="15" t="s">
        <v>101</v>
      </c>
      <c r="AA1713" s="15" t="s">
        <v>85</v>
      </c>
      <c r="AB1713" s="15" t="s">
        <v>99</v>
      </c>
      <c r="AC1713" s="2" t="str">
        <f>_xlfn.CONCAT(X1713,Y1713,Z1713,AA1713,AB1713)</f>
        <v>4前期土3 4c</v>
      </c>
      <c r="AD1713" s="16" t="e">
        <f>DGET($M$10:$U$203,$U$10,X1712:AA1713)</f>
        <v>#VALUE!</v>
      </c>
      <c r="AE1713" s="16" t="e">
        <f>DGET($M$10:$U$203,$N$10,X1712:AA1713)</f>
        <v>#VALUE!</v>
      </c>
      <c r="AF1713" s="16" t="e">
        <f>DGET($M$10:$U$203,$M$10,X1712:AA1713)</f>
        <v>#VALUE!</v>
      </c>
    </row>
    <row r="1714" spans="24:32" ht="18" customHeight="1" x14ac:dyDescent="0.45">
      <c r="X1714" s="5" t="s">
        <v>65</v>
      </c>
      <c r="Y1714" s="5" t="s">
        <v>77</v>
      </c>
      <c r="Z1714" s="5" t="s">
        <v>66</v>
      </c>
      <c r="AA1714" s="5" t="s">
        <v>67</v>
      </c>
      <c r="AB1714" s="5"/>
      <c r="AC1714" s="5"/>
      <c r="AD1714" s="5" t="s">
        <v>94</v>
      </c>
      <c r="AE1714" s="5" t="s">
        <v>92</v>
      </c>
      <c r="AF1714" s="5" t="s">
        <v>91</v>
      </c>
    </row>
    <row r="1715" spans="24:32" ht="18" customHeight="1" x14ac:dyDescent="0.45">
      <c r="X1715" s="15" t="s">
        <v>107</v>
      </c>
      <c r="Y1715" s="15" t="s">
        <v>82</v>
      </c>
      <c r="Z1715" s="15" t="s">
        <v>101</v>
      </c>
      <c r="AA1715" s="15" t="s">
        <v>87</v>
      </c>
      <c r="AB1715" s="15" t="s">
        <v>97</v>
      </c>
      <c r="AC1715" s="2" t="str">
        <f>_xlfn.CONCAT(X1715,Y1715,Z1715,AA1715,AB1715)</f>
        <v>4前期土5 6a</v>
      </c>
      <c r="AD1715" s="16" t="e">
        <f>DGET($M$10:$U$203,$U$10,X1714:AA1715)</f>
        <v>#VALUE!</v>
      </c>
      <c r="AE1715" s="16" t="e">
        <f>DGET($M$10:$U$203,$N$10,X1714:AA1715)</f>
        <v>#VALUE!</v>
      </c>
      <c r="AF1715" s="16" t="e">
        <f>DGET($M$10:$U$203,$M$10,X1714:AA1715)</f>
        <v>#VALUE!</v>
      </c>
    </row>
    <row r="1716" spans="24:32" ht="18" customHeight="1" x14ac:dyDescent="0.45">
      <c r="X1716" s="5" t="s">
        <v>65</v>
      </c>
      <c r="Y1716" s="5" t="s">
        <v>77</v>
      </c>
      <c r="Z1716" s="5" t="s">
        <v>102</v>
      </c>
      <c r="AA1716" s="5" t="s">
        <v>68</v>
      </c>
      <c r="AB1716" s="5"/>
      <c r="AC1716" s="5"/>
      <c r="AD1716" s="5" t="s">
        <v>94</v>
      </c>
      <c r="AE1716" s="5" t="s">
        <v>92</v>
      </c>
      <c r="AF1716" s="5" t="s">
        <v>91</v>
      </c>
    </row>
    <row r="1717" spans="24:32" ht="18" customHeight="1" x14ac:dyDescent="0.45">
      <c r="X1717" s="15" t="s">
        <v>107</v>
      </c>
      <c r="Y1717" s="15" t="s">
        <v>82</v>
      </c>
      <c r="Z1717" s="15" t="s">
        <v>101</v>
      </c>
      <c r="AA1717" s="15" t="s">
        <v>87</v>
      </c>
      <c r="AB1717" s="15" t="s">
        <v>98</v>
      </c>
      <c r="AC1717" s="2" t="str">
        <f>_xlfn.CONCAT(X1717,Y1717,Z1717,AA1717,AB1717)</f>
        <v>4前期土5 6b</v>
      </c>
      <c r="AD1717" s="16" t="e">
        <f>DGET($M$10:$U$203,$U$10,X1716:AA1717)</f>
        <v>#VALUE!</v>
      </c>
      <c r="AE1717" s="16" t="e">
        <f>DGET($M$10:$U$203,$N$10,X1716:AA1717)</f>
        <v>#VALUE!</v>
      </c>
      <c r="AF1717" s="16" t="e">
        <f>DGET($M$10:$U$203,$M$10,X1716:AA1717)</f>
        <v>#VALUE!</v>
      </c>
    </row>
    <row r="1718" spans="24:32" ht="18" customHeight="1" x14ac:dyDescent="0.45">
      <c r="X1718" s="5" t="s">
        <v>65</v>
      </c>
      <c r="Y1718" s="5" t="s">
        <v>77</v>
      </c>
      <c r="Z1718" s="5" t="s">
        <v>66</v>
      </c>
      <c r="AA1718" s="5" t="s">
        <v>69</v>
      </c>
      <c r="AB1718" s="5"/>
      <c r="AC1718" s="5"/>
      <c r="AD1718" s="5" t="s">
        <v>94</v>
      </c>
      <c r="AE1718" s="5" t="s">
        <v>92</v>
      </c>
      <c r="AF1718" s="5" t="s">
        <v>91</v>
      </c>
    </row>
    <row r="1719" spans="24:32" ht="18" customHeight="1" x14ac:dyDescent="0.45">
      <c r="X1719" s="15" t="s">
        <v>107</v>
      </c>
      <c r="Y1719" s="15" t="s">
        <v>82</v>
      </c>
      <c r="Z1719" s="15" t="s">
        <v>101</v>
      </c>
      <c r="AA1719" s="15" t="s">
        <v>87</v>
      </c>
      <c r="AB1719" s="15" t="s">
        <v>99</v>
      </c>
      <c r="AC1719" s="2" t="str">
        <f>_xlfn.CONCAT(X1719,Y1719,Z1719,AA1719,AB1719)</f>
        <v>4前期土5 6c</v>
      </c>
      <c r="AD1719" s="16" t="e">
        <f>DGET($M$10:$U$203,$U$10,X1718:AA1719)</f>
        <v>#VALUE!</v>
      </c>
      <c r="AE1719" s="16" t="e">
        <f>DGET($M$10:$U$203,$N$10,X1718:AA1719)</f>
        <v>#VALUE!</v>
      </c>
      <c r="AF1719" s="16" t="e">
        <f>DGET($M$10:$U$203,$M$10,X1718:AA1719)</f>
        <v>#VALUE!</v>
      </c>
    </row>
    <row r="1720" spans="24:32" ht="18" customHeight="1" x14ac:dyDescent="0.45">
      <c r="X1720" s="5" t="s">
        <v>65</v>
      </c>
      <c r="Y1720" s="5" t="s">
        <v>77</v>
      </c>
      <c r="Z1720" s="5" t="s">
        <v>66</v>
      </c>
      <c r="AA1720" s="5" t="s">
        <v>67</v>
      </c>
      <c r="AB1720" s="5"/>
      <c r="AC1720" s="5"/>
      <c r="AD1720" s="5" t="s">
        <v>94</v>
      </c>
      <c r="AE1720" s="5" t="s">
        <v>92</v>
      </c>
      <c r="AF1720" s="5" t="s">
        <v>91</v>
      </c>
    </row>
    <row r="1721" spans="24:32" ht="18" customHeight="1" x14ac:dyDescent="0.45">
      <c r="X1721" s="15" t="s">
        <v>107</v>
      </c>
      <c r="Y1721" s="15" t="s">
        <v>82</v>
      </c>
      <c r="Z1721" s="15" t="s">
        <v>101</v>
      </c>
      <c r="AA1721" s="15" t="s">
        <v>88</v>
      </c>
      <c r="AB1721" s="15" t="s">
        <v>97</v>
      </c>
      <c r="AC1721" s="2" t="str">
        <f>_xlfn.CONCAT(X1721,Y1721,Z1721,AA1721,AB1721)</f>
        <v>4前期土7 8a</v>
      </c>
      <c r="AD1721" s="16" t="e">
        <f>DGET($M$10:$U$203,$U$10,X1720:AA1721)</f>
        <v>#VALUE!</v>
      </c>
      <c r="AE1721" s="16" t="e">
        <f>DGET($M$10:$U$203,$N$10,X1720:AA1721)</f>
        <v>#VALUE!</v>
      </c>
      <c r="AF1721" s="16" t="e">
        <f>DGET($M$10:$U$203,$M$10,X1720:AA1721)</f>
        <v>#VALUE!</v>
      </c>
    </row>
    <row r="1722" spans="24:32" ht="18" customHeight="1" x14ac:dyDescent="0.45">
      <c r="X1722" s="5" t="s">
        <v>65</v>
      </c>
      <c r="Y1722" s="5" t="s">
        <v>77</v>
      </c>
      <c r="Z1722" s="5" t="s">
        <v>66</v>
      </c>
      <c r="AA1722" s="5" t="s">
        <v>68</v>
      </c>
      <c r="AB1722" s="5"/>
      <c r="AC1722" s="5"/>
      <c r="AD1722" s="5" t="s">
        <v>94</v>
      </c>
      <c r="AE1722" s="5" t="s">
        <v>92</v>
      </c>
      <c r="AF1722" s="5" t="s">
        <v>91</v>
      </c>
    </row>
    <row r="1723" spans="24:32" ht="18" customHeight="1" x14ac:dyDescent="0.45">
      <c r="X1723" s="15" t="s">
        <v>107</v>
      </c>
      <c r="Y1723" s="15" t="s">
        <v>82</v>
      </c>
      <c r="Z1723" s="15" t="s">
        <v>101</v>
      </c>
      <c r="AA1723" s="15" t="s">
        <v>88</v>
      </c>
      <c r="AB1723" s="15" t="s">
        <v>98</v>
      </c>
      <c r="AC1723" s="2" t="str">
        <f>_xlfn.CONCAT(X1723,Y1723,Z1723,AA1723,AB1723)</f>
        <v>4前期土7 8b</v>
      </c>
      <c r="AD1723" s="16" t="e">
        <f>DGET($M$10:$U$203,$U$10,X1722:AA1723)</f>
        <v>#VALUE!</v>
      </c>
      <c r="AE1723" s="16" t="e">
        <f>DGET($M$10:$U$203,$N$10,X1722:AA1723)</f>
        <v>#VALUE!</v>
      </c>
      <c r="AF1723" s="16" t="e">
        <f>DGET($M$10:$U$203,$M$10,X1722:AA1723)</f>
        <v>#VALUE!</v>
      </c>
    </row>
    <row r="1724" spans="24:32" ht="18" customHeight="1" x14ac:dyDescent="0.45">
      <c r="X1724" s="5" t="s">
        <v>65</v>
      </c>
      <c r="Y1724" s="5" t="s">
        <v>77</v>
      </c>
      <c r="Z1724" s="5" t="s">
        <v>102</v>
      </c>
      <c r="AA1724" s="5" t="s">
        <v>69</v>
      </c>
      <c r="AB1724" s="5"/>
      <c r="AC1724" s="5"/>
      <c r="AD1724" s="5" t="s">
        <v>94</v>
      </c>
      <c r="AE1724" s="5" t="s">
        <v>92</v>
      </c>
      <c r="AF1724" s="5" t="s">
        <v>91</v>
      </c>
    </row>
    <row r="1725" spans="24:32" ht="18" customHeight="1" x14ac:dyDescent="0.45">
      <c r="X1725" s="15" t="s">
        <v>107</v>
      </c>
      <c r="Y1725" s="15" t="s">
        <v>82</v>
      </c>
      <c r="Z1725" s="15" t="s">
        <v>101</v>
      </c>
      <c r="AA1725" s="15" t="s">
        <v>88</v>
      </c>
      <c r="AB1725" s="15" t="s">
        <v>99</v>
      </c>
      <c r="AC1725" s="2" t="str">
        <f>_xlfn.CONCAT(X1725,Y1725,Z1725,AA1725,AB1725)</f>
        <v>4前期土7 8c</v>
      </c>
      <c r="AD1725" s="16" t="e">
        <f>DGET($M$10:$U$203,$U$10,X1724:AA1725)</f>
        <v>#VALUE!</v>
      </c>
      <c r="AE1725" s="16" t="e">
        <f>DGET($M$10:$U$203,$N$10,X1724:AA1725)</f>
        <v>#VALUE!</v>
      </c>
      <c r="AF1725" s="16" t="e">
        <f>DGET($M$10:$U$203,$M$10,X1724:AA1725)</f>
        <v>#VALUE!</v>
      </c>
    </row>
    <row r="1726" spans="24:32" ht="18" customHeight="1" x14ac:dyDescent="0.45">
      <c r="X1726" s="5" t="s">
        <v>65</v>
      </c>
      <c r="Y1726" s="5" t="s">
        <v>77</v>
      </c>
      <c r="Z1726" s="5" t="s">
        <v>66</v>
      </c>
      <c r="AA1726" s="5" t="s">
        <v>67</v>
      </c>
      <c r="AB1726" s="5"/>
      <c r="AC1726" s="5"/>
      <c r="AD1726" s="5" t="s">
        <v>94</v>
      </c>
      <c r="AE1726" s="5" t="s">
        <v>92</v>
      </c>
      <c r="AF1726" s="5" t="s">
        <v>91</v>
      </c>
    </row>
    <row r="1727" spans="24:32" ht="18" customHeight="1" x14ac:dyDescent="0.45">
      <c r="X1727" s="15" t="s">
        <v>107</v>
      </c>
      <c r="Y1727" s="15" t="s">
        <v>82</v>
      </c>
      <c r="Z1727" s="15" t="s">
        <v>101</v>
      </c>
      <c r="AA1727" s="15" t="s">
        <v>89</v>
      </c>
      <c r="AB1727" s="15" t="s">
        <v>97</v>
      </c>
      <c r="AC1727" s="2" t="str">
        <f>_xlfn.CONCAT(X1727,Y1727,Z1727,AA1727,AB1727)</f>
        <v>4前期土9 10a</v>
      </c>
      <c r="AD1727" s="16" t="e">
        <f>DGET($M$10:$U$203,$U$10,X1726:AA1727)</f>
        <v>#VALUE!</v>
      </c>
      <c r="AE1727" s="16" t="e">
        <f>DGET($M$10:$U$203,$N$10,X1726:AA1727)</f>
        <v>#VALUE!</v>
      </c>
      <c r="AF1727" s="16" t="e">
        <f>DGET($M$10:$U$203,$M$10,X1726:AA1727)</f>
        <v>#VALUE!</v>
      </c>
    </row>
    <row r="1728" spans="24:32" ht="18" customHeight="1" x14ac:dyDescent="0.45">
      <c r="X1728" s="5" t="s">
        <v>65</v>
      </c>
      <c r="Y1728" s="5" t="s">
        <v>77</v>
      </c>
      <c r="Z1728" s="5" t="s">
        <v>66</v>
      </c>
      <c r="AA1728" s="5" t="s">
        <v>68</v>
      </c>
      <c r="AB1728" s="5"/>
      <c r="AC1728" s="5"/>
      <c r="AD1728" s="5" t="s">
        <v>94</v>
      </c>
      <c r="AE1728" s="5" t="s">
        <v>92</v>
      </c>
      <c r="AF1728" s="5" t="s">
        <v>91</v>
      </c>
    </row>
    <row r="1729" spans="24:32" ht="18" customHeight="1" x14ac:dyDescent="0.45">
      <c r="X1729" s="15" t="s">
        <v>107</v>
      </c>
      <c r="Y1729" s="15" t="s">
        <v>82</v>
      </c>
      <c r="Z1729" s="15" t="s">
        <v>101</v>
      </c>
      <c r="AA1729" s="15" t="s">
        <v>89</v>
      </c>
      <c r="AB1729" s="15" t="s">
        <v>98</v>
      </c>
      <c r="AC1729" s="2" t="str">
        <f>_xlfn.CONCAT(X1729,Y1729,Z1729,AA1729,AB1729)</f>
        <v>4前期土9 10b</v>
      </c>
      <c r="AD1729" s="16" t="e">
        <f>DGET($M$10:$U$203,$U$10,X1728:AA1729)</f>
        <v>#VALUE!</v>
      </c>
      <c r="AE1729" s="16" t="e">
        <f>DGET($M$10:$U$203,$N$10,X1728:AA1729)</f>
        <v>#VALUE!</v>
      </c>
      <c r="AF1729" s="16" t="e">
        <f>DGET($M$10:$U$203,$M$10,X1728:AA1729)</f>
        <v>#VALUE!</v>
      </c>
    </row>
    <row r="1730" spans="24:32" ht="18" customHeight="1" x14ac:dyDescent="0.45">
      <c r="X1730" s="5" t="s">
        <v>65</v>
      </c>
      <c r="Y1730" s="5" t="s">
        <v>77</v>
      </c>
      <c r="Z1730" s="5" t="s">
        <v>66</v>
      </c>
      <c r="AA1730" s="5" t="s">
        <v>69</v>
      </c>
      <c r="AB1730" s="5"/>
      <c r="AC1730" s="5"/>
      <c r="AD1730" s="5" t="s">
        <v>94</v>
      </c>
      <c r="AE1730" s="5" t="s">
        <v>92</v>
      </c>
      <c r="AF1730" s="5" t="s">
        <v>91</v>
      </c>
    </row>
    <row r="1731" spans="24:32" ht="18" customHeight="1" x14ac:dyDescent="0.45">
      <c r="X1731" s="15" t="s">
        <v>107</v>
      </c>
      <c r="Y1731" s="15" t="s">
        <v>82</v>
      </c>
      <c r="Z1731" s="15" t="s">
        <v>101</v>
      </c>
      <c r="AA1731" s="15" t="s">
        <v>89</v>
      </c>
      <c r="AB1731" s="15" t="s">
        <v>99</v>
      </c>
      <c r="AC1731" s="2" t="str">
        <f>_xlfn.CONCAT(X1731,Y1731,Z1731,AA1731,AB1731)</f>
        <v>4前期土9 10c</v>
      </c>
      <c r="AD1731" s="16" t="e">
        <f>DGET($M$10:$U$203,$U$10,X1730:AA1731)</f>
        <v>#VALUE!</v>
      </c>
      <c r="AE1731" s="16" t="e">
        <f>DGET($M$10:$U$203,$N$10,X1730:AA1731)</f>
        <v>#VALUE!</v>
      </c>
      <c r="AF1731" s="16" t="e">
        <f>DGET($M$10:$U$203,$M$10,X1730:AA1731)</f>
        <v>#VALUE!</v>
      </c>
    </row>
    <row r="1732" spans="24:32" ht="18" customHeight="1" x14ac:dyDescent="0.45">
      <c r="X1732" s="5" t="s">
        <v>65</v>
      </c>
      <c r="Y1732" s="5" t="s">
        <v>77</v>
      </c>
      <c r="Z1732" s="5" t="s">
        <v>66</v>
      </c>
      <c r="AA1732" s="5" t="s">
        <v>67</v>
      </c>
      <c r="AB1732" s="5"/>
      <c r="AC1732" s="5"/>
      <c r="AD1732" s="5" t="s">
        <v>94</v>
      </c>
      <c r="AE1732" s="5" t="s">
        <v>92</v>
      </c>
      <c r="AF1732" s="5" t="s">
        <v>91</v>
      </c>
    </row>
    <row r="1733" spans="24:32" ht="18" customHeight="1" x14ac:dyDescent="0.45">
      <c r="X1733" s="15" t="s">
        <v>107</v>
      </c>
      <c r="Y1733" s="15" t="s">
        <v>82</v>
      </c>
      <c r="Z1733" s="15" t="s">
        <v>101</v>
      </c>
      <c r="AA1733" s="15" t="s">
        <v>90</v>
      </c>
      <c r="AB1733" s="15" t="s">
        <v>97</v>
      </c>
      <c r="AC1733" s="2" t="str">
        <f>_xlfn.CONCAT(X1733,Y1733,Z1733,AA1733,AB1733)</f>
        <v>4前期土他a</v>
      </c>
      <c r="AD1733" s="16" t="e">
        <f>DGET($M$10:$U$203,$U$10,X1732:AA1733)</f>
        <v>#VALUE!</v>
      </c>
      <c r="AE1733" s="16" t="e">
        <f>DGET($M$10:$U$203,$N$10,X1732:AA1733)</f>
        <v>#VALUE!</v>
      </c>
      <c r="AF1733" s="16" t="e">
        <f>DGET($M$10:$U$203,$M$10,X1732:AA1733)</f>
        <v>#VALUE!</v>
      </c>
    </row>
    <row r="1734" spans="24:32" ht="18" customHeight="1" x14ac:dyDescent="0.45">
      <c r="X1734" s="5" t="s">
        <v>65</v>
      </c>
      <c r="Y1734" s="5" t="s">
        <v>77</v>
      </c>
      <c r="Z1734" s="5" t="s">
        <v>66</v>
      </c>
      <c r="AA1734" s="5" t="s">
        <v>68</v>
      </c>
      <c r="AB1734" s="5"/>
      <c r="AC1734" s="5"/>
      <c r="AD1734" s="5" t="s">
        <v>94</v>
      </c>
      <c r="AE1734" s="5" t="s">
        <v>92</v>
      </c>
      <c r="AF1734" s="5" t="s">
        <v>91</v>
      </c>
    </row>
    <row r="1735" spans="24:32" ht="18" customHeight="1" x14ac:dyDescent="0.45">
      <c r="X1735" s="15" t="s">
        <v>107</v>
      </c>
      <c r="Y1735" s="15" t="s">
        <v>82</v>
      </c>
      <c r="Z1735" s="15" t="s">
        <v>101</v>
      </c>
      <c r="AA1735" s="15" t="s">
        <v>90</v>
      </c>
      <c r="AB1735" s="15" t="s">
        <v>98</v>
      </c>
      <c r="AC1735" s="2" t="str">
        <f>_xlfn.CONCAT(X1735,Y1735,Z1735,AA1735,AB1735)</f>
        <v>4前期土他b</v>
      </c>
      <c r="AD1735" s="16" t="e">
        <f>DGET($M$10:$U$203,$U$10,X1734:AA1735)</f>
        <v>#VALUE!</v>
      </c>
      <c r="AE1735" s="16" t="e">
        <f>DGET($M$10:$U$203,$N$10,X1734:AA1735)</f>
        <v>#VALUE!</v>
      </c>
      <c r="AF1735" s="16" t="e">
        <f>DGET($M$10:$U$203,$M$10,X1734:AA1735)</f>
        <v>#VALUE!</v>
      </c>
    </row>
    <row r="1736" spans="24:32" ht="18" customHeight="1" x14ac:dyDescent="0.45">
      <c r="X1736" s="5" t="s">
        <v>65</v>
      </c>
      <c r="Y1736" s="5" t="s">
        <v>77</v>
      </c>
      <c r="Z1736" s="5" t="s">
        <v>102</v>
      </c>
      <c r="AA1736" s="5" t="s">
        <v>69</v>
      </c>
      <c r="AB1736" s="5"/>
      <c r="AC1736" s="5"/>
      <c r="AD1736" s="5" t="s">
        <v>94</v>
      </c>
      <c r="AE1736" s="5" t="s">
        <v>92</v>
      </c>
      <c r="AF1736" s="5" t="s">
        <v>91</v>
      </c>
    </row>
    <row r="1737" spans="24:32" ht="18" customHeight="1" x14ac:dyDescent="0.45">
      <c r="X1737" s="15" t="s">
        <v>107</v>
      </c>
      <c r="Y1737" s="15" t="s">
        <v>82</v>
      </c>
      <c r="Z1737" s="15" t="s">
        <v>101</v>
      </c>
      <c r="AA1737" s="15" t="s">
        <v>90</v>
      </c>
      <c r="AB1737" s="15" t="s">
        <v>99</v>
      </c>
      <c r="AC1737" s="2" t="str">
        <f>_xlfn.CONCAT(X1737,Y1737,Z1737,AA1737,AB1737)</f>
        <v>4前期土他c</v>
      </c>
      <c r="AD1737" s="16" t="e">
        <f>DGET($M$10:$U$203,$U$10,X1736:AA1737)</f>
        <v>#VALUE!</v>
      </c>
      <c r="AE1737" s="16" t="e">
        <f>DGET($M$10:$U$203,$N$10,X1736:AA1737)</f>
        <v>#VALUE!</v>
      </c>
      <c r="AF1737" s="16" t="e">
        <f>DGET($M$10:$U$203,$M$10,X1736:AA1737)</f>
        <v>#VALUE!</v>
      </c>
    </row>
    <row r="1738" spans="24:32" ht="18" customHeight="1" x14ac:dyDescent="0.45">
      <c r="X1738" s="5" t="s">
        <v>65</v>
      </c>
      <c r="Y1738" s="5" t="s">
        <v>77</v>
      </c>
      <c r="Z1738" s="5" t="s">
        <v>66</v>
      </c>
      <c r="AA1738" s="5" t="s">
        <v>67</v>
      </c>
      <c r="AB1738" s="5"/>
      <c r="AC1738" s="5"/>
      <c r="AD1738" s="5" t="s">
        <v>94</v>
      </c>
      <c r="AE1738" s="5" t="s">
        <v>92</v>
      </c>
      <c r="AF1738" s="5" t="s">
        <v>91</v>
      </c>
    </row>
    <row r="1739" spans="24:32" ht="18" customHeight="1" x14ac:dyDescent="0.45">
      <c r="X1739" s="15" t="s">
        <v>107</v>
      </c>
      <c r="Y1739" s="15" t="s">
        <v>82</v>
      </c>
      <c r="Z1739" s="15" t="s">
        <v>103</v>
      </c>
      <c r="AA1739" s="15" t="s">
        <v>84</v>
      </c>
      <c r="AB1739" s="15" t="s">
        <v>97</v>
      </c>
      <c r="AC1739" s="2" t="str">
        <f>_xlfn.CONCAT(X1739,Y1739,Z1739,AA1739,AB1739)</f>
        <v>4前期日1 2a</v>
      </c>
      <c r="AD1739" s="16" t="e">
        <f>DGET($M$10:$U$203,$U$10,X1738:AA1739)</f>
        <v>#VALUE!</v>
      </c>
      <c r="AE1739" s="16" t="e">
        <f>DGET($M$10:$U$203,$N$10,X1738:AA1739)</f>
        <v>#VALUE!</v>
      </c>
      <c r="AF1739" s="16" t="e">
        <f>DGET($M$10:$U$203,$M$10,X1738:AA1739)</f>
        <v>#VALUE!</v>
      </c>
    </row>
    <row r="1740" spans="24:32" ht="18" customHeight="1" x14ac:dyDescent="0.45">
      <c r="X1740" s="5" t="s">
        <v>65</v>
      </c>
      <c r="Y1740" s="5" t="s">
        <v>77</v>
      </c>
      <c r="Z1740" s="5" t="s">
        <v>66</v>
      </c>
      <c r="AA1740" s="5" t="s">
        <v>68</v>
      </c>
      <c r="AB1740" s="5"/>
      <c r="AC1740" s="5"/>
      <c r="AD1740" s="5" t="s">
        <v>94</v>
      </c>
      <c r="AE1740" s="5" t="s">
        <v>92</v>
      </c>
      <c r="AF1740" s="5" t="s">
        <v>91</v>
      </c>
    </row>
    <row r="1741" spans="24:32" ht="18" customHeight="1" x14ac:dyDescent="0.45">
      <c r="X1741" s="15" t="s">
        <v>107</v>
      </c>
      <c r="Y1741" s="15" t="s">
        <v>82</v>
      </c>
      <c r="Z1741" s="15" t="s">
        <v>103</v>
      </c>
      <c r="AA1741" s="15" t="s">
        <v>84</v>
      </c>
      <c r="AB1741" s="15" t="s">
        <v>98</v>
      </c>
      <c r="AC1741" s="2" t="str">
        <f>_xlfn.CONCAT(X1741,Y1741,Z1741,AA1741,AB1741)</f>
        <v>4前期日1 2b</v>
      </c>
      <c r="AD1741" s="16" t="e">
        <f>DGET($M$10:$U$203,$U$10,X1740:AA1741)</f>
        <v>#VALUE!</v>
      </c>
      <c r="AE1741" s="16" t="e">
        <f>DGET($M$10:$U$203,$N$10,X1740:AA1741)</f>
        <v>#VALUE!</v>
      </c>
      <c r="AF1741" s="16" t="e">
        <f>DGET($M$10:$U$203,$M$10,X1740:AA1741)</f>
        <v>#VALUE!</v>
      </c>
    </row>
    <row r="1742" spans="24:32" ht="18" customHeight="1" x14ac:dyDescent="0.45">
      <c r="X1742" s="5" t="s">
        <v>65</v>
      </c>
      <c r="Y1742" s="5" t="s">
        <v>77</v>
      </c>
      <c r="Z1742" s="5" t="s">
        <v>66</v>
      </c>
      <c r="AA1742" s="5" t="s">
        <v>69</v>
      </c>
      <c r="AB1742" s="5"/>
      <c r="AC1742" s="5"/>
      <c r="AD1742" s="5" t="s">
        <v>94</v>
      </c>
      <c r="AE1742" s="5" t="s">
        <v>92</v>
      </c>
      <c r="AF1742" s="5" t="s">
        <v>91</v>
      </c>
    </row>
    <row r="1743" spans="24:32" ht="18" customHeight="1" x14ac:dyDescent="0.45">
      <c r="X1743" s="15" t="s">
        <v>107</v>
      </c>
      <c r="Y1743" s="15" t="s">
        <v>82</v>
      </c>
      <c r="Z1743" s="15" t="s">
        <v>103</v>
      </c>
      <c r="AA1743" s="15" t="s">
        <v>84</v>
      </c>
      <c r="AB1743" s="15" t="s">
        <v>99</v>
      </c>
      <c r="AC1743" s="2" t="str">
        <f>_xlfn.CONCAT(X1743,Y1743,Z1743,AA1743,AB1743)</f>
        <v>4前期日1 2c</v>
      </c>
      <c r="AD1743" s="16" t="e">
        <f>DGET($M$10:$U$203,$U$10,X1742:AA1743)</f>
        <v>#VALUE!</v>
      </c>
      <c r="AE1743" s="16" t="e">
        <f>DGET($M$10:$U$203,$N$10,X1742:AA1743)</f>
        <v>#VALUE!</v>
      </c>
      <c r="AF1743" s="16" t="e">
        <f>DGET($M$10:$U$203,$M$10,X1742:AA1743)</f>
        <v>#VALUE!</v>
      </c>
    </row>
    <row r="1744" spans="24:32" ht="18" customHeight="1" x14ac:dyDescent="0.45">
      <c r="X1744" s="5" t="s">
        <v>65</v>
      </c>
      <c r="Y1744" s="5" t="s">
        <v>77</v>
      </c>
      <c r="Z1744" s="5" t="s">
        <v>66</v>
      </c>
      <c r="AA1744" s="5" t="s">
        <v>67</v>
      </c>
      <c r="AB1744" s="5"/>
      <c r="AC1744" s="5"/>
      <c r="AD1744" s="5" t="s">
        <v>94</v>
      </c>
      <c r="AE1744" s="5" t="s">
        <v>92</v>
      </c>
      <c r="AF1744" s="5" t="s">
        <v>91</v>
      </c>
    </row>
    <row r="1745" spans="24:32" ht="18" customHeight="1" x14ac:dyDescent="0.45">
      <c r="X1745" s="15" t="s">
        <v>107</v>
      </c>
      <c r="Y1745" s="15" t="s">
        <v>82</v>
      </c>
      <c r="Z1745" s="15" t="s">
        <v>103</v>
      </c>
      <c r="AA1745" s="15" t="s">
        <v>85</v>
      </c>
      <c r="AB1745" s="15" t="s">
        <v>97</v>
      </c>
      <c r="AC1745" s="2" t="str">
        <f>_xlfn.CONCAT(X1745,Y1745,Z1745,AA1745,AB1745)</f>
        <v>4前期日3 4a</v>
      </c>
      <c r="AD1745" s="16" t="e">
        <f>DGET($M$10:$U$203,$U$10,X1744:AA1745)</f>
        <v>#VALUE!</v>
      </c>
      <c r="AE1745" s="16" t="e">
        <f>DGET($M$10:$U$203,$N$10,X1744:AA1745)</f>
        <v>#VALUE!</v>
      </c>
      <c r="AF1745" s="16" t="e">
        <f>DGET($M$10:$U$203,$M$10,X1744:AA1745)</f>
        <v>#VALUE!</v>
      </c>
    </row>
    <row r="1746" spans="24:32" ht="18" customHeight="1" x14ac:dyDescent="0.45">
      <c r="X1746" s="5" t="s">
        <v>65</v>
      </c>
      <c r="Y1746" s="5" t="s">
        <v>77</v>
      </c>
      <c r="Z1746" s="5" t="s">
        <v>66</v>
      </c>
      <c r="AA1746" s="5" t="s">
        <v>68</v>
      </c>
      <c r="AB1746" s="5"/>
      <c r="AC1746" s="5"/>
      <c r="AD1746" s="5" t="s">
        <v>94</v>
      </c>
      <c r="AE1746" s="5" t="s">
        <v>92</v>
      </c>
      <c r="AF1746" s="5" t="s">
        <v>91</v>
      </c>
    </row>
    <row r="1747" spans="24:32" ht="18" customHeight="1" x14ac:dyDescent="0.45">
      <c r="X1747" s="15" t="s">
        <v>107</v>
      </c>
      <c r="Y1747" s="15" t="s">
        <v>82</v>
      </c>
      <c r="Z1747" s="15" t="s">
        <v>103</v>
      </c>
      <c r="AA1747" s="15" t="s">
        <v>85</v>
      </c>
      <c r="AB1747" s="15" t="s">
        <v>98</v>
      </c>
      <c r="AC1747" s="2" t="str">
        <f>_xlfn.CONCAT(X1747,Y1747,Z1747,AA1747,AB1747)</f>
        <v>4前期日3 4b</v>
      </c>
      <c r="AD1747" s="16" t="e">
        <f>DGET($M$10:$U$203,$U$10,X1746:AA1747)</f>
        <v>#VALUE!</v>
      </c>
      <c r="AE1747" s="16" t="e">
        <f>DGET($M$10:$U$203,$N$10,X1746:AA1747)</f>
        <v>#VALUE!</v>
      </c>
      <c r="AF1747" s="16" t="e">
        <f>DGET($M$10:$U$203,$M$10,X1746:AA1747)</f>
        <v>#VALUE!</v>
      </c>
    </row>
    <row r="1748" spans="24:32" ht="18" customHeight="1" x14ac:dyDescent="0.45">
      <c r="X1748" s="5" t="s">
        <v>65</v>
      </c>
      <c r="Y1748" s="5" t="s">
        <v>77</v>
      </c>
      <c r="Z1748" s="5" t="s">
        <v>66</v>
      </c>
      <c r="AA1748" s="5" t="s">
        <v>69</v>
      </c>
      <c r="AB1748" s="5"/>
      <c r="AC1748" s="5"/>
      <c r="AD1748" s="5" t="s">
        <v>94</v>
      </c>
      <c r="AE1748" s="5" t="s">
        <v>92</v>
      </c>
      <c r="AF1748" s="5" t="s">
        <v>91</v>
      </c>
    </row>
    <row r="1749" spans="24:32" ht="18" customHeight="1" x14ac:dyDescent="0.45">
      <c r="X1749" s="15" t="s">
        <v>107</v>
      </c>
      <c r="Y1749" s="15" t="s">
        <v>82</v>
      </c>
      <c r="Z1749" s="15" t="s">
        <v>103</v>
      </c>
      <c r="AA1749" s="15" t="s">
        <v>85</v>
      </c>
      <c r="AB1749" s="15" t="s">
        <v>99</v>
      </c>
      <c r="AC1749" s="2" t="str">
        <f>_xlfn.CONCAT(X1749,Y1749,Z1749,AA1749,AB1749)</f>
        <v>4前期日3 4c</v>
      </c>
      <c r="AD1749" s="16" t="e">
        <f>DGET($M$10:$U$203,$U$10,X1748:AA1749)</f>
        <v>#VALUE!</v>
      </c>
      <c r="AE1749" s="16" t="e">
        <f>DGET($M$10:$U$203,$N$10,X1748:AA1749)</f>
        <v>#VALUE!</v>
      </c>
      <c r="AF1749" s="16" t="e">
        <f>DGET($M$10:$U$203,$M$10,X1748:AA1749)</f>
        <v>#VALUE!</v>
      </c>
    </row>
    <row r="1750" spans="24:32" ht="18" customHeight="1" x14ac:dyDescent="0.45">
      <c r="X1750" s="5" t="s">
        <v>65</v>
      </c>
      <c r="Y1750" s="5" t="s">
        <v>77</v>
      </c>
      <c r="Z1750" s="5" t="s">
        <v>66</v>
      </c>
      <c r="AA1750" s="5" t="s">
        <v>67</v>
      </c>
      <c r="AB1750" s="5"/>
      <c r="AC1750" s="5"/>
      <c r="AD1750" s="5" t="s">
        <v>94</v>
      </c>
      <c r="AE1750" s="5" t="s">
        <v>92</v>
      </c>
      <c r="AF1750" s="5" t="s">
        <v>91</v>
      </c>
    </row>
    <row r="1751" spans="24:32" ht="18" customHeight="1" x14ac:dyDescent="0.45">
      <c r="X1751" s="15" t="s">
        <v>107</v>
      </c>
      <c r="Y1751" s="15" t="s">
        <v>82</v>
      </c>
      <c r="Z1751" s="15" t="s">
        <v>103</v>
      </c>
      <c r="AA1751" s="15" t="s">
        <v>87</v>
      </c>
      <c r="AB1751" s="15" t="s">
        <v>97</v>
      </c>
      <c r="AC1751" s="2" t="str">
        <f>_xlfn.CONCAT(X1751,Y1751,Z1751,AA1751,AB1751)</f>
        <v>4前期日5 6a</v>
      </c>
      <c r="AD1751" s="16" t="e">
        <f>DGET($M$10:$U$203,$U$10,X1750:AA1751)</f>
        <v>#VALUE!</v>
      </c>
      <c r="AE1751" s="16" t="e">
        <f>DGET($M$10:$U$203,$N$10,X1750:AA1751)</f>
        <v>#VALUE!</v>
      </c>
      <c r="AF1751" s="16" t="e">
        <f>DGET($M$10:$U$203,$M$10,X1750:AA1751)</f>
        <v>#VALUE!</v>
      </c>
    </row>
    <row r="1752" spans="24:32" ht="18" customHeight="1" x14ac:dyDescent="0.45">
      <c r="X1752" s="5" t="s">
        <v>65</v>
      </c>
      <c r="Y1752" s="5" t="s">
        <v>77</v>
      </c>
      <c r="Z1752" s="5" t="s">
        <v>66</v>
      </c>
      <c r="AA1752" s="5" t="s">
        <v>68</v>
      </c>
      <c r="AB1752" s="5"/>
      <c r="AC1752" s="5"/>
      <c r="AD1752" s="5" t="s">
        <v>94</v>
      </c>
      <c r="AE1752" s="5" t="s">
        <v>92</v>
      </c>
      <c r="AF1752" s="5" t="s">
        <v>91</v>
      </c>
    </row>
    <row r="1753" spans="24:32" ht="18" customHeight="1" x14ac:dyDescent="0.45">
      <c r="X1753" s="15" t="s">
        <v>107</v>
      </c>
      <c r="Y1753" s="15" t="s">
        <v>82</v>
      </c>
      <c r="Z1753" s="15" t="s">
        <v>103</v>
      </c>
      <c r="AA1753" s="15" t="s">
        <v>87</v>
      </c>
      <c r="AB1753" s="15" t="s">
        <v>98</v>
      </c>
      <c r="AC1753" s="2" t="str">
        <f>_xlfn.CONCAT(X1753,Y1753,Z1753,AA1753,AB1753)</f>
        <v>4前期日5 6b</v>
      </c>
      <c r="AD1753" s="16" t="e">
        <f>DGET($M$10:$U$203,$U$10,X1752:AA1753)</f>
        <v>#VALUE!</v>
      </c>
      <c r="AE1753" s="16" t="e">
        <f>DGET($M$10:$U$203,$N$10,X1752:AA1753)</f>
        <v>#VALUE!</v>
      </c>
      <c r="AF1753" s="16" t="e">
        <f>DGET($M$10:$U$203,$M$10,X1752:AA1753)</f>
        <v>#VALUE!</v>
      </c>
    </row>
    <row r="1754" spans="24:32" ht="18" customHeight="1" x14ac:dyDescent="0.45">
      <c r="X1754" s="5" t="s">
        <v>65</v>
      </c>
      <c r="Y1754" s="5" t="s">
        <v>77</v>
      </c>
      <c r="Z1754" s="5" t="s">
        <v>66</v>
      </c>
      <c r="AA1754" s="5" t="s">
        <v>69</v>
      </c>
      <c r="AB1754" s="5"/>
      <c r="AC1754" s="5"/>
      <c r="AD1754" s="5" t="s">
        <v>94</v>
      </c>
      <c r="AE1754" s="5" t="s">
        <v>92</v>
      </c>
      <c r="AF1754" s="5" t="s">
        <v>91</v>
      </c>
    </row>
    <row r="1755" spans="24:32" ht="18" customHeight="1" x14ac:dyDescent="0.45">
      <c r="X1755" s="15" t="s">
        <v>107</v>
      </c>
      <c r="Y1755" s="15" t="s">
        <v>82</v>
      </c>
      <c r="Z1755" s="15" t="s">
        <v>103</v>
      </c>
      <c r="AA1755" s="15" t="s">
        <v>87</v>
      </c>
      <c r="AB1755" s="15" t="s">
        <v>99</v>
      </c>
      <c r="AC1755" s="2" t="str">
        <f>_xlfn.CONCAT(X1755,Y1755,Z1755,AA1755,AB1755)</f>
        <v>4前期日5 6c</v>
      </c>
      <c r="AD1755" s="16" t="e">
        <f>DGET($M$10:$U$203,$U$10,X1754:AA1755)</f>
        <v>#VALUE!</v>
      </c>
      <c r="AE1755" s="16" t="e">
        <f>DGET($M$10:$U$203,$N$10,X1754:AA1755)</f>
        <v>#VALUE!</v>
      </c>
      <c r="AF1755" s="16" t="e">
        <f>DGET($M$10:$U$203,$M$10,X1754:AA1755)</f>
        <v>#VALUE!</v>
      </c>
    </row>
    <row r="1756" spans="24:32" ht="18" customHeight="1" x14ac:dyDescent="0.45">
      <c r="X1756" s="5" t="s">
        <v>65</v>
      </c>
      <c r="Y1756" s="5" t="s">
        <v>77</v>
      </c>
      <c r="Z1756" s="5" t="s">
        <v>66</v>
      </c>
      <c r="AA1756" s="5" t="s">
        <v>67</v>
      </c>
      <c r="AB1756" s="5"/>
      <c r="AC1756" s="5"/>
      <c r="AD1756" s="5" t="s">
        <v>94</v>
      </c>
      <c r="AE1756" s="5" t="s">
        <v>92</v>
      </c>
      <c r="AF1756" s="5" t="s">
        <v>91</v>
      </c>
    </row>
    <row r="1757" spans="24:32" ht="18" customHeight="1" x14ac:dyDescent="0.45">
      <c r="X1757" s="15" t="s">
        <v>107</v>
      </c>
      <c r="Y1757" s="15" t="s">
        <v>82</v>
      </c>
      <c r="Z1757" s="15" t="s">
        <v>103</v>
      </c>
      <c r="AA1757" s="15" t="s">
        <v>88</v>
      </c>
      <c r="AB1757" s="15" t="s">
        <v>97</v>
      </c>
      <c r="AC1757" s="2" t="str">
        <f>_xlfn.CONCAT(X1757,Y1757,Z1757,AA1757,AB1757)</f>
        <v>4前期日7 8a</v>
      </c>
      <c r="AD1757" s="16" t="e">
        <f>DGET($M$10:$U$203,$U$10,X1756:AA1757)</f>
        <v>#VALUE!</v>
      </c>
      <c r="AE1757" s="16" t="e">
        <f>DGET($M$10:$U$203,$N$10,X1756:AA1757)</f>
        <v>#VALUE!</v>
      </c>
      <c r="AF1757" s="16" t="e">
        <f>DGET($M$10:$U$203,$M$10,X1756:AA1757)</f>
        <v>#VALUE!</v>
      </c>
    </row>
    <row r="1758" spans="24:32" ht="18" customHeight="1" x14ac:dyDescent="0.45">
      <c r="X1758" s="5" t="s">
        <v>65</v>
      </c>
      <c r="Y1758" s="5" t="s">
        <v>77</v>
      </c>
      <c r="Z1758" s="5" t="s">
        <v>66</v>
      </c>
      <c r="AA1758" s="5" t="s">
        <v>68</v>
      </c>
      <c r="AB1758" s="5"/>
      <c r="AC1758" s="5"/>
      <c r="AD1758" s="5" t="s">
        <v>94</v>
      </c>
      <c r="AE1758" s="5" t="s">
        <v>92</v>
      </c>
      <c r="AF1758" s="5" t="s">
        <v>91</v>
      </c>
    </row>
    <row r="1759" spans="24:32" ht="18" customHeight="1" x14ac:dyDescent="0.45">
      <c r="X1759" s="15" t="s">
        <v>107</v>
      </c>
      <c r="Y1759" s="15" t="s">
        <v>82</v>
      </c>
      <c r="Z1759" s="15" t="s">
        <v>103</v>
      </c>
      <c r="AA1759" s="15" t="s">
        <v>88</v>
      </c>
      <c r="AB1759" s="15" t="s">
        <v>98</v>
      </c>
      <c r="AC1759" s="2" t="str">
        <f>_xlfn.CONCAT(X1759,Y1759,Z1759,AA1759,AB1759)</f>
        <v>4前期日7 8b</v>
      </c>
      <c r="AD1759" s="16" t="e">
        <f>DGET($M$10:$U$203,$U$10,X1758:AA1759)</f>
        <v>#VALUE!</v>
      </c>
      <c r="AE1759" s="16" t="e">
        <f>DGET($M$10:$U$203,$N$10,X1758:AA1759)</f>
        <v>#VALUE!</v>
      </c>
      <c r="AF1759" s="16" t="e">
        <f>DGET($M$10:$U$203,$M$10,X1758:AA1759)</f>
        <v>#VALUE!</v>
      </c>
    </row>
    <row r="1760" spans="24:32" ht="18" customHeight="1" x14ac:dyDescent="0.45">
      <c r="X1760" s="5" t="s">
        <v>65</v>
      </c>
      <c r="Y1760" s="5" t="s">
        <v>77</v>
      </c>
      <c r="Z1760" s="5" t="s">
        <v>66</v>
      </c>
      <c r="AA1760" s="5" t="s">
        <v>69</v>
      </c>
      <c r="AB1760" s="5"/>
      <c r="AC1760" s="5"/>
      <c r="AD1760" s="5" t="s">
        <v>94</v>
      </c>
      <c r="AE1760" s="5" t="s">
        <v>92</v>
      </c>
      <c r="AF1760" s="5" t="s">
        <v>91</v>
      </c>
    </row>
    <row r="1761" spans="24:32" ht="18" customHeight="1" x14ac:dyDescent="0.45">
      <c r="X1761" s="15" t="s">
        <v>107</v>
      </c>
      <c r="Y1761" s="15" t="s">
        <v>82</v>
      </c>
      <c r="Z1761" s="15" t="s">
        <v>103</v>
      </c>
      <c r="AA1761" s="15" t="s">
        <v>88</v>
      </c>
      <c r="AB1761" s="15" t="s">
        <v>99</v>
      </c>
      <c r="AC1761" s="2" t="str">
        <f>_xlfn.CONCAT(X1761,Y1761,Z1761,AA1761,AB1761)</f>
        <v>4前期日7 8c</v>
      </c>
      <c r="AD1761" s="16" t="e">
        <f>DGET($M$10:$U$203,$U$10,X1760:AA1761)</f>
        <v>#VALUE!</v>
      </c>
      <c r="AE1761" s="16" t="e">
        <f>DGET($M$10:$U$203,$N$10,X1760:AA1761)</f>
        <v>#VALUE!</v>
      </c>
      <c r="AF1761" s="16" t="e">
        <f>DGET($M$10:$U$203,$M$10,X1760:AA1761)</f>
        <v>#VALUE!</v>
      </c>
    </row>
    <row r="1762" spans="24:32" ht="18" customHeight="1" x14ac:dyDescent="0.45">
      <c r="X1762" s="5" t="s">
        <v>65</v>
      </c>
      <c r="Y1762" s="5" t="s">
        <v>77</v>
      </c>
      <c r="Z1762" s="5" t="s">
        <v>66</v>
      </c>
      <c r="AA1762" s="5" t="s">
        <v>67</v>
      </c>
      <c r="AB1762" s="5"/>
      <c r="AC1762" s="5"/>
      <c r="AD1762" s="5" t="s">
        <v>94</v>
      </c>
      <c r="AE1762" s="5" t="s">
        <v>92</v>
      </c>
      <c r="AF1762" s="5" t="s">
        <v>91</v>
      </c>
    </row>
    <row r="1763" spans="24:32" ht="18" customHeight="1" x14ac:dyDescent="0.45">
      <c r="X1763" s="15" t="s">
        <v>107</v>
      </c>
      <c r="Y1763" s="15" t="s">
        <v>82</v>
      </c>
      <c r="Z1763" s="15" t="s">
        <v>103</v>
      </c>
      <c r="AA1763" s="15" t="s">
        <v>89</v>
      </c>
      <c r="AB1763" s="15" t="s">
        <v>97</v>
      </c>
      <c r="AC1763" s="2" t="str">
        <f>_xlfn.CONCAT(X1763,Y1763,Z1763,AA1763,AB1763)</f>
        <v>4前期日9 10a</v>
      </c>
      <c r="AD1763" s="16" t="e">
        <f>DGET($M$10:$U$203,$U$10,X1762:AA1763)</f>
        <v>#VALUE!</v>
      </c>
      <c r="AE1763" s="16" t="e">
        <f>DGET($M$10:$U$203,$N$10,X1762:AA1763)</f>
        <v>#VALUE!</v>
      </c>
      <c r="AF1763" s="16" t="e">
        <f>DGET($M$10:$U$203,$M$10,X1762:AA1763)</f>
        <v>#VALUE!</v>
      </c>
    </row>
    <row r="1764" spans="24:32" ht="18" customHeight="1" x14ac:dyDescent="0.45">
      <c r="X1764" s="5" t="s">
        <v>65</v>
      </c>
      <c r="Y1764" s="5" t="s">
        <v>77</v>
      </c>
      <c r="Z1764" s="5" t="s">
        <v>66</v>
      </c>
      <c r="AA1764" s="5" t="s">
        <v>68</v>
      </c>
      <c r="AB1764" s="5"/>
      <c r="AC1764" s="5"/>
      <c r="AD1764" s="5" t="s">
        <v>94</v>
      </c>
      <c r="AE1764" s="5" t="s">
        <v>92</v>
      </c>
      <c r="AF1764" s="5" t="s">
        <v>91</v>
      </c>
    </row>
    <row r="1765" spans="24:32" ht="18" customHeight="1" x14ac:dyDescent="0.45">
      <c r="X1765" s="15" t="s">
        <v>107</v>
      </c>
      <c r="Y1765" s="15" t="s">
        <v>82</v>
      </c>
      <c r="Z1765" s="15" t="s">
        <v>103</v>
      </c>
      <c r="AA1765" s="15" t="s">
        <v>89</v>
      </c>
      <c r="AB1765" s="15" t="s">
        <v>98</v>
      </c>
      <c r="AC1765" s="2" t="str">
        <f>_xlfn.CONCAT(X1765,Y1765,Z1765,AA1765,AB1765)</f>
        <v>4前期日9 10b</v>
      </c>
      <c r="AD1765" s="16" t="e">
        <f>DGET($M$10:$U$203,$U$10,X1764:AA1765)</f>
        <v>#VALUE!</v>
      </c>
      <c r="AE1765" s="16" t="e">
        <f>DGET($M$10:$U$203,$N$10,X1764:AA1765)</f>
        <v>#VALUE!</v>
      </c>
      <c r="AF1765" s="16" t="e">
        <f>DGET($M$10:$U$203,$M$10,X1764:AA1765)</f>
        <v>#VALUE!</v>
      </c>
    </row>
    <row r="1766" spans="24:32" ht="18" customHeight="1" x14ac:dyDescent="0.45">
      <c r="X1766" s="5" t="s">
        <v>65</v>
      </c>
      <c r="Y1766" s="5" t="s">
        <v>77</v>
      </c>
      <c r="Z1766" s="5" t="s">
        <v>66</v>
      </c>
      <c r="AA1766" s="5" t="s">
        <v>69</v>
      </c>
      <c r="AB1766" s="5"/>
      <c r="AC1766" s="5"/>
      <c r="AD1766" s="5" t="s">
        <v>94</v>
      </c>
      <c r="AE1766" s="5" t="s">
        <v>92</v>
      </c>
      <c r="AF1766" s="5" t="s">
        <v>91</v>
      </c>
    </row>
    <row r="1767" spans="24:32" ht="18" customHeight="1" x14ac:dyDescent="0.45">
      <c r="X1767" s="15" t="s">
        <v>107</v>
      </c>
      <c r="Y1767" s="15" t="s">
        <v>82</v>
      </c>
      <c r="Z1767" s="15" t="s">
        <v>103</v>
      </c>
      <c r="AA1767" s="15" t="s">
        <v>89</v>
      </c>
      <c r="AB1767" s="15" t="s">
        <v>99</v>
      </c>
      <c r="AC1767" s="2" t="str">
        <f>_xlfn.CONCAT(X1767,Y1767,Z1767,AA1767,AB1767)</f>
        <v>4前期日9 10c</v>
      </c>
      <c r="AD1767" s="16" t="e">
        <f>DGET($M$10:$U$203,$U$10,X1766:AA1767)</f>
        <v>#VALUE!</v>
      </c>
      <c r="AE1767" s="16" t="e">
        <f>DGET($M$10:$U$203,$N$10,X1766:AA1767)</f>
        <v>#VALUE!</v>
      </c>
      <c r="AF1767" s="16" t="e">
        <f>DGET($M$10:$U$203,$M$10,X1766:AA1767)</f>
        <v>#VALUE!</v>
      </c>
    </row>
    <row r="1768" spans="24:32" ht="18" customHeight="1" x14ac:dyDescent="0.45">
      <c r="X1768" s="5" t="s">
        <v>65</v>
      </c>
      <c r="Y1768" s="5" t="s">
        <v>77</v>
      </c>
      <c r="Z1768" s="5" t="s">
        <v>66</v>
      </c>
      <c r="AA1768" s="5" t="s">
        <v>67</v>
      </c>
      <c r="AB1768" s="5"/>
      <c r="AC1768" s="5"/>
      <c r="AD1768" s="5" t="s">
        <v>94</v>
      </c>
      <c r="AE1768" s="5" t="s">
        <v>92</v>
      </c>
      <c r="AF1768" s="5" t="s">
        <v>91</v>
      </c>
    </row>
    <row r="1769" spans="24:32" ht="18" customHeight="1" x14ac:dyDescent="0.45">
      <c r="X1769" s="15" t="s">
        <v>107</v>
      </c>
      <c r="Y1769" s="15" t="s">
        <v>82</v>
      </c>
      <c r="Z1769" s="15" t="s">
        <v>103</v>
      </c>
      <c r="AA1769" s="15" t="s">
        <v>90</v>
      </c>
      <c r="AB1769" s="15" t="s">
        <v>97</v>
      </c>
      <c r="AC1769" s="2" t="str">
        <f>_xlfn.CONCAT(X1769,Y1769,Z1769,AA1769,AB1769)</f>
        <v>4前期日他a</v>
      </c>
      <c r="AD1769" s="16" t="e">
        <f>DGET($M$10:$U$203,$U$10,X1768:AA1769)</f>
        <v>#VALUE!</v>
      </c>
      <c r="AE1769" s="16" t="e">
        <f>DGET($M$10:$U$203,$N$10,X1768:AA1769)</f>
        <v>#VALUE!</v>
      </c>
      <c r="AF1769" s="16" t="e">
        <f>DGET($M$10:$U$203,$M$10,X1768:AA1769)</f>
        <v>#VALUE!</v>
      </c>
    </row>
    <row r="1770" spans="24:32" ht="18" customHeight="1" x14ac:dyDescent="0.45">
      <c r="X1770" s="5" t="s">
        <v>65</v>
      </c>
      <c r="Y1770" s="5" t="s">
        <v>77</v>
      </c>
      <c r="Z1770" s="5" t="s">
        <v>66</v>
      </c>
      <c r="AA1770" s="5" t="s">
        <v>68</v>
      </c>
      <c r="AB1770" s="5"/>
      <c r="AC1770" s="5"/>
      <c r="AD1770" s="5" t="s">
        <v>94</v>
      </c>
      <c r="AE1770" s="5" t="s">
        <v>92</v>
      </c>
      <c r="AF1770" s="5" t="s">
        <v>91</v>
      </c>
    </row>
    <row r="1771" spans="24:32" ht="18" customHeight="1" x14ac:dyDescent="0.45">
      <c r="X1771" s="15" t="s">
        <v>107</v>
      </c>
      <c r="Y1771" s="15" t="s">
        <v>82</v>
      </c>
      <c r="Z1771" s="15" t="s">
        <v>103</v>
      </c>
      <c r="AA1771" s="15" t="s">
        <v>90</v>
      </c>
      <c r="AB1771" s="15" t="s">
        <v>98</v>
      </c>
      <c r="AC1771" s="2" t="str">
        <f>_xlfn.CONCAT(X1771,Y1771,Z1771,AA1771,AB1771)</f>
        <v>4前期日他b</v>
      </c>
      <c r="AD1771" s="16" t="e">
        <f>DGET($M$10:$U$203,$U$10,X1770:AA1771)</f>
        <v>#VALUE!</v>
      </c>
      <c r="AE1771" s="16" t="e">
        <f>DGET($M$10:$U$203,$N$10,X1770:AA1771)</f>
        <v>#VALUE!</v>
      </c>
      <c r="AF1771" s="16" t="e">
        <f>DGET($M$10:$U$203,$M$10,X1770:AA1771)</f>
        <v>#VALUE!</v>
      </c>
    </row>
    <row r="1772" spans="24:32" ht="18" customHeight="1" x14ac:dyDescent="0.45">
      <c r="X1772" s="5" t="s">
        <v>65</v>
      </c>
      <c r="Y1772" s="5" t="s">
        <v>77</v>
      </c>
      <c r="Z1772" s="5" t="s">
        <v>66</v>
      </c>
      <c r="AA1772" s="5" t="s">
        <v>69</v>
      </c>
      <c r="AB1772" s="5"/>
      <c r="AC1772" s="5"/>
      <c r="AD1772" s="5" t="s">
        <v>94</v>
      </c>
      <c r="AE1772" s="5" t="s">
        <v>92</v>
      </c>
      <c r="AF1772" s="5" t="s">
        <v>91</v>
      </c>
    </row>
    <row r="1773" spans="24:32" ht="18" customHeight="1" x14ac:dyDescent="0.45">
      <c r="X1773" s="15" t="s">
        <v>107</v>
      </c>
      <c r="Y1773" s="15" t="s">
        <v>82</v>
      </c>
      <c r="Z1773" s="15" t="s">
        <v>103</v>
      </c>
      <c r="AA1773" s="15" t="s">
        <v>90</v>
      </c>
      <c r="AB1773" s="15" t="s">
        <v>99</v>
      </c>
      <c r="AC1773" s="2" t="str">
        <f>_xlfn.CONCAT(X1773,Y1773,Z1773,AA1773,AB1773)</f>
        <v>4前期日他c</v>
      </c>
      <c r="AD1773" s="16" t="e">
        <f>DGET($M$10:$U$203,$U$10,X1772:AA1773)</f>
        <v>#VALUE!</v>
      </c>
      <c r="AE1773" s="16" t="e">
        <f>DGET($M$10:$U$203,$N$10,X1772:AA1773)</f>
        <v>#VALUE!</v>
      </c>
      <c r="AF1773" s="16" t="e">
        <f>DGET($M$10:$U$203,$M$10,X1772:AA1773)</f>
        <v>#VALUE!</v>
      </c>
    </row>
    <row r="1774" spans="24:32" ht="18" customHeight="1" x14ac:dyDescent="0.45">
      <c r="X1774" s="5" t="s">
        <v>65</v>
      </c>
      <c r="Y1774" s="5" t="s">
        <v>77</v>
      </c>
      <c r="Z1774" s="5" t="s">
        <v>66</v>
      </c>
      <c r="AA1774" s="5" t="s">
        <v>67</v>
      </c>
      <c r="AB1774" s="5"/>
      <c r="AC1774" s="5"/>
      <c r="AD1774" s="5" t="s">
        <v>94</v>
      </c>
      <c r="AE1774" s="5" t="s">
        <v>92</v>
      </c>
      <c r="AF1774" s="5" t="s">
        <v>91</v>
      </c>
    </row>
    <row r="1775" spans="24:32" ht="18" customHeight="1" x14ac:dyDescent="0.45">
      <c r="X1775" s="15" t="s">
        <v>107</v>
      </c>
      <c r="Y1775" s="15" t="s">
        <v>105</v>
      </c>
      <c r="Z1775" s="15" t="s">
        <v>83</v>
      </c>
      <c r="AA1775" s="15" t="s">
        <v>84</v>
      </c>
      <c r="AB1775" s="15" t="s">
        <v>97</v>
      </c>
      <c r="AC1775" s="2" t="str">
        <f>_xlfn.CONCAT(X1775,Y1775,Z1775,AA1775,AB1775)</f>
        <v>4後期月1 2a</v>
      </c>
      <c r="AD1775" s="16" t="e">
        <f>DGET($M$10:$U$203,$U$10,X1774:AA1775)</f>
        <v>#VALUE!</v>
      </c>
      <c r="AE1775" s="16" t="e">
        <f>DGET($M$10:$U$203,$N$10,X1774:AA1775)</f>
        <v>#VALUE!</v>
      </c>
      <c r="AF1775" s="16" t="e">
        <f>DGET($M$10:$U$203,$M$10,X1774:AA1775)</f>
        <v>#VALUE!</v>
      </c>
    </row>
    <row r="1776" spans="24:32" ht="18" customHeight="1" x14ac:dyDescent="0.45">
      <c r="X1776" s="5" t="s">
        <v>65</v>
      </c>
      <c r="Y1776" s="5" t="s">
        <v>77</v>
      </c>
      <c r="Z1776" s="5" t="s">
        <v>66</v>
      </c>
      <c r="AA1776" s="5" t="s">
        <v>68</v>
      </c>
      <c r="AB1776" s="5"/>
      <c r="AC1776" s="5"/>
      <c r="AD1776" s="5" t="s">
        <v>94</v>
      </c>
      <c r="AE1776" s="5" t="s">
        <v>92</v>
      </c>
      <c r="AF1776" s="5" t="s">
        <v>91</v>
      </c>
    </row>
    <row r="1777" spans="24:32" ht="18" customHeight="1" x14ac:dyDescent="0.45">
      <c r="X1777" s="15" t="s">
        <v>107</v>
      </c>
      <c r="Y1777" s="15" t="s">
        <v>105</v>
      </c>
      <c r="Z1777" s="15" t="s">
        <v>83</v>
      </c>
      <c r="AA1777" s="15" t="s">
        <v>84</v>
      </c>
      <c r="AB1777" s="15" t="s">
        <v>98</v>
      </c>
      <c r="AC1777" s="2" t="str">
        <f>_xlfn.CONCAT(X1777,Y1777,Z1777,AA1777,AB1777)</f>
        <v>4後期月1 2b</v>
      </c>
      <c r="AD1777" s="16" t="e">
        <f>DGET($M$10:$U$203,$U$10,X1776:AA1777)</f>
        <v>#VALUE!</v>
      </c>
      <c r="AE1777" s="16" t="e">
        <f>DGET($M$10:$U$203,$N$10,X1776:AA1777)</f>
        <v>#VALUE!</v>
      </c>
      <c r="AF1777" s="16" t="e">
        <f>DGET($M$10:$U$203,$M$10,X1776:AA1777)</f>
        <v>#VALUE!</v>
      </c>
    </row>
    <row r="1778" spans="24:32" ht="18" customHeight="1" x14ac:dyDescent="0.45">
      <c r="X1778" s="5" t="s">
        <v>65</v>
      </c>
      <c r="Y1778" s="5" t="s">
        <v>77</v>
      </c>
      <c r="Z1778" s="5" t="s">
        <v>66</v>
      </c>
      <c r="AA1778" s="5" t="s">
        <v>69</v>
      </c>
      <c r="AB1778" s="5"/>
      <c r="AC1778" s="5"/>
      <c r="AD1778" s="5" t="s">
        <v>94</v>
      </c>
      <c r="AE1778" s="5" t="s">
        <v>92</v>
      </c>
      <c r="AF1778" s="5" t="s">
        <v>91</v>
      </c>
    </row>
    <row r="1779" spans="24:32" ht="18" customHeight="1" x14ac:dyDescent="0.45">
      <c r="X1779" s="15" t="s">
        <v>107</v>
      </c>
      <c r="Y1779" s="15" t="s">
        <v>105</v>
      </c>
      <c r="Z1779" s="15" t="s">
        <v>83</v>
      </c>
      <c r="AA1779" s="15" t="s">
        <v>84</v>
      </c>
      <c r="AB1779" s="15" t="s">
        <v>99</v>
      </c>
      <c r="AC1779" s="2" t="str">
        <f>_xlfn.CONCAT(X1779,Y1779,Z1779,AA1779,AB1779)</f>
        <v>4後期月1 2c</v>
      </c>
      <c r="AD1779" s="16" t="e">
        <f>DGET($M$10:$U$203,$U$10,X1778:AA1779)</f>
        <v>#VALUE!</v>
      </c>
      <c r="AE1779" s="16" t="e">
        <f>DGET($M$10:$U$203,$N$10,X1778:AA1779)</f>
        <v>#VALUE!</v>
      </c>
      <c r="AF1779" s="16" t="e">
        <f>DGET($M$10:$U$203,$M$10,X1778:AA1779)</f>
        <v>#VALUE!</v>
      </c>
    </row>
    <row r="1780" spans="24:32" ht="18" customHeight="1" x14ac:dyDescent="0.45">
      <c r="X1780" s="5" t="s">
        <v>65</v>
      </c>
      <c r="Y1780" s="5" t="s">
        <v>77</v>
      </c>
      <c r="Z1780" s="5" t="s">
        <v>66</v>
      </c>
      <c r="AA1780" s="5" t="s">
        <v>67</v>
      </c>
      <c r="AB1780" s="5"/>
      <c r="AC1780" s="5"/>
      <c r="AD1780" s="5" t="s">
        <v>94</v>
      </c>
      <c r="AE1780" s="5" t="s">
        <v>92</v>
      </c>
      <c r="AF1780" s="5" t="s">
        <v>91</v>
      </c>
    </row>
    <row r="1781" spans="24:32" ht="18" customHeight="1" x14ac:dyDescent="0.45">
      <c r="X1781" s="15" t="s">
        <v>107</v>
      </c>
      <c r="Y1781" s="15" t="s">
        <v>105</v>
      </c>
      <c r="Z1781" s="15" t="s">
        <v>83</v>
      </c>
      <c r="AA1781" s="15" t="s">
        <v>85</v>
      </c>
      <c r="AB1781" s="15" t="s">
        <v>97</v>
      </c>
      <c r="AC1781" s="2" t="str">
        <f>_xlfn.CONCAT(X1781,Y1781,Z1781,AA1781,AB1781)</f>
        <v>4後期月3 4a</v>
      </c>
      <c r="AD1781" s="16" t="e">
        <f>DGET($M$10:$U$203,$U$10,X1780:AA1781)</f>
        <v>#VALUE!</v>
      </c>
      <c r="AE1781" s="16" t="e">
        <f>DGET($M$10:$U$203,$N$10,X1780:AA1781)</f>
        <v>#VALUE!</v>
      </c>
      <c r="AF1781" s="16" t="e">
        <f>DGET($M$10:$U$203,$M$10,X1780:AA1781)</f>
        <v>#VALUE!</v>
      </c>
    </row>
    <row r="1782" spans="24:32" ht="18" customHeight="1" x14ac:dyDescent="0.45">
      <c r="X1782" s="5" t="s">
        <v>65</v>
      </c>
      <c r="Y1782" s="5" t="s">
        <v>77</v>
      </c>
      <c r="Z1782" s="5" t="s">
        <v>66</v>
      </c>
      <c r="AA1782" s="5" t="s">
        <v>68</v>
      </c>
      <c r="AB1782" s="5"/>
      <c r="AC1782" s="5"/>
      <c r="AD1782" s="5" t="s">
        <v>94</v>
      </c>
      <c r="AE1782" s="5" t="s">
        <v>92</v>
      </c>
      <c r="AF1782" s="5" t="s">
        <v>91</v>
      </c>
    </row>
    <row r="1783" spans="24:32" ht="18" customHeight="1" x14ac:dyDescent="0.45">
      <c r="X1783" s="15" t="s">
        <v>107</v>
      </c>
      <c r="Y1783" s="15" t="s">
        <v>105</v>
      </c>
      <c r="Z1783" s="15" t="s">
        <v>83</v>
      </c>
      <c r="AA1783" s="15" t="s">
        <v>85</v>
      </c>
      <c r="AB1783" s="15" t="s">
        <v>98</v>
      </c>
      <c r="AC1783" s="2" t="str">
        <f>_xlfn.CONCAT(X1783,Y1783,Z1783,AA1783,AB1783)</f>
        <v>4後期月3 4b</v>
      </c>
      <c r="AD1783" s="16" t="e">
        <f>DGET($M$10:$U$203,$U$10,X1782:AA1783)</f>
        <v>#VALUE!</v>
      </c>
      <c r="AE1783" s="16" t="e">
        <f>DGET($M$10:$U$203,$N$10,X1782:AA1783)</f>
        <v>#VALUE!</v>
      </c>
      <c r="AF1783" s="16" t="e">
        <f>DGET($M$10:$U$203,$M$10,X1782:AA1783)</f>
        <v>#VALUE!</v>
      </c>
    </row>
    <row r="1784" spans="24:32" ht="18" customHeight="1" x14ac:dyDescent="0.45">
      <c r="X1784" s="5" t="s">
        <v>65</v>
      </c>
      <c r="Y1784" s="5" t="s">
        <v>77</v>
      </c>
      <c r="Z1784" s="5" t="s">
        <v>66</v>
      </c>
      <c r="AA1784" s="5" t="s">
        <v>69</v>
      </c>
      <c r="AB1784" s="5"/>
      <c r="AC1784" s="5"/>
      <c r="AD1784" s="5" t="s">
        <v>94</v>
      </c>
      <c r="AE1784" s="5" t="s">
        <v>92</v>
      </c>
      <c r="AF1784" s="5" t="s">
        <v>91</v>
      </c>
    </row>
    <row r="1785" spans="24:32" ht="18" customHeight="1" x14ac:dyDescent="0.45">
      <c r="X1785" s="15" t="s">
        <v>107</v>
      </c>
      <c r="Y1785" s="15" t="s">
        <v>105</v>
      </c>
      <c r="Z1785" s="15" t="s">
        <v>83</v>
      </c>
      <c r="AA1785" s="15" t="s">
        <v>85</v>
      </c>
      <c r="AB1785" s="15" t="s">
        <v>99</v>
      </c>
      <c r="AC1785" s="2" t="str">
        <f>_xlfn.CONCAT(X1785,Y1785,Z1785,AA1785,AB1785)</f>
        <v>4後期月3 4c</v>
      </c>
      <c r="AD1785" s="16" t="e">
        <f>DGET($M$10:$U$203,$U$10,X1784:AA1785)</f>
        <v>#VALUE!</v>
      </c>
      <c r="AE1785" s="16" t="e">
        <f>DGET($M$10:$U$203,$N$10,X1784:AA1785)</f>
        <v>#VALUE!</v>
      </c>
      <c r="AF1785" s="16" t="e">
        <f>DGET($M$10:$U$203,$M$10,X1784:AA1785)</f>
        <v>#VALUE!</v>
      </c>
    </row>
    <row r="1786" spans="24:32" ht="18" customHeight="1" x14ac:dyDescent="0.45">
      <c r="X1786" s="5" t="s">
        <v>65</v>
      </c>
      <c r="Y1786" s="5" t="s">
        <v>77</v>
      </c>
      <c r="Z1786" s="5" t="s">
        <v>66</v>
      </c>
      <c r="AA1786" s="5" t="s">
        <v>67</v>
      </c>
      <c r="AB1786" s="5"/>
      <c r="AC1786" s="5"/>
      <c r="AD1786" s="5" t="s">
        <v>94</v>
      </c>
      <c r="AE1786" s="5" t="s">
        <v>92</v>
      </c>
      <c r="AF1786" s="5" t="s">
        <v>91</v>
      </c>
    </row>
    <row r="1787" spans="24:32" ht="18" customHeight="1" x14ac:dyDescent="0.45">
      <c r="X1787" s="15" t="s">
        <v>107</v>
      </c>
      <c r="Y1787" s="15" t="s">
        <v>105</v>
      </c>
      <c r="Z1787" s="15" t="s">
        <v>83</v>
      </c>
      <c r="AA1787" s="15" t="s">
        <v>87</v>
      </c>
      <c r="AB1787" s="15" t="s">
        <v>97</v>
      </c>
      <c r="AC1787" s="2" t="str">
        <f>_xlfn.CONCAT(X1787,Y1787,Z1787,AA1787,AB1787)</f>
        <v>4後期月5 6a</v>
      </c>
      <c r="AD1787" s="16" t="e">
        <f>DGET($M$10:$U$203,$U$10,X1786:AA1787)</f>
        <v>#VALUE!</v>
      </c>
      <c r="AE1787" s="16" t="e">
        <f>DGET($M$10:$U$203,$N$10,X1786:AA1787)</f>
        <v>#VALUE!</v>
      </c>
      <c r="AF1787" s="16" t="e">
        <f>DGET($M$10:$U$203,$M$10,X1786:AA1787)</f>
        <v>#VALUE!</v>
      </c>
    </row>
    <row r="1788" spans="24:32" ht="18" customHeight="1" x14ac:dyDescent="0.45">
      <c r="X1788" s="5" t="s">
        <v>65</v>
      </c>
      <c r="Y1788" s="5" t="s">
        <v>77</v>
      </c>
      <c r="Z1788" s="5" t="s">
        <v>66</v>
      </c>
      <c r="AA1788" s="5" t="s">
        <v>68</v>
      </c>
      <c r="AB1788" s="5"/>
      <c r="AC1788" s="5"/>
      <c r="AD1788" s="5" t="s">
        <v>94</v>
      </c>
      <c r="AE1788" s="5" t="s">
        <v>92</v>
      </c>
      <c r="AF1788" s="5" t="s">
        <v>91</v>
      </c>
    </row>
    <row r="1789" spans="24:32" ht="18" customHeight="1" x14ac:dyDescent="0.45">
      <c r="X1789" s="15" t="s">
        <v>107</v>
      </c>
      <c r="Y1789" s="15" t="s">
        <v>105</v>
      </c>
      <c r="Z1789" s="15" t="s">
        <v>83</v>
      </c>
      <c r="AA1789" s="15" t="s">
        <v>87</v>
      </c>
      <c r="AB1789" s="15" t="s">
        <v>98</v>
      </c>
      <c r="AC1789" s="2" t="str">
        <f>_xlfn.CONCAT(X1789,Y1789,Z1789,AA1789,AB1789)</f>
        <v>4後期月5 6b</v>
      </c>
      <c r="AD1789" s="16" t="e">
        <f>DGET($M$10:$U$203,$U$10,X1788:AA1789)</f>
        <v>#VALUE!</v>
      </c>
      <c r="AE1789" s="16" t="e">
        <f>DGET($M$10:$U$203,$N$10,X1788:AA1789)</f>
        <v>#VALUE!</v>
      </c>
      <c r="AF1789" s="16" t="e">
        <f>DGET($M$10:$U$203,$M$10,X1788:AA1789)</f>
        <v>#VALUE!</v>
      </c>
    </row>
    <row r="1790" spans="24:32" ht="18" customHeight="1" x14ac:dyDescent="0.45">
      <c r="X1790" s="5" t="s">
        <v>65</v>
      </c>
      <c r="Y1790" s="5" t="s">
        <v>77</v>
      </c>
      <c r="Z1790" s="5" t="s">
        <v>66</v>
      </c>
      <c r="AA1790" s="5" t="s">
        <v>69</v>
      </c>
      <c r="AB1790" s="5"/>
      <c r="AC1790" s="5"/>
      <c r="AD1790" s="5" t="s">
        <v>94</v>
      </c>
      <c r="AE1790" s="5" t="s">
        <v>92</v>
      </c>
      <c r="AF1790" s="5" t="s">
        <v>91</v>
      </c>
    </row>
    <row r="1791" spans="24:32" ht="18" customHeight="1" x14ac:dyDescent="0.45">
      <c r="X1791" s="15" t="s">
        <v>107</v>
      </c>
      <c r="Y1791" s="15" t="s">
        <v>105</v>
      </c>
      <c r="Z1791" s="15" t="s">
        <v>83</v>
      </c>
      <c r="AA1791" s="15" t="s">
        <v>87</v>
      </c>
      <c r="AB1791" s="15" t="s">
        <v>99</v>
      </c>
      <c r="AC1791" s="2" t="str">
        <f>_xlfn.CONCAT(X1791,Y1791,Z1791,AA1791,AB1791)</f>
        <v>4後期月5 6c</v>
      </c>
      <c r="AD1791" s="16" t="e">
        <f>DGET($M$10:$U$203,$U$10,X1790:AA1791)</f>
        <v>#VALUE!</v>
      </c>
      <c r="AE1791" s="16" t="e">
        <f>DGET($M$10:$U$203,$N$10,X1790:AA1791)</f>
        <v>#VALUE!</v>
      </c>
      <c r="AF1791" s="16" t="e">
        <f>DGET($M$10:$U$203,$M$10,X1790:AA1791)</f>
        <v>#VALUE!</v>
      </c>
    </row>
    <row r="1792" spans="24:32" ht="18" customHeight="1" x14ac:dyDescent="0.45">
      <c r="X1792" s="5" t="s">
        <v>65</v>
      </c>
      <c r="Y1792" s="5" t="s">
        <v>77</v>
      </c>
      <c r="Z1792" s="5" t="s">
        <v>66</v>
      </c>
      <c r="AA1792" s="5" t="s">
        <v>67</v>
      </c>
      <c r="AB1792" s="5"/>
      <c r="AC1792" s="5"/>
      <c r="AD1792" s="5" t="s">
        <v>94</v>
      </c>
      <c r="AE1792" s="5" t="s">
        <v>92</v>
      </c>
      <c r="AF1792" s="5" t="s">
        <v>91</v>
      </c>
    </row>
    <row r="1793" spans="24:32" ht="18" customHeight="1" x14ac:dyDescent="0.45">
      <c r="X1793" s="15" t="s">
        <v>107</v>
      </c>
      <c r="Y1793" s="15" t="s">
        <v>105</v>
      </c>
      <c r="Z1793" s="15" t="s">
        <v>83</v>
      </c>
      <c r="AA1793" s="15" t="s">
        <v>88</v>
      </c>
      <c r="AB1793" s="15" t="s">
        <v>97</v>
      </c>
      <c r="AC1793" s="2" t="str">
        <f>_xlfn.CONCAT(X1793,Y1793,Z1793,AA1793,AB1793)</f>
        <v>4後期月7 8a</v>
      </c>
      <c r="AD1793" s="16" t="e">
        <f>DGET($M$10:$U$203,$U$10,X1792:AA1793)</f>
        <v>#VALUE!</v>
      </c>
      <c r="AE1793" s="16" t="e">
        <f>DGET($M$10:$U$203,$N$10,X1792:AA1793)</f>
        <v>#VALUE!</v>
      </c>
      <c r="AF1793" s="16" t="e">
        <f>DGET($M$10:$U$203,$M$10,X1792:AA1793)</f>
        <v>#VALUE!</v>
      </c>
    </row>
    <row r="1794" spans="24:32" ht="18" customHeight="1" x14ac:dyDescent="0.45">
      <c r="X1794" s="5" t="s">
        <v>65</v>
      </c>
      <c r="Y1794" s="5" t="s">
        <v>77</v>
      </c>
      <c r="Z1794" s="5" t="s">
        <v>66</v>
      </c>
      <c r="AA1794" s="5" t="s">
        <v>68</v>
      </c>
      <c r="AB1794" s="5"/>
      <c r="AC1794" s="5"/>
      <c r="AD1794" s="5" t="s">
        <v>94</v>
      </c>
      <c r="AE1794" s="5" t="s">
        <v>92</v>
      </c>
      <c r="AF1794" s="5" t="s">
        <v>91</v>
      </c>
    </row>
    <row r="1795" spans="24:32" ht="18" customHeight="1" x14ac:dyDescent="0.45">
      <c r="X1795" s="15" t="s">
        <v>107</v>
      </c>
      <c r="Y1795" s="15" t="s">
        <v>105</v>
      </c>
      <c r="Z1795" s="15" t="s">
        <v>83</v>
      </c>
      <c r="AA1795" s="15" t="s">
        <v>88</v>
      </c>
      <c r="AB1795" s="15" t="s">
        <v>98</v>
      </c>
      <c r="AC1795" s="2" t="str">
        <f>_xlfn.CONCAT(X1795,Y1795,Z1795,AA1795,AB1795)</f>
        <v>4後期月7 8b</v>
      </c>
      <c r="AD1795" s="16" t="e">
        <f>DGET($M$10:$U$203,$U$10,X1794:AA1795)</f>
        <v>#VALUE!</v>
      </c>
      <c r="AE1795" s="16" t="e">
        <f>DGET($M$10:$U$203,$N$10,X1794:AA1795)</f>
        <v>#VALUE!</v>
      </c>
      <c r="AF1795" s="16" t="e">
        <f>DGET($M$10:$U$203,$M$10,X1794:AA1795)</f>
        <v>#VALUE!</v>
      </c>
    </row>
    <row r="1796" spans="24:32" ht="18" customHeight="1" x14ac:dyDescent="0.45">
      <c r="X1796" s="5" t="s">
        <v>65</v>
      </c>
      <c r="Y1796" s="5" t="s">
        <v>77</v>
      </c>
      <c r="Z1796" s="5" t="s">
        <v>66</v>
      </c>
      <c r="AA1796" s="5" t="s">
        <v>69</v>
      </c>
      <c r="AB1796" s="5"/>
      <c r="AC1796" s="5"/>
      <c r="AD1796" s="5" t="s">
        <v>94</v>
      </c>
      <c r="AE1796" s="5" t="s">
        <v>92</v>
      </c>
      <c r="AF1796" s="5" t="s">
        <v>91</v>
      </c>
    </row>
    <row r="1797" spans="24:32" ht="18" customHeight="1" x14ac:dyDescent="0.45">
      <c r="X1797" s="15" t="s">
        <v>107</v>
      </c>
      <c r="Y1797" s="15" t="s">
        <v>105</v>
      </c>
      <c r="Z1797" s="15" t="s">
        <v>83</v>
      </c>
      <c r="AA1797" s="15" t="s">
        <v>88</v>
      </c>
      <c r="AB1797" s="15" t="s">
        <v>99</v>
      </c>
      <c r="AC1797" s="2" t="str">
        <f>_xlfn.CONCAT(X1797,Y1797,Z1797,AA1797,AB1797)</f>
        <v>4後期月7 8c</v>
      </c>
      <c r="AD1797" s="16" t="e">
        <f>DGET($M$10:$U$203,$U$10,X1796:AA1797)</f>
        <v>#VALUE!</v>
      </c>
      <c r="AE1797" s="16" t="e">
        <f>DGET($M$10:$U$203,$N$10,X1796:AA1797)</f>
        <v>#VALUE!</v>
      </c>
      <c r="AF1797" s="16" t="e">
        <f>DGET($M$10:$U$203,$M$10,X1796:AA1797)</f>
        <v>#VALUE!</v>
      </c>
    </row>
    <row r="1798" spans="24:32" ht="18" customHeight="1" x14ac:dyDescent="0.45">
      <c r="X1798" s="5" t="s">
        <v>65</v>
      </c>
      <c r="Y1798" s="5" t="s">
        <v>77</v>
      </c>
      <c r="Z1798" s="5" t="s">
        <v>66</v>
      </c>
      <c r="AA1798" s="5" t="s">
        <v>67</v>
      </c>
      <c r="AB1798" s="5"/>
      <c r="AC1798" s="5"/>
      <c r="AD1798" s="5" t="s">
        <v>94</v>
      </c>
      <c r="AE1798" s="5" t="s">
        <v>92</v>
      </c>
      <c r="AF1798" s="5" t="s">
        <v>91</v>
      </c>
    </row>
    <row r="1799" spans="24:32" ht="18" customHeight="1" x14ac:dyDescent="0.45">
      <c r="X1799" s="15" t="s">
        <v>107</v>
      </c>
      <c r="Y1799" s="15" t="s">
        <v>105</v>
      </c>
      <c r="Z1799" s="15" t="s">
        <v>83</v>
      </c>
      <c r="AA1799" s="15" t="s">
        <v>89</v>
      </c>
      <c r="AB1799" s="15" t="s">
        <v>97</v>
      </c>
      <c r="AC1799" s="2" t="str">
        <f>_xlfn.CONCAT(X1799,Y1799,Z1799,AA1799,AB1799)</f>
        <v>4後期月9 10a</v>
      </c>
      <c r="AD1799" s="16" t="e">
        <f>DGET($M$10:$U$203,$U$10,X1798:AA1799)</f>
        <v>#VALUE!</v>
      </c>
      <c r="AE1799" s="16" t="e">
        <f>DGET($M$10:$U$203,$N$10,X1798:AA1799)</f>
        <v>#VALUE!</v>
      </c>
      <c r="AF1799" s="16" t="e">
        <f>DGET($M$10:$U$203,$M$10,X1798:AA1799)</f>
        <v>#VALUE!</v>
      </c>
    </row>
    <row r="1800" spans="24:32" ht="18" customHeight="1" x14ac:dyDescent="0.45">
      <c r="X1800" s="5" t="s">
        <v>65</v>
      </c>
      <c r="Y1800" s="5" t="s">
        <v>77</v>
      </c>
      <c r="Z1800" s="5" t="s">
        <v>66</v>
      </c>
      <c r="AA1800" s="5" t="s">
        <v>68</v>
      </c>
      <c r="AB1800" s="5"/>
      <c r="AC1800" s="5"/>
      <c r="AD1800" s="5" t="s">
        <v>94</v>
      </c>
      <c r="AE1800" s="5" t="s">
        <v>92</v>
      </c>
      <c r="AF1800" s="5" t="s">
        <v>91</v>
      </c>
    </row>
    <row r="1801" spans="24:32" ht="18" customHeight="1" x14ac:dyDescent="0.45">
      <c r="X1801" s="15" t="s">
        <v>107</v>
      </c>
      <c r="Y1801" s="15" t="s">
        <v>105</v>
      </c>
      <c r="Z1801" s="15" t="s">
        <v>83</v>
      </c>
      <c r="AA1801" s="15" t="s">
        <v>89</v>
      </c>
      <c r="AB1801" s="15" t="s">
        <v>98</v>
      </c>
      <c r="AC1801" s="2" t="str">
        <f>_xlfn.CONCAT(X1801,Y1801,Z1801,AA1801,AB1801)</f>
        <v>4後期月9 10b</v>
      </c>
      <c r="AD1801" s="16" t="e">
        <f>DGET($M$10:$U$203,$U$10,X1800:AA1801)</f>
        <v>#VALUE!</v>
      </c>
      <c r="AE1801" s="16" t="e">
        <f>DGET($M$10:$U$203,$N$10,X1800:AA1801)</f>
        <v>#VALUE!</v>
      </c>
      <c r="AF1801" s="16" t="e">
        <f>DGET($M$10:$U$203,$M$10,X1800:AA1801)</f>
        <v>#VALUE!</v>
      </c>
    </row>
    <row r="1802" spans="24:32" ht="18" customHeight="1" x14ac:dyDescent="0.45">
      <c r="X1802" s="5" t="s">
        <v>65</v>
      </c>
      <c r="Y1802" s="5" t="s">
        <v>77</v>
      </c>
      <c r="Z1802" s="5" t="s">
        <v>66</v>
      </c>
      <c r="AA1802" s="5" t="s">
        <v>69</v>
      </c>
      <c r="AB1802" s="5"/>
      <c r="AC1802" s="5"/>
      <c r="AD1802" s="5" t="s">
        <v>94</v>
      </c>
      <c r="AE1802" s="5" t="s">
        <v>92</v>
      </c>
      <c r="AF1802" s="5" t="s">
        <v>91</v>
      </c>
    </row>
    <row r="1803" spans="24:32" ht="18" customHeight="1" x14ac:dyDescent="0.45">
      <c r="X1803" s="15" t="s">
        <v>107</v>
      </c>
      <c r="Y1803" s="15" t="s">
        <v>105</v>
      </c>
      <c r="Z1803" s="15" t="s">
        <v>83</v>
      </c>
      <c r="AA1803" s="15" t="s">
        <v>89</v>
      </c>
      <c r="AB1803" s="15" t="s">
        <v>99</v>
      </c>
      <c r="AC1803" s="2" t="str">
        <f>_xlfn.CONCAT(X1803,Y1803,Z1803,AA1803,AB1803)</f>
        <v>4後期月9 10c</v>
      </c>
      <c r="AD1803" s="16" t="e">
        <f>DGET($M$10:$U$203,$U$10,X1802:AA1803)</f>
        <v>#VALUE!</v>
      </c>
      <c r="AE1803" s="16" t="e">
        <f>DGET($M$10:$U$203,$N$10,X1802:AA1803)</f>
        <v>#VALUE!</v>
      </c>
      <c r="AF1803" s="16" t="e">
        <f>DGET($M$10:$U$203,$M$10,X1802:AA1803)</f>
        <v>#VALUE!</v>
      </c>
    </row>
    <row r="1804" spans="24:32" ht="18" customHeight="1" x14ac:dyDescent="0.45">
      <c r="X1804" s="5" t="s">
        <v>65</v>
      </c>
      <c r="Y1804" s="5" t="s">
        <v>77</v>
      </c>
      <c r="Z1804" s="5" t="s">
        <v>66</v>
      </c>
      <c r="AA1804" s="5" t="s">
        <v>67</v>
      </c>
      <c r="AB1804" s="5"/>
      <c r="AC1804" s="5"/>
      <c r="AD1804" s="5" t="s">
        <v>94</v>
      </c>
      <c r="AE1804" s="5" t="s">
        <v>92</v>
      </c>
      <c r="AF1804" s="5" t="s">
        <v>91</v>
      </c>
    </row>
    <row r="1805" spans="24:32" ht="18" customHeight="1" x14ac:dyDescent="0.45">
      <c r="X1805" s="15" t="s">
        <v>107</v>
      </c>
      <c r="Y1805" s="15" t="s">
        <v>105</v>
      </c>
      <c r="Z1805" s="15" t="s">
        <v>83</v>
      </c>
      <c r="AA1805" s="15" t="s">
        <v>90</v>
      </c>
      <c r="AB1805" s="15" t="s">
        <v>97</v>
      </c>
      <c r="AC1805" s="2" t="str">
        <f>_xlfn.CONCAT(X1805,Y1805,Z1805,AA1805,AB1805)</f>
        <v>4後期月他a</v>
      </c>
      <c r="AD1805" s="16" t="e">
        <f>DGET($M$10:$U$203,$U$10,X1804:AA1805)</f>
        <v>#VALUE!</v>
      </c>
      <c r="AE1805" s="16" t="e">
        <f>DGET($M$10:$U$203,$N$10,X1804:AA1805)</f>
        <v>#VALUE!</v>
      </c>
      <c r="AF1805" s="16" t="e">
        <f>DGET($M$10:$U$203,$M$10,X1804:AA1805)</f>
        <v>#VALUE!</v>
      </c>
    </row>
    <row r="1806" spans="24:32" ht="18" customHeight="1" x14ac:dyDescent="0.45">
      <c r="X1806" s="5" t="s">
        <v>65</v>
      </c>
      <c r="Y1806" s="5" t="s">
        <v>77</v>
      </c>
      <c r="Z1806" s="5" t="s">
        <v>66</v>
      </c>
      <c r="AA1806" s="5" t="s">
        <v>68</v>
      </c>
      <c r="AB1806" s="5"/>
      <c r="AC1806" s="5"/>
      <c r="AD1806" s="5" t="s">
        <v>94</v>
      </c>
      <c r="AE1806" s="5" t="s">
        <v>92</v>
      </c>
      <c r="AF1806" s="5" t="s">
        <v>91</v>
      </c>
    </row>
    <row r="1807" spans="24:32" ht="18" customHeight="1" x14ac:dyDescent="0.45">
      <c r="X1807" s="15" t="s">
        <v>107</v>
      </c>
      <c r="Y1807" s="15" t="s">
        <v>105</v>
      </c>
      <c r="Z1807" s="15" t="s">
        <v>83</v>
      </c>
      <c r="AA1807" s="15" t="s">
        <v>90</v>
      </c>
      <c r="AB1807" s="15" t="s">
        <v>98</v>
      </c>
      <c r="AC1807" s="2" t="str">
        <f>_xlfn.CONCAT(X1807,Y1807,Z1807,AA1807,AB1807)</f>
        <v>4後期月他b</v>
      </c>
      <c r="AD1807" s="16" t="e">
        <f>DGET($M$10:$U$203,$U$10,X1806:AA1807)</f>
        <v>#VALUE!</v>
      </c>
      <c r="AE1807" s="16" t="e">
        <f>DGET($M$10:$U$203,$N$10,X1806:AA1807)</f>
        <v>#VALUE!</v>
      </c>
      <c r="AF1807" s="16" t="e">
        <f>DGET($M$10:$U$203,$M$10,X1806:AA1807)</f>
        <v>#VALUE!</v>
      </c>
    </row>
    <row r="1808" spans="24:32" ht="18" customHeight="1" x14ac:dyDescent="0.45">
      <c r="X1808" s="5" t="s">
        <v>65</v>
      </c>
      <c r="Y1808" s="5" t="s">
        <v>77</v>
      </c>
      <c r="Z1808" s="5" t="s">
        <v>66</v>
      </c>
      <c r="AA1808" s="5" t="s">
        <v>69</v>
      </c>
      <c r="AB1808" s="5"/>
      <c r="AC1808" s="5"/>
      <c r="AD1808" s="5" t="s">
        <v>94</v>
      </c>
      <c r="AE1808" s="5" t="s">
        <v>92</v>
      </c>
      <c r="AF1808" s="5" t="s">
        <v>91</v>
      </c>
    </row>
    <row r="1809" spans="24:32" ht="18" customHeight="1" x14ac:dyDescent="0.45">
      <c r="X1809" s="15" t="s">
        <v>107</v>
      </c>
      <c r="Y1809" s="15" t="s">
        <v>105</v>
      </c>
      <c r="Z1809" s="15" t="s">
        <v>83</v>
      </c>
      <c r="AA1809" s="15" t="s">
        <v>90</v>
      </c>
      <c r="AB1809" s="15" t="s">
        <v>99</v>
      </c>
      <c r="AC1809" s="2" t="str">
        <f>_xlfn.CONCAT(X1809,Y1809,Z1809,AA1809,AB1809)</f>
        <v>4後期月他c</v>
      </c>
      <c r="AD1809" s="16" t="e">
        <f>DGET($M$10:$U$203,$U$10,X1808:AA1809)</f>
        <v>#VALUE!</v>
      </c>
      <c r="AE1809" s="16" t="e">
        <f>DGET($M$10:$U$203,$N$10,X1808:AA1809)</f>
        <v>#VALUE!</v>
      </c>
      <c r="AF1809" s="16" t="e">
        <f>DGET($M$10:$U$203,$M$10,X1808:AA1809)</f>
        <v>#VALUE!</v>
      </c>
    </row>
    <row r="1810" spans="24:32" ht="18" customHeight="1" x14ac:dyDescent="0.45">
      <c r="X1810" s="5" t="s">
        <v>65</v>
      </c>
      <c r="Y1810" s="5" t="s">
        <v>77</v>
      </c>
      <c r="Z1810" s="5" t="s">
        <v>66</v>
      </c>
      <c r="AA1810" s="5" t="s">
        <v>67</v>
      </c>
      <c r="AB1810" s="5"/>
      <c r="AC1810" s="5"/>
      <c r="AD1810" s="5" t="s">
        <v>94</v>
      </c>
      <c r="AE1810" s="5" t="s">
        <v>92</v>
      </c>
      <c r="AF1810" s="5" t="s">
        <v>91</v>
      </c>
    </row>
    <row r="1811" spans="24:32" ht="18" customHeight="1" x14ac:dyDescent="0.45">
      <c r="X1811" s="15" t="s">
        <v>107</v>
      </c>
      <c r="Y1811" s="15" t="s">
        <v>105</v>
      </c>
      <c r="Z1811" s="15" t="s">
        <v>93</v>
      </c>
      <c r="AA1811" s="15" t="s">
        <v>84</v>
      </c>
      <c r="AB1811" s="15" t="s">
        <v>97</v>
      </c>
      <c r="AC1811" s="2" t="str">
        <f>_xlfn.CONCAT(X1811,Y1811,Z1811,AA1811,AB1811)</f>
        <v>4後期火1 2a</v>
      </c>
      <c r="AD1811" s="16" t="e">
        <f>DGET($M$10:$U$203,$U$10,X1810:AA1811)</f>
        <v>#VALUE!</v>
      </c>
      <c r="AE1811" s="16" t="e">
        <f>DGET($M$10:$U$203,$N$10,X1810:AA1811)</f>
        <v>#VALUE!</v>
      </c>
      <c r="AF1811" s="16" t="e">
        <f>DGET($M$10:$U$203,$M$10,X1810:AA1811)</f>
        <v>#VALUE!</v>
      </c>
    </row>
    <row r="1812" spans="24:32" ht="18" customHeight="1" x14ac:dyDescent="0.45">
      <c r="X1812" s="5" t="s">
        <v>65</v>
      </c>
      <c r="Y1812" s="5" t="s">
        <v>77</v>
      </c>
      <c r="Z1812" s="5" t="s">
        <v>66</v>
      </c>
      <c r="AA1812" s="5" t="s">
        <v>68</v>
      </c>
      <c r="AB1812" s="5"/>
      <c r="AC1812" s="5"/>
      <c r="AD1812" s="5" t="s">
        <v>94</v>
      </c>
      <c r="AE1812" s="5" t="s">
        <v>92</v>
      </c>
      <c r="AF1812" s="5" t="s">
        <v>91</v>
      </c>
    </row>
    <row r="1813" spans="24:32" ht="18" customHeight="1" x14ac:dyDescent="0.45">
      <c r="X1813" s="15" t="s">
        <v>107</v>
      </c>
      <c r="Y1813" s="15" t="s">
        <v>105</v>
      </c>
      <c r="Z1813" s="15" t="s">
        <v>93</v>
      </c>
      <c r="AA1813" s="15" t="s">
        <v>84</v>
      </c>
      <c r="AB1813" s="15" t="s">
        <v>98</v>
      </c>
      <c r="AC1813" s="2" t="str">
        <f>_xlfn.CONCAT(X1813,Y1813,Z1813,AA1813,AB1813)</f>
        <v>4後期火1 2b</v>
      </c>
      <c r="AD1813" s="16" t="e">
        <f>DGET($M$10:$U$203,$U$10,X1812:AA1813)</f>
        <v>#VALUE!</v>
      </c>
      <c r="AE1813" s="16" t="e">
        <f>DGET($M$10:$U$203,$N$10,X1812:AA1813)</f>
        <v>#VALUE!</v>
      </c>
      <c r="AF1813" s="16" t="e">
        <f>DGET($M$10:$U$203,$M$10,X1812:AA1813)</f>
        <v>#VALUE!</v>
      </c>
    </row>
    <row r="1814" spans="24:32" ht="18" customHeight="1" x14ac:dyDescent="0.45">
      <c r="X1814" s="5" t="s">
        <v>65</v>
      </c>
      <c r="Y1814" s="5" t="s">
        <v>77</v>
      </c>
      <c r="Z1814" s="5" t="s">
        <v>66</v>
      </c>
      <c r="AA1814" s="5" t="s">
        <v>69</v>
      </c>
      <c r="AB1814" s="5"/>
      <c r="AC1814" s="5"/>
      <c r="AD1814" s="5" t="s">
        <v>94</v>
      </c>
      <c r="AE1814" s="5" t="s">
        <v>92</v>
      </c>
      <c r="AF1814" s="5" t="s">
        <v>91</v>
      </c>
    </row>
    <row r="1815" spans="24:32" ht="18" customHeight="1" x14ac:dyDescent="0.45">
      <c r="X1815" s="15" t="s">
        <v>107</v>
      </c>
      <c r="Y1815" s="15" t="s">
        <v>105</v>
      </c>
      <c r="Z1815" s="15" t="s">
        <v>93</v>
      </c>
      <c r="AA1815" s="15" t="s">
        <v>84</v>
      </c>
      <c r="AB1815" s="15" t="s">
        <v>99</v>
      </c>
      <c r="AC1815" s="2" t="str">
        <f>_xlfn.CONCAT(X1815,Y1815,Z1815,AA1815,AB1815)</f>
        <v>4後期火1 2c</v>
      </c>
      <c r="AD1815" s="16" t="e">
        <f>DGET($M$10:$U$203,$U$10,X1814:AA1815)</f>
        <v>#VALUE!</v>
      </c>
      <c r="AE1815" s="16" t="e">
        <f>DGET($M$10:$U$203,$N$10,X1814:AA1815)</f>
        <v>#VALUE!</v>
      </c>
      <c r="AF1815" s="16" t="e">
        <f>DGET($M$10:$U$203,$M$10,X1814:AA1815)</f>
        <v>#VALUE!</v>
      </c>
    </row>
    <row r="1816" spans="24:32" ht="18" customHeight="1" x14ac:dyDescent="0.45">
      <c r="X1816" s="5" t="s">
        <v>65</v>
      </c>
      <c r="Y1816" s="5" t="s">
        <v>77</v>
      </c>
      <c r="Z1816" s="5" t="s">
        <v>66</v>
      </c>
      <c r="AA1816" s="5" t="s">
        <v>67</v>
      </c>
      <c r="AB1816" s="5"/>
      <c r="AC1816" s="5"/>
      <c r="AD1816" s="5" t="s">
        <v>94</v>
      </c>
      <c r="AE1816" s="5" t="s">
        <v>92</v>
      </c>
      <c r="AF1816" s="5" t="s">
        <v>91</v>
      </c>
    </row>
    <row r="1817" spans="24:32" ht="18" customHeight="1" x14ac:dyDescent="0.45">
      <c r="X1817" s="15" t="s">
        <v>107</v>
      </c>
      <c r="Y1817" s="15" t="s">
        <v>105</v>
      </c>
      <c r="Z1817" s="15" t="s">
        <v>93</v>
      </c>
      <c r="AA1817" s="15" t="s">
        <v>85</v>
      </c>
      <c r="AB1817" s="15" t="s">
        <v>97</v>
      </c>
      <c r="AC1817" s="2" t="str">
        <f>_xlfn.CONCAT(X1817,Y1817,Z1817,AA1817,AB1817)</f>
        <v>4後期火3 4a</v>
      </c>
      <c r="AD1817" s="16" t="e">
        <f>DGET($M$10:$U$203,$U$10,X1816:AA1817)</f>
        <v>#VALUE!</v>
      </c>
      <c r="AE1817" s="16" t="e">
        <f>DGET($M$10:$U$203,$N$10,X1816:AA1817)</f>
        <v>#VALUE!</v>
      </c>
      <c r="AF1817" s="16" t="e">
        <f>DGET($M$10:$U$203,$M$10,X1816:AA1817)</f>
        <v>#VALUE!</v>
      </c>
    </row>
    <row r="1818" spans="24:32" ht="18" customHeight="1" x14ac:dyDescent="0.45">
      <c r="X1818" s="5" t="s">
        <v>65</v>
      </c>
      <c r="Y1818" s="5" t="s">
        <v>77</v>
      </c>
      <c r="Z1818" s="5" t="s">
        <v>66</v>
      </c>
      <c r="AA1818" s="5" t="s">
        <v>68</v>
      </c>
      <c r="AB1818" s="5"/>
      <c r="AC1818" s="5"/>
      <c r="AD1818" s="5" t="s">
        <v>94</v>
      </c>
      <c r="AE1818" s="5" t="s">
        <v>92</v>
      </c>
      <c r="AF1818" s="5" t="s">
        <v>91</v>
      </c>
    </row>
    <row r="1819" spans="24:32" ht="18" customHeight="1" x14ac:dyDescent="0.45">
      <c r="X1819" s="15" t="s">
        <v>107</v>
      </c>
      <c r="Y1819" s="15" t="s">
        <v>105</v>
      </c>
      <c r="Z1819" s="15" t="s">
        <v>93</v>
      </c>
      <c r="AA1819" s="15" t="s">
        <v>85</v>
      </c>
      <c r="AB1819" s="15" t="s">
        <v>98</v>
      </c>
      <c r="AC1819" s="2" t="str">
        <f>_xlfn.CONCAT(X1819,Y1819,Z1819,AA1819,AB1819)</f>
        <v>4後期火3 4b</v>
      </c>
      <c r="AD1819" s="16" t="e">
        <f>DGET($M$10:$U$203,$U$10,X1818:AA1819)</f>
        <v>#VALUE!</v>
      </c>
      <c r="AE1819" s="16" t="e">
        <f>DGET($M$10:$U$203,$N$10,X1818:AA1819)</f>
        <v>#VALUE!</v>
      </c>
      <c r="AF1819" s="16" t="e">
        <f>DGET($M$10:$U$203,$M$10,X1818:AA1819)</f>
        <v>#VALUE!</v>
      </c>
    </row>
    <row r="1820" spans="24:32" ht="18" customHeight="1" x14ac:dyDescent="0.45">
      <c r="X1820" s="5" t="s">
        <v>65</v>
      </c>
      <c r="Y1820" s="5" t="s">
        <v>77</v>
      </c>
      <c r="Z1820" s="5" t="s">
        <v>66</v>
      </c>
      <c r="AA1820" s="5" t="s">
        <v>69</v>
      </c>
      <c r="AB1820" s="5"/>
      <c r="AC1820" s="5"/>
      <c r="AD1820" s="5" t="s">
        <v>94</v>
      </c>
      <c r="AE1820" s="5" t="s">
        <v>92</v>
      </c>
      <c r="AF1820" s="5" t="s">
        <v>91</v>
      </c>
    </row>
    <row r="1821" spans="24:32" ht="18" customHeight="1" x14ac:dyDescent="0.45">
      <c r="X1821" s="15" t="s">
        <v>107</v>
      </c>
      <c r="Y1821" s="15" t="s">
        <v>105</v>
      </c>
      <c r="Z1821" s="15" t="s">
        <v>93</v>
      </c>
      <c r="AA1821" s="15" t="s">
        <v>85</v>
      </c>
      <c r="AB1821" s="15" t="s">
        <v>99</v>
      </c>
      <c r="AC1821" s="2" t="str">
        <f>_xlfn.CONCAT(X1821,Y1821,Z1821,AA1821,AB1821)</f>
        <v>4後期火3 4c</v>
      </c>
      <c r="AD1821" s="16" t="e">
        <f>DGET($M$10:$U$203,$U$10,X1820:AA1821)</f>
        <v>#VALUE!</v>
      </c>
      <c r="AE1821" s="16" t="e">
        <f>DGET($M$10:$U$203,$N$10,X1820:AA1821)</f>
        <v>#VALUE!</v>
      </c>
      <c r="AF1821" s="16" t="e">
        <f>DGET($M$10:$U$203,$M$10,X1820:AA1821)</f>
        <v>#VALUE!</v>
      </c>
    </row>
    <row r="1822" spans="24:32" ht="18" customHeight="1" x14ac:dyDescent="0.45">
      <c r="X1822" s="5" t="s">
        <v>65</v>
      </c>
      <c r="Y1822" s="5" t="s">
        <v>77</v>
      </c>
      <c r="Z1822" s="5" t="s">
        <v>66</v>
      </c>
      <c r="AA1822" s="5" t="s">
        <v>67</v>
      </c>
      <c r="AB1822" s="5"/>
      <c r="AC1822" s="5"/>
      <c r="AD1822" s="5" t="s">
        <v>94</v>
      </c>
      <c r="AE1822" s="5" t="s">
        <v>92</v>
      </c>
      <c r="AF1822" s="5" t="s">
        <v>91</v>
      </c>
    </row>
    <row r="1823" spans="24:32" ht="18" customHeight="1" x14ac:dyDescent="0.45">
      <c r="X1823" s="15" t="s">
        <v>107</v>
      </c>
      <c r="Y1823" s="15" t="s">
        <v>105</v>
      </c>
      <c r="Z1823" s="15" t="s">
        <v>93</v>
      </c>
      <c r="AA1823" s="15" t="s">
        <v>87</v>
      </c>
      <c r="AB1823" s="15" t="s">
        <v>97</v>
      </c>
      <c r="AC1823" s="2" t="str">
        <f>_xlfn.CONCAT(X1823,Y1823,Z1823,AA1823,AB1823)</f>
        <v>4後期火5 6a</v>
      </c>
      <c r="AD1823" s="16" t="e">
        <f>DGET($M$10:$U$203,$U$10,X1822:AA1823)</f>
        <v>#VALUE!</v>
      </c>
      <c r="AE1823" s="16" t="e">
        <f>DGET($M$10:$U$203,$N$10,X1822:AA1823)</f>
        <v>#VALUE!</v>
      </c>
      <c r="AF1823" s="16" t="e">
        <f>DGET($M$10:$U$203,$M$10,X1822:AA1823)</f>
        <v>#VALUE!</v>
      </c>
    </row>
    <row r="1824" spans="24:32" ht="18" customHeight="1" x14ac:dyDescent="0.45">
      <c r="X1824" s="5" t="s">
        <v>65</v>
      </c>
      <c r="Y1824" s="5" t="s">
        <v>77</v>
      </c>
      <c r="Z1824" s="5" t="s">
        <v>66</v>
      </c>
      <c r="AA1824" s="5" t="s">
        <v>68</v>
      </c>
      <c r="AB1824" s="5"/>
      <c r="AC1824" s="5"/>
      <c r="AD1824" s="5" t="s">
        <v>94</v>
      </c>
      <c r="AE1824" s="5" t="s">
        <v>92</v>
      </c>
      <c r="AF1824" s="5" t="s">
        <v>91</v>
      </c>
    </row>
    <row r="1825" spans="24:32" ht="18" customHeight="1" x14ac:dyDescent="0.45">
      <c r="X1825" s="15" t="s">
        <v>107</v>
      </c>
      <c r="Y1825" s="15" t="s">
        <v>105</v>
      </c>
      <c r="Z1825" s="15" t="s">
        <v>93</v>
      </c>
      <c r="AA1825" s="15" t="s">
        <v>87</v>
      </c>
      <c r="AB1825" s="15" t="s">
        <v>98</v>
      </c>
      <c r="AC1825" s="2" t="str">
        <f>_xlfn.CONCAT(X1825,Y1825,Z1825,AA1825,AB1825)</f>
        <v>4後期火5 6b</v>
      </c>
      <c r="AD1825" s="16" t="e">
        <f>DGET($M$10:$U$203,$U$10,X1824:AA1825)</f>
        <v>#VALUE!</v>
      </c>
      <c r="AE1825" s="16" t="e">
        <f>DGET($M$10:$U$203,$N$10,X1824:AA1825)</f>
        <v>#VALUE!</v>
      </c>
      <c r="AF1825" s="16" t="e">
        <f>DGET($M$10:$U$203,$M$10,X1824:AA1825)</f>
        <v>#VALUE!</v>
      </c>
    </row>
    <row r="1826" spans="24:32" ht="18" customHeight="1" x14ac:dyDescent="0.45">
      <c r="X1826" s="5" t="s">
        <v>65</v>
      </c>
      <c r="Y1826" s="5" t="s">
        <v>77</v>
      </c>
      <c r="Z1826" s="5" t="s">
        <v>66</v>
      </c>
      <c r="AA1826" s="5" t="s">
        <v>69</v>
      </c>
      <c r="AB1826" s="5"/>
      <c r="AC1826" s="5"/>
      <c r="AD1826" s="5" t="s">
        <v>94</v>
      </c>
      <c r="AE1826" s="5" t="s">
        <v>92</v>
      </c>
      <c r="AF1826" s="5" t="s">
        <v>91</v>
      </c>
    </row>
    <row r="1827" spans="24:32" ht="18" customHeight="1" x14ac:dyDescent="0.45">
      <c r="X1827" s="15" t="s">
        <v>107</v>
      </c>
      <c r="Y1827" s="15" t="s">
        <v>105</v>
      </c>
      <c r="Z1827" s="15" t="s">
        <v>93</v>
      </c>
      <c r="AA1827" s="15" t="s">
        <v>87</v>
      </c>
      <c r="AB1827" s="15" t="s">
        <v>99</v>
      </c>
      <c r="AC1827" s="2" t="str">
        <f>_xlfn.CONCAT(X1827,Y1827,Z1827,AA1827,AB1827)</f>
        <v>4後期火5 6c</v>
      </c>
      <c r="AD1827" s="16" t="e">
        <f>DGET($M$10:$U$203,$U$10,X1826:AA1827)</f>
        <v>#VALUE!</v>
      </c>
      <c r="AE1827" s="16" t="e">
        <f>DGET($M$10:$U$203,$N$10,X1826:AA1827)</f>
        <v>#VALUE!</v>
      </c>
      <c r="AF1827" s="16" t="e">
        <f>DGET($M$10:$U$203,$M$10,X1826:AA1827)</f>
        <v>#VALUE!</v>
      </c>
    </row>
    <row r="1828" spans="24:32" ht="18" customHeight="1" x14ac:dyDescent="0.45">
      <c r="X1828" s="5" t="s">
        <v>65</v>
      </c>
      <c r="Y1828" s="5" t="s">
        <v>77</v>
      </c>
      <c r="Z1828" s="5" t="s">
        <v>66</v>
      </c>
      <c r="AA1828" s="5" t="s">
        <v>67</v>
      </c>
      <c r="AB1828" s="5"/>
      <c r="AC1828" s="5"/>
      <c r="AD1828" s="5" t="s">
        <v>94</v>
      </c>
      <c r="AE1828" s="5" t="s">
        <v>92</v>
      </c>
      <c r="AF1828" s="5" t="s">
        <v>91</v>
      </c>
    </row>
    <row r="1829" spans="24:32" ht="18" customHeight="1" x14ac:dyDescent="0.45">
      <c r="X1829" s="15" t="s">
        <v>107</v>
      </c>
      <c r="Y1829" s="15" t="s">
        <v>105</v>
      </c>
      <c r="Z1829" s="15" t="s">
        <v>93</v>
      </c>
      <c r="AA1829" s="15" t="s">
        <v>88</v>
      </c>
      <c r="AB1829" s="15" t="s">
        <v>97</v>
      </c>
      <c r="AC1829" s="2" t="str">
        <f>_xlfn.CONCAT(X1829,Y1829,Z1829,AA1829,AB1829)</f>
        <v>4後期火7 8a</v>
      </c>
      <c r="AD1829" s="16" t="e">
        <f>DGET($M$10:$U$203,$U$10,X1828:AA1829)</f>
        <v>#VALUE!</v>
      </c>
      <c r="AE1829" s="16" t="e">
        <f>DGET($M$10:$U$203,$N$10,X1828:AA1829)</f>
        <v>#VALUE!</v>
      </c>
      <c r="AF1829" s="16" t="e">
        <f>DGET($M$10:$U$203,$M$10,X1828:AA1829)</f>
        <v>#VALUE!</v>
      </c>
    </row>
    <row r="1830" spans="24:32" ht="18" customHeight="1" x14ac:dyDescent="0.45">
      <c r="X1830" s="5" t="s">
        <v>65</v>
      </c>
      <c r="Y1830" s="5" t="s">
        <v>77</v>
      </c>
      <c r="Z1830" s="5" t="s">
        <v>66</v>
      </c>
      <c r="AA1830" s="5" t="s">
        <v>68</v>
      </c>
      <c r="AB1830" s="5"/>
      <c r="AC1830" s="5"/>
      <c r="AD1830" s="5" t="s">
        <v>94</v>
      </c>
      <c r="AE1830" s="5" t="s">
        <v>92</v>
      </c>
      <c r="AF1830" s="5" t="s">
        <v>91</v>
      </c>
    </row>
    <row r="1831" spans="24:32" ht="18" customHeight="1" x14ac:dyDescent="0.45">
      <c r="X1831" s="15" t="s">
        <v>107</v>
      </c>
      <c r="Y1831" s="15" t="s">
        <v>105</v>
      </c>
      <c r="Z1831" s="15" t="s">
        <v>93</v>
      </c>
      <c r="AA1831" s="15" t="s">
        <v>88</v>
      </c>
      <c r="AB1831" s="15" t="s">
        <v>98</v>
      </c>
      <c r="AC1831" s="2" t="str">
        <f>_xlfn.CONCAT(X1831,Y1831,Z1831,AA1831,AB1831)</f>
        <v>4後期火7 8b</v>
      </c>
      <c r="AD1831" s="16" t="e">
        <f>DGET($M$10:$U$203,$U$10,X1830:AA1831)</f>
        <v>#VALUE!</v>
      </c>
      <c r="AE1831" s="16" t="e">
        <f>DGET($M$10:$U$203,$N$10,X1830:AA1831)</f>
        <v>#VALUE!</v>
      </c>
      <c r="AF1831" s="16" t="e">
        <f>DGET($M$10:$U$203,$M$10,X1830:AA1831)</f>
        <v>#VALUE!</v>
      </c>
    </row>
    <row r="1832" spans="24:32" ht="18" customHeight="1" x14ac:dyDescent="0.45">
      <c r="X1832" s="5" t="s">
        <v>65</v>
      </c>
      <c r="Y1832" s="5" t="s">
        <v>77</v>
      </c>
      <c r="Z1832" s="5" t="s">
        <v>66</v>
      </c>
      <c r="AA1832" s="5" t="s">
        <v>69</v>
      </c>
      <c r="AB1832" s="5"/>
      <c r="AC1832" s="5"/>
      <c r="AD1832" s="5" t="s">
        <v>94</v>
      </c>
      <c r="AE1832" s="5" t="s">
        <v>92</v>
      </c>
      <c r="AF1832" s="5" t="s">
        <v>91</v>
      </c>
    </row>
    <row r="1833" spans="24:32" ht="18" customHeight="1" x14ac:dyDescent="0.45">
      <c r="X1833" s="15" t="s">
        <v>107</v>
      </c>
      <c r="Y1833" s="15" t="s">
        <v>105</v>
      </c>
      <c r="Z1833" s="15" t="s">
        <v>93</v>
      </c>
      <c r="AA1833" s="15" t="s">
        <v>88</v>
      </c>
      <c r="AB1833" s="15" t="s">
        <v>99</v>
      </c>
      <c r="AC1833" s="2" t="str">
        <f>_xlfn.CONCAT(X1833,Y1833,Z1833,AA1833,AB1833)</f>
        <v>4後期火7 8c</v>
      </c>
      <c r="AD1833" s="16" t="e">
        <f>DGET($M$10:$U$203,$U$10,X1832:AA1833)</f>
        <v>#VALUE!</v>
      </c>
      <c r="AE1833" s="16" t="e">
        <f>DGET($M$10:$U$203,$N$10,X1832:AA1833)</f>
        <v>#VALUE!</v>
      </c>
      <c r="AF1833" s="16" t="e">
        <f>DGET($M$10:$U$203,$M$10,X1832:AA1833)</f>
        <v>#VALUE!</v>
      </c>
    </row>
    <row r="1834" spans="24:32" ht="18" customHeight="1" x14ac:dyDescent="0.45">
      <c r="X1834" s="5" t="s">
        <v>65</v>
      </c>
      <c r="Y1834" s="5" t="s">
        <v>77</v>
      </c>
      <c r="Z1834" s="5" t="s">
        <v>66</v>
      </c>
      <c r="AA1834" s="5" t="s">
        <v>67</v>
      </c>
      <c r="AB1834" s="5"/>
      <c r="AC1834" s="5"/>
      <c r="AD1834" s="5" t="s">
        <v>94</v>
      </c>
      <c r="AE1834" s="5" t="s">
        <v>92</v>
      </c>
      <c r="AF1834" s="5" t="s">
        <v>91</v>
      </c>
    </row>
    <row r="1835" spans="24:32" ht="18" customHeight="1" x14ac:dyDescent="0.45">
      <c r="X1835" s="15" t="s">
        <v>107</v>
      </c>
      <c r="Y1835" s="15" t="s">
        <v>105</v>
      </c>
      <c r="Z1835" s="15" t="s">
        <v>93</v>
      </c>
      <c r="AA1835" s="15" t="s">
        <v>89</v>
      </c>
      <c r="AB1835" s="15" t="s">
        <v>97</v>
      </c>
      <c r="AC1835" s="2" t="str">
        <f>_xlfn.CONCAT(X1835,Y1835,Z1835,AA1835,AB1835)</f>
        <v>4後期火9 10a</v>
      </c>
      <c r="AD1835" s="16" t="e">
        <f>DGET($M$10:$U$203,$U$10,X1834:AA1835)</f>
        <v>#VALUE!</v>
      </c>
      <c r="AE1835" s="16" t="e">
        <f>DGET($M$10:$U$203,$N$10,X1834:AA1835)</f>
        <v>#VALUE!</v>
      </c>
      <c r="AF1835" s="16" t="e">
        <f>DGET($M$10:$U$203,$M$10,X1834:AA1835)</f>
        <v>#VALUE!</v>
      </c>
    </row>
    <row r="1836" spans="24:32" ht="18" customHeight="1" x14ac:dyDescent="0.45">
      <c r="X1836" s="5" t="s">
        <v>65</v>
      </c>
      <c r="Y1836" s="5" t="s">
        <v>77</v>
      </c>
      <c r="Z1836" s="5" t="s">
        <v>66</v>
      </c>
      <c r="AA1836" s="5" t="s">
        <v>68</v>
      </c>
      <c r="AB1836" s="5"/>
      <c r="AC1836" s="5"/>
      <c r="AD1836" s="5" t="s">
        <v>94</v>
      </c>
      <c r="AE1836" s="5" t="s">
        <v>92</v>
      </c>
      <c r="AF1836" s="5" t="s">
        <v>91</v>
      </c>
    </row>
    <row r="1837" spans="24:32" ht="18" customHeight="1" x14ac:dyDescent="0.45">
      <c r="X1837" s="15" t="s">
        <v>107</v>
      </c>
      <c r="Y1837" s="15" t="s">
        <v>105</v>
      </c>
      <c r="Z1837" s="15" t="s">
        <v>93</v>
      </c>
      <c r="AA1837" s="15" t="s">
        <v>89</v>
      </c>
      <c r="AB1837" s="15" t="s">
        <v>98</v>
      </c>
      <c r="AC1837" s="2" t="str">
        <f>_xlfn.CONCAT(X1837,Y1837,Z1837,AA1837,AB1837)</f>
        <v>4後期火9 10b</v>
      </c>
      <c r="AD1837" s="16" t="e">
        <f>DGET($M$10:$U$203,$U$10,X1836:AA1837)</f>
        <v>#VALUE!</v>
      </c>
      <c r="AE1837" s="16" t="e">
        <f>DGET($M$10:$U$203,$N$10,X1836:AA1837)</f>
        <v>#VALUE!</v>
      </c>
      <c r="AF1837" s="16" t="e">
        <f>DGET($M$10:$U$203,$M$10,X1836:AA1837)</f>
        <v>#VALUE!</v>
      </c>
    </row>
    <row r="1838" spans="24:32" ht="18" customHeight="1" x14ac:dyDescent="0.45">
      <c r="X1838" s="5" t="s">
        <v>65</v>
      </c>
      <c r="Y1838" s="5" t="s">
        <v>77</v>
      </c>
      <c r="Z1838" s="5" t="s">
        <v>66</v>
      </c>
      <c r="AA1838" s="5" t="s">
        <v>69</v>
      </c>
      <c r="AB1838" s="5"/>
      <c r="AC1838" s="5"/>
      <c r="AD1838" s="5" t="s">
        <v>94</v>
      </c>
      <c r="AE1838" s="5" t="s">
        <v>92</v>
      </c>
      <c r="AF1838" s="5" t="s">
        <v>91</v>
      </c>
    </row>
    <row r="1839" spans="24:32" ht="18" customHeight="1" x14ac:dyDescent="0.45">
      <c r="X1839" s="15" t="s">
        <v>107</v>
      </c>
      <c r="Y1839" s="15" t="s">
        <v>105</v>
      </c>
      <c r="Z1839" s="15" t="s">
        <v>93</v>
      </c>
      <c r="AA1839" s="15" t="s">
        <v>89</v>
      </c>
      <c r="AB1839" s="15" t="s">
        <v>99</v>
      </c>
      <c r="AC1839" s="2" t="str">
        <f>_xlfn.CONCAT(X1839,Y1839,Z1839,AA1839,AB1839)</f>
        <v>4後期火9 10c</v>
      </c>
      <c r="AD1839" s="16" t="e">
        <f>DGET($M$10:$U$203,$U$10,X1838:AA1839)</f>
        <v>#VALUE!</v>
      </c>
      <c r="AE1839" s="16" t="e">
        <f>DGET($M$10:$U$203,$N$10,X1838:AA1839)</f>
        <v>#VALUE!</v>
      </c>
      <c r="AF1839" s="16" t="e">
        <f>DGET($M$10:$U$203,$M$10,X1838:AA1839)</f>
        <v>#VALUE!</v>
      </c>
    </row>
    <row r="1840" spans="24:32" ht="18" customHeight="1" x14ac:dyDescent="0.45">
      <c r="X1840" s="5" t="s">
        <v>65</v>
      </c>
      <c r="Y1840" s="5" t="s">
        <v>77</v>
      </c>
      <c r="Z1840" s="5" t="s">
        <v>66</v>
      </c>
      <c r="AA1840" s="5" t="s">
        <v>67</v>
      </c>
      <c r="AB1840" s="5"/>
      <c r="AC1840" s="5"/>
      <c r="AD1840" s="5" t="s">
        <v>94</v>
      </c>
      <c r="AE1840" s="5" t="s">
        <v>92</v>
      </c>
      <c r="AF1840" s="5" t="s">
        <v>91</v>
      </c>
    </row>
    <row r="1841" spans="24:32" ht="18" customHeight="1" x14ac:dyDescent="0.45">
      <c r="X1841" s="15" t="s">
        <v>107</v>
      </c>
      <c r="Y1841" s="15" t="s">
        <v>105</v>
      </c>
      <c r="Z1841" s="15" t="s">
        <v>93</v>
      </c>
      <c r="AA1841" s="15" t="s">
        <v>90</v>
      </c>
      <c r="AB1841" s="15" t="s">
        <v>97</v>
      </c>
      <c r="AC1841" s="2" t="str">
        <f>_xlfn.CONCAT(X1841,Y1841,Z1841,AA1841,AB1841)</f>
        <v>4後期火他a</v>
      </c>
      <c r="AD1841" s="16" t="e">
        <f>DGET($M$10:$U$203,$U$10,X1840:AA1841)</f>
        <v>#VALUE!</v>
      </c>
      <c r="AE1841" s="16" t="e">
        <f>DGET($M$10:$U$203,$N$10,X1840:AA1841)</f>
        <v>#VALUE!</v>
      </c>
      <c r="AF1841" s="16" t="e">
        <f>DGET($M$10:$U$203,$M$10,X1840:AA1841)</f>
        <v>#VALUE!</v>
      </c>
    </row>
    <row r="1842" spans="24:32" ht="18" customHeight="1" x14ac:dyDescent="0.45">
      <c r="X1842" s="5" t="s">
        <v>65</v>
      </c>
      <c r="Y1842" s="5" t="s">
        <v>77</v>
      </c>
      <c r="Z1842" s="5" t="s">
        <v>66</v>
      </c>
      <c r="AA1842" s="5" t="s">
        <v>68</v>
      </c>
      <c r="AB1842" s="5"/>
      <c r="AC1842" s="5"/>
      <c r="AD1842" s="5" t="s">
        <v>94</v>
      </c>
      <c r="AE1842" s="5" t="s">
        <v>92</v>
      </c>
      <c r="AF1842" s="5" t="s">
        <v>91</v>
      </c>
    </row>
    <row r="1843" spans="24:32" ht="18" customHeight="1" x14ac:dyDescent="0.45">
      <c r="X1843" s="15" t="s">
        <v>107</v>
      </c>
      <c r="Y1843" s="15" t="s">
        <v>105</v>
      </c>
      <c r="Z1843" s="15" t="s">
        <v>93</v>
      </c>
      <c r="AA1843" s="15" t="s">
        <v>90</v>
      </c>
      <c r="AB1843" s="15" t="s">
        <v>98</v>
      </c>
      <c r="AC1843" s="2" t="str">
        <f>_xlfn.CONCAT(X1843,Y1843,Z1843,AA1843,AB1843)</f>
        <v>4後期火他b</v>
      </c>
      <c r="AD1843" s="16" t="e">
        <f>DGET($M$10:$U$203,$U$10,X1842:AA1843)</f>
        <v>#VALUE!</v>
      </c>
      <c r="AE1843" s="16" t="e">
        <f>DGET($M$10:$U$203,$N$10,X1842:AA1843)</f>
        <v>#VALUE!</v>
      </c>
      <c r="AF1843" s="16" t="e">
        <f>DGET($M$10:$U$203,$M$10,X1842:AA1843)</f>
        <v>#VALUE!</v>
      </c>
    </row>
    <row r="1844" spans="24:32" ht="18" customHeight="1" x14ac:dyDescent="0.45">
      <c r="X1844" s="5" t="s">
        <v>65</v>
      </c>
      <c r="Y1844" s="5" t="s">
        <v>77</v>
      </c>
      <c r="Z1844" s="5" t="s">
        <v>66</v>
      </c>
      <c r="AA1844" s="5" t="s">
        <v>69</v>
      </c>
      <c r="AB1844" s="5"/>
      <c r="AC1844" s="5"/>
      <c r="AD1844" s="5" t="s">
        <v>94</v>
      </c>
      <c r="AE1844" s="5" t="s">
        <v>92</v>
      </c>
      <c r="AF1844" s="5" t="s">
        <v>91</v>
      </c>
    </row>
    <row r="1845" spans="24:32" ht="18" customHeight="1" x14ac:dyDescent="0.45">
      <c r="X1845" s="15" t="s">
        <v>107</v>
      </c>
      <c r="Y1845" s="15" t="s">
        <v>105</v>
      </c>
      <c r="Z1845" s="15" t="s">
        <v>93</v>
      </c>
      <c r="AA1845" s="15" t="s">
        <v>90</v>
      </c>
      <c r="AB1845" s="15" t="s">
        <v>99</v>
      </c>
      <c r="AC1845" s="2" t="str">
        <f>_xlfn.CONCAT(X1845,Y1845,Z1845,AA1845,AB1845)</f>
        <v>4後期火他c</v>
      </c>
      <c r="AD1845" s="16" t="e">
        <f>DGET($M$10:$U$203,$U$10,X1844:AA1845)</f>
        <v>#VALUE!</v>
      </c>
      <c r="AE1845" s="16" t="e">
        <f>DGET($M$10:$U$203,$N$10,X1844:AA1845)</f>
        <v>#VALUE!</v>
      </c>
      <c r="AF1845" s="16" t="e">
        <f>DGET($M$10:$U$203,$M$10,X1844:AA1845)</f>
        <v>#VALUE!</v>
      </c>
    </row>
    <row r="1846" spans="24:32" ht="18" customHeight="1" x14ac:dyDescent="0.45">
      <c r="X1846" s="5" t="s">
        <v>65</v>
      </c>
      <c r="Y1846" s="5" t="s">
        <v>77</v>
      </c>
      <c r="Z1846" s="5" t="s">
        <v>66</v>
      </c>
      <c r="AA1846" s="5" t="s">
        <v>67</v>
      </c>
      <c r="AB1846" s="5"/>
      <c r="AC1846" s="5"/>
      <c r="AD1846" s="5" t="s">
        <v>94</v>
      </c>
      <c r="AE1846" s="5" t="s">
        <v>92</v>
      </c>
      <c r="AF1846" s="5" t="s">
        <v>91</v>
      </c>
    </row>
    <row r="1847" spans="24:32" ht="18" customHeight="1" x14ac:dyDescent="0.45">
      <c r="X1847" s="15" t="s">
        <v>107</v>
      </c>
      <c r="Y1847" s="15" t="s">
        <v>105</v>
      </c>
      <c r="Z1847" s="15" t="s">
        <v>95</v>
      </c>
      <c r="AA1847" s="15" t="s">
        <v>84</v>
      </c>
      <c r="AB1847" s="15" t="s">
        <v>97</v>
      </c>
      <c r="AC1847" s="2" t="str">
        <f>_xlfn.CONCAT(X1847,Y1847,Z1847,AA1847,AB1847)</f>
        <v>4後期水1 2a</v>
      </c>
      <c r="AD1847" s="16" t="e">
        <f>DGET($M$10:$U$203,$U$10,X1846:AA1847)</f>
        <v>#VALUE!</v>
      </c>
      <c r="AE1847" s="16" t="e">
        <f>DGET($M$10:$U$203,$N$10,X1846:AA1847)</f>
        <v>#VALUE!</v>
      </c>
      <c r="AF1847" s="16" t="e">
        <f>DGET($M$10:$U$203,$M$10,X1846:AA1847)</f>
        <v>#VALUE!</v>
      </c>
    </row>
    <row r="1848" spans="24:32" ht="18" customHeight="1" x14ac:dyDescent="0.45">
      <c r="X1848" s="5" t="s">
        <v>65</v>
      </c>
      <c r="Y1848" s="5" t="s">
        <v>77</v>
      </c>
      <c r="Z1848" s="5" t="s">
        <v>66</v>
      </c>
      <c r="AA1848" s="5" t="s">
        <v>68</v>
      </c>
      <c r="AB1848" s="5"/>
      <c r="AC1848" s="5"/>
      <c r="AD1848" s="5" t="s">
        <v>94</v>
      </c>
      <c r="AE1848" s="5" t="s">
        <v>92</v>
      </c>
      <c r="AF1848" s="5" t="s">
        <v>91</v>
      </c>
    </row>
    <row r="1849" spans="24:32" ht="18" customHeight="1" x14ac:dyDescent="0.45">
      <c r="X1849" s="15" t="s">
        <v>107</v>
      </c>
      <c r="Y1849" s="15" t="s">
        <v>105</v>
      </c>
      <c r="Z1849" s="15" t="s">
        <v>95</v>
      </c>
      <c r="AA1849" s="15" t="s">
        <v>84</v>
      </c>
      <c r="AB1849" s="15" t="s">
        <v>98</v>
      </c>
      <c r="AC1849" s="2" t="str">
        <f>_xlfn.CONCAT(X1849,Y1849,Z1849,AA1849,AB1849)</f>
        <v>4後期水1 2b</v>
      </c>
      <c r="AD1849" s="16" t="e">
        <f>DGET($M$10:$U$203,$U$10,X1848:AA1849)</f>
        <v>#VALUE!</v>
      </c>
      <c r="AE1849" s="16" t="e">
        <f>DGET($M$10:$U$203,$N$10,X1848:AA1849)</f>
        <v>#VALUE!</v>
      </c>
      <c r="AF1849" s="16" t="e">
        <f>DGET($M$10:$U$203,$M$10,X1848:AA1849)</f>
        <v>#VALUE!</v>
      </c>
    </row>
    <row r="1850" spans="24:32" ht="18" customHeight="1" x14ac:dyDescent="0.45">
      <c r="X1850" s="5" t="s">
        <v>65</v>
      </c>
      <c r="Y1850" s="5" t="s">
        <v>77</v>
      </c>
      <c r="Z1850" s="5" t="s">
        <v>66</v>
      </c>
      <c r="AA1850" s="5" t="s">
        <v>69</v>
      </c>
      <c r="AB1850" s="5"/>
      <c r="AC1850" s="5"/>
      <c r="AD1850" s="5" t="s">
        <v>94</v>
      </c>
      <c r="AE1850" s="5" t="s">
        <v>92</v>
      </c>
      <c r="AF1850" s="5" t="s">
        <v>91</v>
      </c>
    </row>
    <row r="1851" spans="24:32" ht="18" customHeight="1" x14ac:dyDescent="0.45">
      <c r="X1851" s="15" t="s">
        <v>107</v>
      </c>
      <c r="Y1851" s="15" t="s">
        <v>105</v>
      </c>
      <c r="Z1851" s="15" t="s">
        <v>95</v>
      </c>
      <c r="AA1851" s="15" t="s">
        <v>84</v>
      </c>
      <c r="AB1851" s="15" t="s">
        <v>99</v>
      </c>
      <c r="AC1851" s="2" t="str">
        <f>_xlfn.CONCAT(X1851,Y1851,Z1851,AA1851,AB1851)</f>
        <v>4後期水1 2c</v>
      </c>
      <c r="AD1851" s="16" t="e">
        <f>DGET($M$10:$U$203,$U$10,X1850:AA1851)</f>
        <v>#VALUE!</v>
      </c>
      <c r="AE1851" s="16" t="e">
        <f>DGET($M$10:$U$203,$N$10,X1850:AA1851)</f>
        <v>#VALUE!</v>
      </c>
      <c r="AF1851" s="16" t="e">
        <f>DGET($M$10:$U$203,$M$10,X1850:AA1851)</f>
        <v>#VALUE!</v>
      </c>
    </row>
    <row r="1852" spans="24:32" ht="18" customHeight="1" x14ac:dyDescent="0.45">
      <c r="X1852" s="5" t="s">
        <v>65</v>
      </c>
      <c r="Y1852" s="5" t="s">
        <v>77</v>
      </c>
      <c r="Z1852" s="5" t="s">
        <v>66</v>
      </c>
      <c r="AA1852" s="5" t="s">
        <v>67</v>
      </c>
      <c r="AB1852" s="5"/>
      <c r="AC1852" s="5"/>
      <c r="AD1852" s="5" t="s">
        <v>94</v>
      </c>
      <c r="AE1852" s="5" t="s">
        <v>92</v>
      </c>
      <c r="AF1852" s="5" t="s">
        <v>91</v>
      </c>
    </row>
    <row r="1853" spans="24:32" ht="18" customHeight="1" x14ac:dyDescent="0.45">
      <c r="X1853" s="15" t="s">
        <v>107</v>
      </c>
      <c r="Y1853" s="15" t="s">
        <v>105</v>
      </c>
      <c r="Z1853" s="15" t="s">
        <v>95</v>
      </c>
      <c r="AA1853" s="15" t="s">
        <v>85</v>
      </c>
      <c r="AB1853" s="15" t="s">
        <v>97</v>
      </c>
      <c r="AC1853" s="2" t="str">
        <f>_xlfn.CONCAT(X1853,Y1853,Z1853,AA1853,AB1853)</f>
        <v>4後期水3 4a</v>
      </c>
      <c r="AD1853" s="16" t="e">
        <f>DGET($M$10:$U$203,$U$10,X1852:AA1853)</f>
        <v>#VALUE!</v>
      </c>
      <c r="AE1853" s="16" t="e">
        <f>DGET($M$10:$U$203,$N$10,X1852:AA1853)</f>
        <v>#VALUE!</v>
      </c>
      <c r="AF1853" s="16" t="e">
        <f>DGET($M$10:$U$203,$M$10,X1852:AA1853)</f>
        <v>#VALUE!</v>
      </c>
    </row>
    <row r="1854" spans="24:32" ht="18" customHeight="1" x14ac:dyDescent="0.45">
      <c r="X1854" s="5" t="s">
        <v>65</v>
      </c>
      <c r="Y1854" s="5" t="s">
        <v>77</v>
      </c>
      <c r="Z1854" s="5" t="s">
        <v>66</v>
      </c>
      <c r="AA1854" s="5" t="s">
        <v>68</v>
      </c>
      <c r="AB1854" s="5"/>
      <c r="AC1854" s="5"/>
      <c r="AD1854" s="5" t="s">
        <v>94</v>
      </c>
      <c r="AE1854" s="5" t="s">
        <v>92</v>
      </c>
      <c r="AF1854" s="5" t="s">
        <v>91</v>
      </c>
    </row>
    <row r="1855" spans="24:32" ht="18" customHeight="1" x14ac:dyDescent="0.45">
      <c r="X1855" s="15" t="s">
        <v>107</v>
      </c>
      <c r="Y1855" s="15" t="s">
        <v>105</v>
      </c>
      <c r="Z1855" s="15" t="s">
        <v>95</v>
      </c>
      <c r="AA1855" s="15" t="s">
        <v>85</v>
      </c>
      <c r="AB1855" s="15" t="s">
        <v>98</v>
      </c>
      <c r="AC1855" s="2" t="str">
        <f>_xlfn.CONCAT(X1855,Y1855,Z1855,AA1855,AB1855)</f>
        <v>4後期水3 4b</v>
      </c>
      <c r="AD1855" s="16" t="e">
        <f>DGET($M$10:$U$203,$U$10,X1854:AA1855)</f>
        <v>#VALUE!</v>
      </c>
      <c r="AE1855" s="16" t="e">
        <f>DGET($M$10:$U$203,$N$10,X1854:AA1855)</f>
        <v>#VALUE!</v>
      </c>
      <c r="AF1855" s="16" t="e">
        <f>DGET($M$10:$U$203,$M$10,X1854:AA1855)</f>
        <v>#VALUE!</v>
      </c>
    </row>
    <row r="1856" spans="24:32" ht="18" customHeight="1" x14ac:dyDescent="0.45">
      <c r="X1856" s="5" t="s">
        <v>65</v>
      </c>
      <c r="Y1856" s="5" t="s">
        <v>77</v>
      </c>
      <c r="Z1856" s="5" t="s">
        <v>66</v>
      </c>
      <c r="AA1856" s="5" t="s">
        <v>69</v>
      </c>
      <c r="AB1856" s="5"/>
      <c r="AC1856" s="5"/>
      <c r="AD1856" s="5" t="s">
        <v>94</v>
      </c>
      <c r="AE1856" s="5" t="s">
        <v>92</v>
      </c>
      <c r="AF1856" s="5" t="s">
        <v>91</v>
      </c>
    </row>
    <row r="1857" spans="24:32" ht="18" customHeight="1" x14ac:dyDescent="0.45">
      <c r="X1857" s="15" t="s">
        <v>107</v>
      </c>
      <c r="Y1857" s="15" t="s">
        <v>105</v>
      </c>
      <c r="Z1857" s="15" t="s">
        <v>95</v>
      </c>
      <c r="AA1857" s="15" t="s">
        <v>85</v>
      </c>
      <c r="AB1857" s="15" t="s">
        <v>99</v>
      </c>
      <c r="AC1857" s="2" t="str">
        <f>_xlfn.CONCAT(X1857,Y1857,Z1857,AA1857,AB1857)</f>
        <v>4後期水3 4c</v>
      </c>
      <c r="AD1857" s="16" t="e">
        <f>DGET($M$10:$U$203,$U$10,X1856:AA1857)</f>
        <v>#VALUE!</v>
      </c>
      <c r="AE1857" s="16" t="e">
        <f>DGET($M$10:$U$203,$N$10,X1856:AA1857)</f>
        <v>#VALUE!</v>
      </c>
      <c r="AF1857" s="16" t="e">
        <f>DGET($M$10:$U$203,$M$10,X1856:AA1857)</f>
        <v>#VALUE!</v>
      </c>
    </row>
    <row r="1858" spans="24:32" ht="18" customHeight="1" x14ac:dyDescent="0.45">
      <c r="X1858" s="5" t="s">
        <v>65</v>
      </c>
      <c r="Y1858" s="5" t="s">
        <v>77</v>
      </c>
      <c r="Z1858" s="5" t="s">
        <v>66</v>
      </c>
      <c r="AA1858" s="5" t="s">
        <v>67</v>
      </c>
      <c r="AB1858" s="5"/>
      <c r="AC1858" s="5"/>
      <c r="AD1858" s="5" t="s">
        <v>94</v>
      </c>
      <c r="AE1858" s="5" t="s">
        <v>92</v>
      </c>
      <c r="AF1858" s="5" t="s">
        <v>91</v>
      </c>
    </row>
    <row r="1859" spans="24:32" ht="18" customHeight="1" x14ac:dyDescent="0.45">
      <c r="X1859" s="15" t="s">
        <v>107</v>
      </c>
      <c r="Y1859" s="15" t="s">
        <v>105</v>
      </c>
      <c r="Z1859" s="15" t="s">
        <v>95</v>
      </c>
      <c r="AA1859" s="15" t="s">
        <v>87</v>
      </c>
      <c r="AB1859" s="15" t="s">
        <v>97</v>
      </c>
      <c r="AC1859" s="2" t="str">
        <f>_xlfn.CONCAT(X1859,Y1859,Z1859,AA1859,AB1859)</f>
        <v>4後期水5 6a</v>
      </c>
      <c r="AD1859" s="16" t="e">
        <f>DGET($M$10:$U$203,$U$10,X1858:AA1859)</f>
        <v>#VALUE!</v>
      </c>
      <c r="AE1859" s="16" t="e">
        <f>DGET($M$10:$U$203,$N$10,X1858:AA1859)</f>
        <v>#VALUE!</v>
      </c>
      <c r="AF1859" s="16" t="e">
        <f>DGET($M$10:$U$203,$M$10,X1858:AA1859)</f>
        <v>#VALUE!</v>
      </c>
    </row>
    <row r="1860" spans="24:32" ht="18" customHeight="1" x14ac:dyDescent="0.45">
      <c r="X1860" s="5" t="s">
        <v>65</v>
      </c>
      <c r="Y1860" s="5" t="s">
        <v>77</v>
      </c>
      <c r="Z1860" s="5" t="s">
        <v>66</v>
      </c>
      <c r="AA1860" s="5" t="s">
        <v>68</v>
      </c>
      <c r="AB1860" s="5"/>
      <c r="AC1860" s="5"/>
      <c r="AD1860" s="5" t="s">
        <v>94</v>
      </c>
      <c r="AE1860" s="5" t="s">
        <v>92</v>
      </c>
      <c r="AF1860" s="5" t="s">
        <v>91</v>
      </c>
    </row>
    <row r="1861" spans="24:32" ht="18" customHeight="1" x14ac:dyDescent="0.45">
      <c r="X1861" s="15" t="s">
        <v>107</v>
      </c>
      <c r="Y1861" s="15" t="s">
        <v>105</v>
      </c>
      <c r="Z1861" s="15" t="s">
        <v>95</v>
      </c>
      <c r="AA1861" s="15" t="s">
        <v>87</v>
      </c>
      <c r="AB1861" s="15" t="s">
        <v>98</v>
      </c>
      <c r="AC1861" s="2" t="str">
        <f>_xlfn.CONCAT(X1861,Y1861,Z1861,AA1861,AB1861)</f>
        <v>4後期水5 6b</v>
      </c>
      <c r="AD1861" s="16" t="e">
        <f>DGET($M$10:$U$203,$U$10,X1860:AA1861)</f>
        <v>#VALUE!</v>
      </c>
      <c r="AE1861" s="16" t="e">
        <f>DGET($M$10:$U$203,$N$10,X1860:AA1861)</f>
        <v>#VALUE!</v>
      </c>
      <c r="AF1861" s="16" t="e">
        <f>DGET($M$10:$U$203,$M$10,X1860:AA1861)</f>
        <v>#VALUE!</v>
      </c>
    </row>
    <row r="1862" spans="24:32" ht="18" customHeight="1" x14ac:dyDescent="0.45">
      <c r="X1862" s="5" t="s">
        <v>65</v>
      </c>
      <c r="Y1862" s="5" t="s">
        <v>77</v>
      </c>
      <c r="Z1862" s="5" t="s">
        <v>66</v>
      </c>
      <c r="AA1862" s="5" t="s">
        <v>69</v>
      </c>
      <c r="AB1862" s="5"/>
      <c r="AC1862" s="5"/>
      <c r="AD1862" s="5" t="s">
        <v>94</v>
      </c>
      <c r="AE1862" s="5" t="s">
        <v>92</v>
      </c>
      <c r="AF1862" s="5" t="s">
        <v>91</v>
      </c>
    </row>
    <row r="1863" spans="24:32" ht="18" customHeight="1" x14ac:dyDescent="0.45">
      <c r="X1863" s="15" t="s">
        <v>107</v>
      </c>
      <c r="Y1863" s="15" t="s">
        <v>105</v>
      </c>
      <c r="Z1863" s="15" t="s">
        <v>95</v>
      </c>
      <c r="AA1863" s="15" t="s">
        <v>87</v>
      </c>
      <c r="AB1863" s="15" t="s">
        <v>99</v>
      </c>
      <c r="AC1863" s="2" t="str">
        <f>_xlfn.CONCAT(X1863,Y1863,Z1863,AA1863,AB1863)</f>
        <v>4後期水5 6c</v>
      </c>
      <c r="AD1863" s="16" t="e">
        <f>DGET($M$10:$U$203,$U$10,X1862:AA1863)</f>
        <v>#VALUE!</v>
      </c>
      <c r="AE1863" s="16" t="e">
        <f>DGET($M$10:$U$203,$N$10,X1862:AA1863)</f>
        <v>#VALUE!</v>
      </c>
      <c r="AF1863" s="16" t="e">
        <f>DGET($M$10:$U$203,$M$10,X1862:AA1863)</f>
        <v>#VALUE!</v>
      </c>
    </row>
    <row r="1864" spans="24:32" ht="18" customHeight="1" x14ac:dyDescent="0.45">
      <c r="X1864" s="5" t="s">
        <v>65</v>
      </c>
      <c r="Y1864" s="5" t="s">
        <v>77</v>
      </c>
      <c r="Z1864" s="5" t="s">
        <v>66</v>
      </c>
      <c r="AA1864" s="5" t="s">
        <v>67</v>
      </c>
      <c r="AB1864" s="5"/>
      <c r="AC1864" s="5"/>
      <c r="AD1864" s="5" t="s">
        <v>94</v>
      </c>
      <c r="AE1864" s="5" t="s">
        <v>92</v>
      </c>
      <c r="AF1864" s="5" t="s">
        <v>91</v>
      </c>
    </row>
    <row r="1865" spans="24:32" ht="18" customHeight="1" x14ac:dyDescent="0.45">
      <c r="X1865" s="15" t="s">
        <v>107</v>
      </c>
      <c r="Y1865" s="15" t="s">
        <v>105</v>
      </c>
      <c r="Z1865" s="15" t="s">
        <v>95</v>
      </c>
      <c r="AA1865" s="15" t="s">
        <v>88</v>
      </c>
      <c r="AB1865" s="15" t="s">
        <v>97</v>
      </c>
      <c r="AC1865" s="2" t="str">
        <f>_xlfn.CONCAT(X1865,Y1865,Z1865,AA1865,AB1865)</f>
        <v>4後期水7 8a</v>
      </c>
      <c r="AD1865" s="16" t="e">
        <f>DGET($M$10:$U$203,$U$10,X1864:AA1865)</f>
        <v>#VALUE!</v>
      </c>
      <c r="AE1865" s="16" t="e">
        <f>DGET($M$10:$U$203,$N$10,X1864:AA1865)</f>
        <v>#VALUE!</v>
      </c>
      <c r="AF1865" s="16" t="e">
        <f>DGET($M$10:$U$203,$M$10,X1864:AA1865)</f>
        <v>#VALUE!</v>
      </c>
    </row>
    <row r="1866" spans="24:32" ht="18" customHeight="1" x14ac:dyDescent="0.45">
      <c r="X1866" s="5" t="s">
        <v>65</v>
      </c>
      <c r="Y1866" s="5" t="s">
        <v>77</v>
      </c>
      <c r="Z1866" s="5" t="s">
        <v>66</v>
      </c>
      <c r="AA1866" s="5" t="s">
        <v>68</v>
      </c>
      <c r="AB1866" s="5"/>
      <c r="AC1866" s="5"/>
      <c r="AD1866" s="5" t="s">
        <v>94</v>
      </c>
      <c r="AE1866" s="5" t="s">
        <v>92</v>
      </c>
      <c r="AF1866" s="5" t="s">
        <v>91</v>
      </c>
    </row>
    <row r="1867" spans="24:32" ht="18" customHeight="1" x14ac:dyDescent="0.45">
      <c r="X1867" s="15" t="s">
        <v>107</v>
      </c>
      <c r="Y1867" s="15" t="s">
        <v>105</v>
      </c>
      <c r="Z1867" s="15" t="s">
        <v>95</v>
      </c>
      <c r="AA1867" s="15" t="s">
        <v>88</v>
      </c>
      <c r="AB1867" s="15" t="s">
        <v>98</v>
      </c>
      <c r="AC1867" s="2" t="str">
        <f>_xlfn.CONCAT(X1867,Y1867,Z1867,AA1867,AB1867)</f>
        <v>4後期水7 8b</v>
      </c>
      <c r="AD1867" s="16" t="e">
        <f>DGET($M$10:$U$203,$U$10,X1866:AA1867)</f>
        <v>#VALUE!</v>
      </c>
      <c r="AE1867" s="16" t="e">
        <f>DGET($M$10:$U$203,$N$10,X1866:AA1867)</f>
        <v>#VALUE!</v>
      </c>
      <c r="AF1867" s="16" t="e">
        <f>DGET($M$10:$U$203,$M$10,X1866:AA1867)</f>
        <v>#VALUE!</v>
      </c>
    </row>
    <row r="1868" spans="24:32" ht="18" customHeight="1" x14ac:dyDescent="0.45">
      <c r="X1868" s="5" t="s">
        <v>65</v>
      </c>
      <c r="Y1868" s="5" t="s">
        <v>77</v>
      </c>
      <c r="Z1868" s="5" t="s">
        <v>66</v>
      </c>
      <c r="AA1868" s="5" t="s">
        <v>69</v>
      </c>
      <c r="AB1868" s="5"/>
      <c r="AC1868" s="5"/>
      <c r="AD1868" s="5" t="s">
        <v>94</v>
      </c>
      <c r="AE1868" s="5" t="s">
        <v>92</v>
      </c>
      <c r="AF1868" s="5" t="s">
        <v>91</v>
      </c>
    </row>
    <row r="1869" spans="24:32" ht="18" customHeight="1" x14ac:dyDescent="0.45">
      <c r="X1869" s="15" t="s">
        <v>107</v>
      </c>
      <c r="Y1869" s="15" t="s">
        <v>105</v>
      </c>
      <c r="Z1869" s="15" t="s">
        <v>95</v>
      </c>
      <c r="AA1869" s="15" t="s">
        <v>88</v>
      </c>
      <c r="AB1869" s="15" t="s">
        <v>99</v>
      </c>
      <c r="AC1869" s="2" t="str">
        <f>_xlfn.CONCAT(X1869,Y1869,Z1869,AA1869,AB1869)</f>
        <v>4後期水7 8c</v>
      </c>
      <c r="AD1869" s="16" t="e">
        <f>DGET($M$10:$U$203,$U$10,X1868:AA1869)</f>
        <v>#VALUE!</v>
      </c>
      <c r="AE1869" s="16" t="e">
        <f>DGET($M$10:$U$203,$N$10,X1868:AA1869)</f>
        <v>#VALUE!</v>
      </c>
      <c r="AF1869" s="16" t="e">
        <f>DGET($M$10:$U$203,$M$10,X1868:AA1869)</f>
        <v>#VALUE!</v>
      </c>
    </row>
    <row r="1870" spans="24:32" ht="18" customHeight="1" x14ac:dyDescent="0.45">
      <c r="X1870" s="5" t="s">
        <v>65</v>
      </c>
      <c r="Y1870" s="5" t="s">
        <v>77</v>
      </c>
      <c r="Z1870" s="5" t="s">
        <v>66</v>
      </c>
      <c r="AA1870" s="5" t="s">
        <v>67</v>
      </c>
      <c r="AB1870" s="5"/>
      <c r="AC1870" s="5"/>
      <c r="AD1870" s="5" t="s">
        <v>94</v>
      </c>
      <c r="AE1870" s="5" t="s">
        <v>92</v>
      </c>
      <c r="AF1870" s="5" t="s">
        <v>91</v>
      </c>
    </row>
    <row r="1871" spans="24:32" ht="18" customHeight="1" x14ac:dyDescent="0.45">
      <c r="X1871" s="15" t="s">
        <v>107</v>
      </c>
      <c r="Y1871" s="15" t="s">
        <v>105</v>
      </c>
      <c r="Z1871" s="15" t="s">
        <v>95</v>
      </c>
      <c r="AA1871" s="15" t="s">
        <v>89</v>
      </c>
      <c r="AB1871" s="15" t="s">
        <v>97</v>
      </c>
      <c r="AC1871" s="2" t="str">
        <f>_xlfn.CONCAT(X1871,Y1871,Z1871,AA1871,AB1871)</f>
        <v>4後期水9 10a</v>
      </c>
      <c r="AD1871" s="16" t="e">
        <f>DGET($M$10:$U$203,$U$10,X1870:AA1871)</f>
        <v>#VALUE!</v>
      </c>
      <c r="AE1871" s="16" t="e">
        <f>DGET($M$10:$U$203,$N$10,X1870:AA1871)</f>
        <v>#VALUE!</v>
      </c>
      <c r="AF1871" s="16" t="e">
        <f>DGET($M$10:$U$203,$M$10,X1870:AA1871)</f>
        <v>#VALUE!</v>
      </c>
    </row>
    <row r="1872" spans="24:32" ht="18" customHeight="1" x14ac:dyDescent="0.45">
      <c r="X1872" s="5" t="s">
        <v>65</v>
      </c>
      <c r="Y1872" s="5" t="s">
        <v>77</v>
      </c>
      <c r="Z1872" s="5" t="s">
        <v>66</v>
      </c>
      <c r="AA1872" s="5" t="s">
        <v>68</v>
      </c>
      <c r="AB1872" s="5"/>
      <c r="AC1872" s="5"/>
      <c r="AD1872" s="5" t="s">
        <v>94</v>
      </c>
      <c r="AE1872" s="5" t="s">
        <v>92</v>
      </c>
      <c r="AF1872" s="5" t="s">
        <v>91</v>
      </c>
    </row>
    <row r="1873" spans="24:32" ht="18" customHeight="1" x14ac:dyDescent="0.45">
      <c r="X1873" s="15" t="s">
        <v>107</v>
      </c>
      <c r="Y1873" s="15" t="s">
        <v>105</v>
      </c>
      <c r="Z1873" s="15" t="s">
        <v>95</v>
      </c>
      <c r="AA1873" s="15" t="s">
        <v>89</v>
      </c>
      <c r="AB1873" s="15" t="s">
        <v>98</v>
      </c>
      <c r="AC1873" s="2" t="str">
        <f>_xlfn.CONCAT(X1873,Y1873,Z1873,AA1873,AB1873)</f>
        <v>4後期水9 10b</v>
      </c>
      <c r="AD1873" s="16" t="e">
        <f>DGET($M$10:$U$203,$U$10,X1872:AA1873)</f>
        <v>#VALUE!</v>
      </c>
      <c r="AE1873" s="16" t="e">
        <f>DGET($M$10:$U$203,$N$10,X1872:AA1873)</f>
        <v>#VALUE!</v>
      </c>
      <c r="AF1873" s="16" t="e">
        <f>DGET($M$10:$U$203,$M$10,X1872:AA1873)</f>
        <v>#VALUE!</v>
      </c>
    </row>
    <row r="1874" spans="24:32" ht="18" customHeight="1" x14ac:dyDescent="0.45">
      <c r="X1874" s="5" t="s">
        <v>65</v>
      </c>
      <c r="Y1874" s="5" t="s">
        <v>77</v>
      </c>
      <c r="Z1874" s="5" t="s">
        <v>66</v>
      </c>
      <c r="AA1874" s="5" t="s">
        <v>69</v>
      </c>
      <c r="AB1874" s="5"/>
      <c r="AC1874" s="5"/>
      <c r="AD1874" s="5" t="s">
        <v>94</v>
      </c>
      <c r="AE1874" s="5" t="s">
        <v>92</v>
      </c>
      <c r="AF1874" s="5" t="s">
        <v>91</v>
      </c>
    </row>
    <row r="1875" spans="24:32" ht="18" customHeight="1" x14ac:dyDescent="0.45">
      <c r="X1875" s="15" t="s">
        <v>107</v>
      </c>
      <c r="Y1875" s="15" t="s">
        <v>105</v>
      </c>
      <c r="Z1875" s="15" t="s">
        <v>95</v>
      </c>
      <c r="AA1875" s="15" t="s">
        <v>89</v>
      </c>
      <c r="AB1875" s="15" t="s">
        <v>99</v>
      </c>
      <c r="AC1875" s="2" t="str">
        <f>_xlfn.CONCAT(X1875,Y1875,Z1875,AA1875,AB1875)</f>
        <v>4後期水9 10c</v>
      </c>
      <c r="AD1875" s="16" t="e">
        <f>DGET($M$10:$U$203,$U$10,X1874:AA1875)</f>
        <v>#VALUE!</v>
      </c>
      <c r="AE1875" s="16" t="e">
        <f>DGET($M$10:$U$203,$N$10,X1874:AA1875)</f>
        <v>#VALUE!</v>
      </c>
      <c r="AF1875" s="16" t="e">
        <f>DGET($M$10:$U$203,$M$10,X1874:AA1875)</f>
        <v>#VALUE!</v>
      </c>
    </row>
    <row r="1876" spans="24:32" ht="18" customHeight="1" x14ac:dyDescent="0.45">
      <c r="X1876" s="5" t="s">
        <v>65</v>
      </c>
      <c r="Y1876" s="5" t="s">
        <v>77</v>
      </c>
      <c r="Z1876" s="5" t="s">
        <v>66</v>
      </c>
      <c r="AA1876" s="5" t="s">
        <v>67</v>
      </c>
      <c r="AB1876" s="5"/>
      <c r="AC1876" s="5"/>
      <c r="AD1876" s="5" t="s">
        <v>94</v>
      </c>
      <c r="AE1876" s="5" t="s">
        <v>92</v>
      </c>
      <c r="AF1876" s="5" t="s">
        <v>91</v>
      </c>
    </row>
    <row r="1877" spans="24:32" ht="18" customHeight="1" x14ac:dyDescent="0.45">
      <c r="X1877" s="15" t="s">
        <v>107</v>
      </c>
      <c r="Y1877" s="15" t="s">
        <v>105</v>
      </c>
      <c r="Z1877" s="15" t="s">
        <v>95</v>
      </c>
      <c r="AA1877" s="15" t="s">
        <v>90</v>
      </c>
      <c r="AB1877" s="15" t="s">
        <v>97</v>
      </c>
      <c r="AC1877" s="2" t="str">
        <f>_xlfn.CONCAT(X1877,Y1877,Z1877,AA1877,AB1877)</f>
        <v>4後期水他a</v>
      </c>
      <c r="AD1877" s="16" t="e">
        <f>DGET($M$10:$U$203,$U$10,X1876:AA1877)</f>
        <v>#VALUE!</v>
      </c>
      <c r="AE1877" s="16" t="e">
        <f>DGET($M$10:$U$203,$N$10,X1876:AA1877)</f>
        <v>#VALUE!</v>
      </c>
      <c r="AF1877" s="16" t="e">
        <f>DGET($M$10:$U$203,$M$10,X1876:AA1877)</f>
        <v>#VALUE!</v>
      </c>
    </row>
    <row r="1878" spans="24:32" ht="18" customHeight="1" x14ac:dyDescent="0.45">
      <c r="X1878" s="5" t="s">
        <v>65</v>
      </c>
      <c r="Y1878" s="5" t="s">
        <v>77</v>
      </c>
      <c r="Z1878" s="5" t="s">
        <v>66</v>
      </c>
      <c r="AA1878" s="5" t="s">
        <v>68</v>
      </c>
      <c r="AB1878" s="5"/>
      <c r="AC1878" s="5"/>
      <c r="AD1878" s="5" t="s">
        <v>94</v>
      </c>
      <c r="AE1878" s="5" t="s">
        <v>92</v>
      </c>
      <c r="AF1878" s="5" t="s">
        <v>91</v>
      </c>
    </row>
    <row r="1879" spans="24:32" ht="18" customHeight="1" x14ac:dyDescent="0.45">
      <c r="X1879" s="15" t="s">
        <v>107</v>
      </c>
      <c r="Y1879" s="15" t="s">
        <v>105</v>
      </c>
      <c r="Z1879" s="15" t="s">
        <v>95</v>
      </c>
      <c r="AA1879" s="15" t="s">
        <v>90</v>
      </c>
      <c r="AB1879" s="15" t="s">
        <v>98</v>
      </c>
      <c r="AC1879" s="2" t="str">
        <f>_xlfn.CONCAT(X1879,Y1879,Z1879,AA1879,AB1879)</f>
        <v>4後期水他b</v>
      </c>
      <c r="AD1879" s="16" t="e">
        <f>DGET($M$10:$U$203,$U$10,X1878:AA1879)</f>
        <v>#VALUE!</v>
      </c>
      <c r="AE1879" s="16" t="e">
        <f>DGET($M$10:$U$203,$N$10,X1878:AA1879)</f>
        <v>#VALUE!</v>
      </c>
      <c r="AF1879" s="16" t="e">
        <f>DGET($M$10:$U$203,$M$10,X1878:AA1879)</f>
        <v>#VALUE!</v>
      </c>
    </row>
    <row r="1880" spans="24:32" ht="18" customHeight="1" x14ac:dyDescent="0.45">
      <c r="X1880" s="5" t="s">
        <v>65</v>
      </c>
      <c r="Y1880" s="5" t="s">
        <v>77</v>
      </c>
      <c r="Z1880" s="5" t="s">
        <v>66</v>
      </c>
      <c r="AA1880" s="5" t="s">
        <v>69</v>
      </c>
      <c r="AB1880" s="5"/>
      <c r="AC1880" s="5"/>
      <c r="AD1880" s="5" t="s">
        <v>94</v>
      </c>
      <c r="AE1880" s="5" t="s">
        <v>92</v>
      </c>
      <c r="AF1880" s="5" t="s">
        <v>91</v>
      </c>
    </row>
    <row r="1881" spans="24:32" ht="18" customHeight="1" x14ac:dyDescent="0.45">
      <c r="X1881" s="15" t="s">
        <v>107</v>
      </c>
      <c r="Y1881" s="15" t="s">
        <v>105</v>
      </c>
      <c r="Z1881" s="15" t="s">
        <v>95</v>
      </c>
      <c r="AA1881" s="15" t="s">
        <v>90</v>
      </c>
      <c r="AB1881" s="15" t="s">
        <v>99</v>
      </c>
      <c r="AC1881" s="2" t="str">
        <f>_xlfn.CONCAT(X1881,Y1881,Z1881,AA1881,AB1881)</f>
        <v>4後期水他c</v>
      </c>
      <c r="AD1881" s="16" t="e">
        <f>DGET($M$10:$U$203,$U$10,X1880:AA1881)</f>
        <v>#VALUE!</v>
      </c>
      <c r="AE1881" s="16" t="e">
        <f>DGET($M$10:$U$203,$N$10,X1880:AA1881)</f>
        <v>#VALUE!</v>
      </c>
      <c r="AF1881" s="16" t="e">
        <f>DGET($M$10:$U$203,$M$10,X1880:AA1881)</f>
        <v>#VALUE!</v>
      </c>
    </row>
    <row r="1882" spans="24:32" ht="18" customHeight="1" x14ac:dyDescent="0.45">
      <c r="X1882" s="5" t="s">
        <v>65</v>
      </c>
      <c r="Y1882" s="5" t="s">
        <v>77</v>
      </c>
      <c r="Z1882" s="5" t="s">
        <v>66</v>
      </c>
      <c r="AA1882" s="5" t="s">
        <v>67</v>
      </c>
      <c r="AB1882" s="5"/>
      <c r="AC1882" s="5"/>
      <c r="AD1882" s="5" t="s">
        <v>94</v>
      </c>
      <c r="AE1882" s="5" t="s">
        <v>92</v>
      </c>
      <c r="AF1882" s="5" t="s">
        <v>91</v>
      </c>
    </row>
    <row r="1883" spans="24:32" ht="18" customHeight="1" x14ac:dyDescent="0.45">
      <c r="X1883" s="15" t="s">
        <v>107</v>
      </c>
      <c r="Y1883" s="15" t="s">
        <v>105</v>
      </c>
      <c r="Z1883" s="15" t="s">
        <v>96</v>
      </c>
      <c r="AA1883" s="15" t="s">
        <v>84</v>
      </c>
      <c r="AB1883" s="15" t="s">
        <v>97</v>
      </c>
      <c r="AC1883" s="2" t="str">
        <f>_xlfn.CONCAT(X1883,Y1883,Z1883,AA1883,AB1883)</f>
        <v>4後期木1 2a</v>
      </c>
      <c r="AD1883" s="16" t="e">
        <f>DGET($M$10:$U$203,$U$10,X1882:AA1883)</f>
        <v>#VALUE!</v>
      </c>
      <c r="AE1883" s="16" t="e">
        <f>DGET($M$10:$U$203,$N$10,X1882:AA1883)</f>
        <v>#VALUE!</v>
      </c>
      <c r="AF1883" s="16" t="e">
        <f>DGET($M$10:$U$203,$M$10,X1882:AA1883)</f>
        <v>#VALUE!</v>
      </c>
    </row>
    <row r="1884" spans="24:32" ht="18" customHeight="1" x14ac:dyDescent="0.45">
      <c r="X1884" s="5" t="s">
        <v>65</v>
      </c>
      <c r="Y1884" s="5" t="s">
        <v>77</v>
      </c>
      <c r="Z1884" s="5" t="s">
        <v>66</v>
      </c>
      <c r="AA1884" s="5" t="s">
        <v>68</v>
      </c>
      <c r="AB1884" s="5"/>
      <c r="AC1884" s="5"/>
      <c r="AD1884" s="5" t="s">
        <v>94</v>
      </c>
      <c r="AE1884" s="5" t="s">
        <v>92</v>
      </c>
      <c r="AF1884" s="5" t="s">
        <v>91</v>
      </c>
    </row>
    <row r="1885" spans="24:32" ht="18" customHeight="1" x14ac:dyDescent="0.45">
      <c r="X1885" s="15" t="s">
        <v>107</v>
      </c>
      <c r="Y1885" s="15" t="s">
        <v>105</v>
      </c>
      <c r="Z1885" s="15" t="s">
        <v>96</v>
      </c>
      <c r="AA1885" s="15" t="s">
        <v>84</v>
      </c>
      <c r="AB1885" s="15" t="s">
        <v>98</v>
      </c>
      <c r="AC1885" s="2" t="str">
        <f>_xlfn.CONCAT(X1885,Y1885,Z1885,AA1885,AB1885)</f>
        <v>4後期木1 2b</v>
      </c>
      <c r="AD1885" s="16" t="e">
        <f>DGET($M$10:$U$203,$U$10,X1884:AA1885)</f>
        <v>#VALUE!</v>
      </c>
      <c r="AE1885" s="16" t="e">
        <f>DGET($M$10:$U$203,$N$10,X1884:AA1885)</f>
        <v>#VALUE!</v>
      </c>
      <c r="AF1885" s="16" t="e">
        <f>DGET($M$10:$U$203,$M$10,X1884:AA1885)</f>
        <v>#VALUE!</v>
      </c>
    </row>
    <row r="1886" spans="24:32" ht="18" customHeight="1" x14ac:dyDescent="0.45">
      <c r="X1886" s="5" t="s">
        <v>65</v>
      </c>
      <c r="Y1886" s="5" t="s">
        <v>77</v>
      </c>
      <c r="Z1886" s="5" t="s">
        <v>66</v>
      </c>
      <c r="AA1886" s="5" t="s">
        <v>69</v>
      </c>
      <c r="AB1886" s="5"/>
      <c r="AC1886" s="5"/>
      <c r="AD1886" s="5" t="s">
        <v>94</v>
      </c>
      <c r="AE1886" s="5" t="s">
        <v>92</v>
      </c>
      <c r="AF1886" s="5" t="s">
        <v>91</v>
      </c>
    </row>
    <row r="1887" spans="24:32" ht="18" customHeight="1" x14ac:dyDescent="0.45">
      <c r="X1887" s="15" t="s">
        <v>107</v>
      </c>
      <c r="Y1887" s="15" t="s">
        <v>105</v>
      </c>
      <c r="Z1887" s="15" t="s">
        <v>96</v>
      </c>
      <c r="AA1887" s="15" t="s">
        <v>84</v>
      </c>
      <c r="AB1887" s="15" t="s">
        <v>99</v>
      </c>
      <c r="AC1887" s="2" t="str">
        <f>_xlfn.CONCAT(X1887,Y1887,Z1887,AA1887,AB1887)</f>
        <v>4後期木1 2c</v>
      </c>
      <c r="AD1887" s="16" t="e">
        <f>DGET($M$10:$U$203,$U$10,X1886:AA1887)</f>
        <v>#VALUE!</v>
      </c>
      <c r="AE1887" s="16" t="e">
        <f>DGET($M$10:$U$203,$N$10,X1886:AA1887)</f>
        <v>#VALUE!</v>
      </c>
      <c r="AF1887" s="16" t="e">
        <f>DGET($M$10:$U$203,$M$10,X1886:AA1887)</f>
        <v>#VALUE!</v>
      </c>
    </row>
    <row r="1888" spans="24:32" ht="18" customHeight="1" x14ac:dyDescent="0.45">
      <c r="X1888" s="5" t="s">
        <v>65</v>
      </c>
      <c r="Y1888" s="5" t="s">
        <v>77</v>
      </c>
      <c r="Z1888" s="5" t="s">
        <v>66</v>
      </c>
      <c r="AA1888" s="5" t="s">
        <v>67</v>
      </c>
      <c r="AB1888" s="5"/>
      <c r="AC1888" s="5"/>
      <c r="AD1888" s="5" t="s">
        <v>94</v>
      </c>
      <c r="AE1888" s="5" t="s">
        <v>92</v>
      </c>
      <c r="AF1888" s="5" t="s">
        <v>91</v>
      </c>
    </row>
    <row r="1889" spans="24:32" ht="18" customHeight="1" x14ac:dyDescent="0.45">
      <c r="X1889" s="15" t="s">
        <v>107</v>
      </c>
      <c r="Y1889" s="15" t="s">
        <v>105</v>
      </c>
      <c r="Z1889" s="15" t="s">
        <v>96</v>
      </c>
      <c r="AA1889" s="15" t="s">
        <v>85</v>
      </c>
      <c r="AB1889" s="15" t="s">
        <v>97</v>
      </c>
      <c r="AC1889" s="2" t="str">
        <f>_xlfn.CONCAT(X1889,Y1889,Z1889,AA1889,AB1889)</f>
        <v>4後期木3 4a</v>
      </c>
      <c r="AD1889" s="16" t="e">
        <f>DGET($M$10:$U$203,$U$10,X1888:AA1889)</f>
        <v>#VALUE!</v>
      </c>
      <c r="AE1889" s="16" t="e">
        <f>DGET($M$10:$U$203,$N$10,X1888:AA1889)</f>
        <v>#VALUE!</v>
      </c>
      <c r="AF1889" s="16" t="e">
        <f>DGET($M$10:$U$203,$M$10,X1888:AA1889)</f>
        <v>#VALUE!</v>
      </c>
    </row>
    <row r="1890" spans="24:32" ht="18" customHeight="1" x14ac:dyDescent="0.45">
      <c r="X1890" s="5" t="s">
        <v>65</v>
      </c>
      <c r="Y1890" s="5" t="s">
        <v>77</v>
      </c>
      <c r="Z1890" s="5" t="s">
        <v>66</v>
      </c>
      <c r="AA1890" s="5" t="s">
        <v>68</v>
      </c>
      <c r="AB1890" s="5"/>
      <c r="AC1890" s="5"/>
      <c r="AD1890" s="5" t="s">
        <v>94</v>
      </c>
      <c r="AE1890" s="5" t="s">
        <v>92</v>
      </c>
      <c r="AF1890" s="5" t="s">
        <v>91</v>
      </c>
    </row>
    <row r="1891" spans="24:32" ht="18" customHeight="1" x14ac:dyDescent="0.45">
      <c r="X1891" s="15" t="s">
        <v>107</v>
      </c>
      <c r="Y1891" s="15" t="s">
        <v>105</v>
      </c>
      <c r="Z1891" s="15" t="s">
        <v>96</v>
      </c>
      <c r="AA1891" s="15" t="s">
        <v>85</v>
      </c>
      <c r="AB1891" s="15" t="s">
        <v>98</v>
      </c>
      <c r="AC1891" s="2" t="str">
        <f>_xlfn.CONCAT(X1891,Y1891,Z1891,AA1891,AB1891)</f>
        <v>4後期木3 4b</v>
      </c>
      <c r="AD1891" s="16" t="e">
        <f>DGET($M$10:$U$203,$U$10,X1890:AA1891)</f>
        <v>#VALUE!</v>
      </c>
      <c r="AE1891" s="16" t="e">
        <f>DGET($M$10:$U$203,$N$10,X1890:AA1891)</f>
        <v>#VALUE!</v>
      </c>
      <c r="AF1891" s="16" t="e">
        <f>DGET($M$10:$U$203,$M$10,X1890:AA1891)</f>
        <v>#VALUE!</v>
      </c>
    </row>
    <row r="1892" spans="24:32" ht="18" customHeight="1" x14ac:dyDescent="0.45">
      <c r="X1892" s="5" t="s">
        <v>65</v>
      </c>
      <c r="Y1892" s="5" t="s">
        <v>77</v>
      </c>
      <c r="Z1892" s="5" t="s">
        <v>66</v>
      </c>
      <c r="AA1892" s="5" t="s">
        <v>69</v>
      </c>
      <c r="AB1892" s="5"/>
      <c r="AC1892" s="5"/>
      <c r="AD1892" s="5" t="s">
        <v>94</v>
      </c>
      <c r="AE1892" s="5" t="s">
        <v>92</v>
      </c>
      <c r="AF1892" s="5" t="s">
        <v>91</v>
      </c>
    </row>
    <row r="1893" spans="24:32" ht="18" customHeight="1" x14ac:dyDescent="0.45">
      <c r="X1893" s="15" t="s">
        <v>107</v>
      </c>
      <c r="Y1893" s="15" t="s">
        <v>105</v>
      </c>
      <c r="Z1893" s="15" t="s">
        <v>96</v>
      </c>
      <c r="AA1893" s="15" t="s">
        <v>85</v>
      </c>
      <c r="AB1893" s="15" t="s">
        <v>99</v>
      </c>
      <c r="AC1893" s="2" t="str">
        <f>_xlfn.CONCAT(X1893,Y1893,Z1893,AA1893,AB1893)</f>
        <v>4後期木3 4c</v>
      </c>
      <c r="AD1893" s="16" t="e">
        <f>DGET($M$10:$U$203,$U$10,X1892:AA1893)</f>
        <v>#VALUE!</v>
      </c>
      <c r="AE1893" s="16" t="e">
        <f>DGET($M$10:$U$203,$N$10,X1892:AA1893)</f>
        <v>#VALUE!</v>
      </c>
      <c r="AF1893" s="16" t="e">
        <f>DGET($M$10:$U$203,$M$10,X1892:AA1893)</f>
        <v>#VALUE!</v>
      </c>
    </row>
    <row r="1894" spans="24:32" ht="18" customHeight="1" x14ac:dyDescent="0.45">
      <c r="X1894" s="5" t="s">
        <v>65</v>
      </c>
      <c r="Y1894" s="5" t="s">
        <v>77</v>
      </c>
      <c r="Z1894" s="5" t="s">
        <v>66</v>
      </c>
      <c r="AA1894" s="5" t="s">
        <v>67</v>
      </c>
      <c r="AB1894" s="5"/>
      <c r="AC1894" s="5"/>
      <c r="AD1894" s="5" t="s">
        <v>94</v>
      </c>
      <c r="AE1894" s="5" t="s">
        <v>92</v>
      </c>
      <c r="AF1894" s="5" t="s">
        <v>91</v>
      </c>
    </row>
    <row r="1895" spans="24:32" ht="18" customHeight="1" x14ac:dyDescent="0.45">
      <c r="X1895" s="15" t="s">
        <v>107</v>
      </c>
      <c r="Y1895" s="15" t="s">
        <v>105</v>
      </c>
      <c r="Z1895" s="15" t="s">
        <v>96</v>
      </c>
      <c r="AA1895" s="15" t="s">
        <v>87</v>
      </c>
      <c r="AB1895" s="15" t="s">
        <v>97</v>
      </c>
      <c r="AC1895" s="2" t="str">
        <f>_xlfn.CONCAT(X1895,Y1895,Z1895,AA1895,AB1895)</f>
        <v>4後期木5 6a</v>
      </c>
      <c r="AD1895" s="16" t="e">
        <f>DGET($M$10:$U$203,$U$10,X1894:AA1895)</f>
        <v>#VALUE!</v>
      </c>
      <c r="AE1895" s="16" t="e">
        <f>DGET($M$10:$U$203,$N$10,X1894:AA1895)</f>
        <v>#VALUE!</v>
      </c>
      <c r="AF1895" s="16" t="e">
        <f>DGET($M$10:$U$203,$M$10,X1894:AA1895)</f>
        <v>#VALUE!</v>
      </c>
    </row>
    <row r="1896" spans="24:32" ht="18" customHeight="1" x14ac:dyDescent="0.45">
      <c r="X1896" s="5" t="s">
        <v>65</v>
      </c>
      <c r="Y1896" s="5" t="s">
        <v>77</v>
      </c>
      <c r="Z1896" s="5" t="s">
        <v>66</v>
      </c>
      <c r="AA1896" s="5" t="s">
        <v>68</v>
      </c>
      <c r="AB1896" s="5"/>
      <c r="AC1896" s="5"/>
      <c r="AD1896" s="5" t="s">
        <v>94</v>
      </c>
      <c r="AE1896" s="5" t="s">
        <v>92</v>
      </c>
      <c r="AF1896" s="5" t="s">
        <v>91</v>
      </c>
    </row>
    <row r="1897" spans="24:32" ht="18" customHeight="1" x14ac:dyDescent="0.45">
      <c r="X1897" s="15" t="s">
        <v>107</v>
      </c>
      <c r="Y1897" s="15" t="s">
        <v>105</v>
      </c>
      <c r="Z1897" s="15" t="s">
        <v>96</v>
      </c>
      <c r="AA1897" s="15" t="s">
        <v>87</v>
      </c>
      <c r="AB1897" s="15" t="s">
        <v>98</v>
      </c>
      <c r="AC1897" s="2" t="str">
        <f>_xlfn.CONCAT(X1897,Y1897,Z1897,AA1897,AB1897)</f>
        <v>4後期木5 6b</v>
      </c>
      <c r="AD1897" s="16" t="e">
        <f>DGET($M$10:$U$203,$U$10,X1896:AA1897)</f>
        <v>#VALUE!</v>
      </c>
      <c r="AE1897" s="16" t="e">
        <f>DGET($M$10:$U$203,$N$10,X1896:AA1897)</f>
        <v>#VALUE!</v>
      </c>
      <c r="AF1897" s="16" t="e">
        <f>DGET($M$10:$U$203,$M$10,X1896:AA1897)</f>
        <v>#VALUE!</v>
      </c>
    </row>
    <row r="1898" spans="24:32" ht="18" customHeight="1" x14ac:dyDescent="0.45">
      <c r="X1898" s="5" t="s">
        <v>65</v>
      </c>
      <c r="Y1898" s="5" t="s">
        <v>77</v>
      </c>
      <c r="Z1898" s="5" t="s">
        <v>66</v>
      </c>
      <c r="AA1898" s="5" t="s">
        <v>69</v>
      </c>
      <c r="AB1898" s="5"/>
      <c r="AC1898" s="5"/>
      <c r="AD1898" s="5" t="s">
        <v>94</v>
      </c>
      <c r="AE1898" s="5" t="s">
        <v>92</v>
      </c>
      <c r="AF1898" s="5" t="s">
        <v>91</v>
      </c>
    </row>
    <row r="1899" spans="24:32" ht="18" customHeight="1" x14ac:dyDescent="0.45">
      <c r="X1899" s="15" t="s">
        <v>107</v>
      </c>
      <c r="Y1899" s="15" t="s">
        <v>105</v>
      </c>
      <c r="Z1899" s="15" t="s">
        <v>96</v>
      </c>
      <c r="AA1899" s="15" t="s">
        <v>87</v>
      </c>
      <c r="AB1899" s="15" t="s">
        <v>99</v>
      </c>
      <c r="AC1899" s="2" t="str">
        <f>_xlfn.CONCAT(X1899,Y1899,Z1899,AA1899,AB1899)</f>
        <v>4後期木5 6c</v>
      </c>
      <c r="AD1899" s="16" t="e">
        <f>DGET($M$10:$U$203,$U$10,X1898:AA1899)</f>
        <v>#VALUE!</v>
      </c>
      <c r="AE1899" s="16" t="e">
        <f>DGET($M$10:$U$203,$N$10,X1898:AA1899)</f>
        <v>#VALUE!</v>
      </c>
      <c r="AF1899" s="16" t="e">
        <f>DGET($M$10:$U$203,$M$10,X1898:AA1899)</f>
        <v>#VALUE!</v>
      </c>
    </row>
    <row r="1900" spans="24:32" ht="18" customHeight="1" x14ac:dyDescent="0.45">
      <c r="X1900" s="5" t="s">
        <v>65</v>
      </c>
      <c r="Y1900" s="5" t="s">
        <v>77</v>
      </c>
      <c r="Z1900" s="5" t="s">
        <v>66</v>
      </c>
      <c r="AA1900" s="5" t="s">
        <v>67</v>
      </c>
      <c r="AB1900" s="5"/>
      <c r="AC1900" s="5"/>
      <c r="AD1900" s="5" t="s">
        <v>94</v>
      </c>
      <c r="AE1900" s="5" t="s">
        <v>92</v>
      </c>
      <c r="AF1900" s="5" t="s">
        <v>91</v>
      </c>
    </row>
    <row r="1901" spans="24:32" ht="18" customHeight="1" x14ac:dyDescent="0.45">
      <c r="X1901" s="15" t="s">
        <v>107</v>
      </c>
      <c r="Y1901" s="15" t="s">
        <v>105</v>
      </c>
      <c r="Z1901" s="15" t="s">
        <v>96</v>
      </c>
      <c r="AA1901" s="15" t="s">
        <v>88</v>
      </c>
      <c r="AB1901" s="15" t="s">
        <v>97</v>
      </c>
      <c r="AC1901" s="2" t="str">
        <f>_xlfn.CONCAT(X1901,Y1901,Z1901,AA1901,AB1901)</f>
        <v>4後期木7 8a</v>
      </c>
      <c r="AD1901" s="16" t="e">
        <f>DGET($M$10:$U$203,$U$10,X1900:AA1901)</f>
        <v>#VALUE!</v>
      </c>
      <c r="AE1901" s="16" t="e">
        <f>DGET($M$10:$U$203,$N$10,X1900:AA1901)</f>
        <v>#VALUE!</v>
      </c>
      <c r="AF1901" s="16" t="e">
        <f>DGET($M$10:$U$203,$M$10,X1900:AA1901)</f>
        <v>#VALUE!</v>
      </c>
    </row>
    <row r="1902" spans="24:32" ht="18" customHeight="1" x14ac:dyDescent="0.45">
      <c r="X1902" s="5" t="s">
        <v>65</v>
      </c>
      <c r="Y1902" s="5" t="s">
        <v>77</v>
      </c>
      <c r="Z1902" s="5" t="s">
        <v>66</v>
      </c>
      <c r="AA1902" s="5" t="s">
        <v>68</v>
      </c>
      <c r="AB1902" s="5"/>
      <c r="AC1902" s="5"/>
      <c r="AD1902" s="5" t="s">
        <v>94</v>
      </c>
      <c r="AE1902" s="5" t="s">
        <v>92</v>
      </c>
      <c r="AF1902" s="5" t="s">
        <v>91</v>
      </c>
    </row>
    <row r="1903" spans="24:32" ht="18" customHeight="1" x14ac:dyDescent="0.45">
      <c r="X1903" s="15" t="s">
        <v>107</v>
      </c>
      <c r="Y1903" s="15" t="s">
        <v>105</v>
      </c>
      <c r="Z1903" s="15" t="s">
        <v>96</v>
      </c>
      <c r="AA1903" s="15" t="s">
        <v>88</v>
      </c>
      <c r="AB1903" s="15" t="s">
        <v>98</v>
      </c>
      <c r="AC1903" s="2" t="str">
        <f>_xlfn.CONCAT(X1903,Y1903,Z1903,AA1903,AB1903)</f>
        <v>4後期木7 8b</v>
      </c>
      <c r="AD1903" s="16" t="e">
        <f>DGET($M$10:$U$203,$U$10,X1902:AA1903)</f>
        <v>#VALUE!</v>
      </c>
      <c r="AE1903" s="16" t="e">
        <f>DGET($M$10:$U$203,$N$10,X1902:AA1903)</f>
        <v>#VALUE!</v>
      </c>
      <c r="AF1903" s="16" t="e">
        <f>DGET($M$10:$U$203,$M$10,X1902:AA1903)</f>
        <v>#VALUE!</v>
      </c>
    </row>
    <row r="1904" spans="24:32" ht="18" customHeight="1" x14ac:dyDescent="0.45">
      <c r="X1904" s="5" t="s">
        <v>65</v>
      </c>
      <c r="Y1904" s="5" t="s">
        <v>77</v>
      </c>
      <c r="Z1904" s="5" t="s">
        <v>66</v>
      </c>
      <c r="AA1904" s="5" t="s">
        <v>69</v>
      </c>
      <c r="AB1904" s="5"/>
      <c r="AC1904" s="5"/>
      <c r="AD1904" s="5" t="s">
        <v>94</v>
      </c>
      <c r="AE1904" s="5" t="s">
        <v>92</v>
      </c>
      <c r="AF1904" s="5" t="s">
        <v>91</v>
      </c>
    </row>
    <row r="1905" spans="24:32" ht="18" customHeight="1" x14ac:dyDescent="0.45">
      <c r="X1905" s="15" t="s">
        <v>107</v>
      </c>
      <c r="Y1905" s="15" t="s">
        <v>105</v>
      </c>
      <c r="Z1905" s="15" t="s">
        <v>96</v>
      </c>
      <c r="AA1905" s="15" t="s">
        <v>88</v>
      </c>
      <c r="AB1905" s="15" t="s">
        <v>99</v>
      </c>
      <c r="AC1905" s="2" t="str">
        <f>_xlfn.CONCAT(X1905,Y1905,Z1905,AA1905,AB1905)</f>
        <v>4後期木7 8c</v>
      </c>
      <c r="AD1905" s="16" t="e">
        <f>DGET($M$10:$U$203,$U$10,X1904:AA1905)</f>
        <v>#VALUE!</v>
      </c>
      <c r="AE1905" s="16" t="e">
        <f>DGET($M$10:$U$203,$N$10,X1904:AA1905)</f>
        <v>#VALUE!</v>
      </c>
      <c r="AF1905" s="16" t="e">
        <f>DGET($M$10:$U$203,$M$10,X1904:AA1905)</f>
        <v>#VALUE!</v>
      </c>
    </row>
    <row r="1906" spans="24:32" ht="18" customHeight="1" x14ac:dyDescent="0.45">
      <c r="X1906" s="5" t="s">
        <v>65</v>
      </c>
      <c r="Y1906" s="5" t="s">
        <v>77</v>
      </c>
      <c r="Z1906" s="5" t="s">
        <v>66</v>
      </c>
      <c r="AA1906" s="5" t="s">
        <v>67</v>
      </c>
      <c r="AB1906" s="5"/>
      <c r="AC1906" s="5"/>
      <c r="AD1906" s="5" t="s">
        <v>94</v>
      </c>
      <c r="AE1906" s="5" t="s">
        <v>92</v>
      </c>
      <c r="AF1906" s="5" t="s">
        <v>91</v>
      </c>
    </row>
    <row r="1907" spans="24:32" ht="18" customHeight="1" x14ac:dyDescent="0.45">
      <c r="X1907" s="15" t="s">
        <v>107</v>
      </c>
      <c r="Y1907" s="15" t="s">
        <v>105</v>
      </c>
      <c r="Z1907" s="15" t="s">
        <v>96</v>
      </c>
      <c r="AA1907" s="15" t="s">
        <v>89</v>
      </c>
      <c r="AB1907" s="15" t="s">
        <v>97</v>
      </c>
      <c r="AC1907" s="2" t="str">
        <f>_xlfn.CONCAT(X1907,Y1907,Z1907,AA1907,AB1907)</f>
        <v>4後期木9 10a</v>
      </c>
      <c r="AD1907" s="16" t="e">
        <f>DGET($M$10:$U$203,$U$10,X1906:AA1907)</f>
        <v>#VALUE!</v>
      </c>
      <c r="AE1907" s="16" t="e">
        <f>DGET($M$10:$U$203,$N$10,X1906:AA1907)</f>
        <v>#VALUE!</v>
      </c>
      <c r="AF1907" s="16" t="e">
        <f>DGET($M$10:$U$203,$M$10,X1906:AA1907)</f>
        <v>#VALUE!</v>
      </c>
    </row>
    <row r="1908" spans="24:32" ht="18" customHeight="1" x14ac:dyDescent="0.45">
      <c r="X1908" s="5" t="s">
        <v>65</v>
      </c>
      <c r="Y1908" s="5" t="s">
        <v>77</v>
      </c>
      <c r="Z1908" s="5" t="s">
        <v>66</v>
      </c>
      <c r="AA1908" s="5" t="s">
        <v>68</v>
      </c>
      <c r="AB1908" s="5"/>
      <c r="AC1908" s="5"/>
      <c r="AD1908" s="5" t="s">
        <v>94</v>
      </c>
      <c r="AE1908" s="5" t="s">
        <v>92</v>
      </c>
      <c r="AF1908" s="5" t="s">
        <v>91</v>
      </c>
    </row>
    <row r="1909" spans="24:32" ht="18" customHeight="1" x14ac:dyDescent="0.45">
      <c r="X1909" s="15" t="s">
        <v>107</v>
      </c>
      <c r="Y1909" s="15" t="s">
        <v>105</v>
      </c>
      <c r="Z1909" s="15" t="s">
        <v>96</v>
      </c>
      <c r="AA1909" s="15" t="s">
        <v>89</v>
      </c>
      <c r="AB1909" s="15" t="s">
        <v>98</v>
      </c>
      <c r="AC1909" s="2" t="str">
        <f>_xlfn.CONCAT(X1909,Y1909,Z1909,AA1909,AB1909)</f>
        <v>4後期木9 10b</v>
      </c>
      <c r="AD1909" s="16" t="e">
        <f>DGET($M$10:$U$203,$U$10,X1908:AA1909)</f>
        <v>#VALUE!</v>
      </c>
      <c r="AE1909" s="16" t="e">
        <f>DGET($M$10:$U$203,$N$10,X1908:AA1909)</f>
        <v>#VALUE!</v>
      </c>
      <c r="AF1909" s="16" t="e">
        <f>DGET($M$10:$U$203,$M$10,X1908:AA1909)</f>
        <v>#VALUE!</v>
      </c>
    </row>
    <row r="1910" spans="24:32" ht="18" customHeight="1" x14ac:dyDescent="0.45">
      <c r="X1910" s="5" t="s">
        <v>65</v>
      </c>
      <c r="Y1910" s="5" t="s">
        <v>77</v>
      </c>
      <c r="Z1910" s="5" t="s">
        <v>66</v>
      </c>
      <c r="AA1910" s="5" t="s">
        <v>69</v>
      </c>
      <c r="AB1910" s="5"/>
      <c r="AC1910" s="5"/>
      <c r="AD1910" s="5" t="s">
        <v>94</v>
      </c>
      <c r="AE1910" s="5" t="s">
        <v>92</v>
      </c>
      <c r="AF1910" s="5" t="s">
        <v>91</v>
      </c>
    </row>
    <row r="1911" spans="24:32" ht="18" customHeight="1" x14ac:dyDescent="0.45">
      <c r="X1911" s="15" t="s">
        <v>107</v>
      </c>
      <c r="Y1911" s="15" t="s">
        <v>105</v>
      </c>
      <c r="Z1911" s="15" t="s">
        <v>96</v>
      </c>
      <c r="AA1911" s="15" t="s">
        <v>89</v>
      </c>
      <c r="AB1911" s="15" t="s">
        <v>99</v>
      </c>
      <c r="AC1911" s="2" t="str">
        <f>_xlfn.CONCAT(X1911,Y1911,Z1911,AA1911,AB1911)</f>
        <v>4後期木9 10c</v>
      </c>
      <c r="AD1911" s="16" t="e">
        <f>DGET($M$10:$U$203,$U$10,X1910:AA1911)</f>
        <v>#VALUE!</v>
      </c>
      <c r="AE1911" s="16" t="e">
        <f>DGET($M$10:$U$203,$N$10,X1910:AA1911)</f>
        <v>#VALUE!</v>
      </c>
      <c r="AF1911" s="16" t="e">
        <f>DGET($M$10:$U$203,$M$10,X1910:AA1911)</f>
        <v>#VALUE!</v>
      </c>
    </row>
    <row r="1912" spans="24:32" ht="18" customHeight="1" x14ac:dyDescent="0.45">
      <c r="X1912" s="5" t="s">
        <v>65</v>
      </c>
      <c r="Y1912" s="5" t="s">
        <v>77</v>
      </c>
      <c r="Z1912" s="5" t="s">
        <v>66</v>
      </c>
      <c r="AA1912" s="5" t="s">
        <v>67</v>
      </c>
      <c r="AB1912" s="5"/>
      <c r="AC1912" s="5"/>
      <c r="AD1912" s="5" t="s">
        <v>94</v>
      </c>
      <c r="AE1912" s="5" t="s">
        <v>92</v>
      </c>
      <c r="AF1912" s="5" t="s">
        <v>91</v>
      </c>
    </row>
    <row r="1913" spans="24:32" ht="18" customHeight="1" x14ac:dyDescent="0.45">
      <c r="X1913" s="15" t="s">
        <v>107</v>
      </c>
      <c r="Y1913" s="15" t="s">
        <v>105</v>
      </c>
      <c r="Z1913" s="15" t="s">
        <v>96</v>
      </c>
      <c r="AA1913" s="15" t="s">
        <v>90</v>
      </c>
      <c r="AB1913" s="15" t="s">
        <v>97</v>
      </c>
      <c r="AC1913" s="2" t="str">
        <f>_xlfn.CONCAT(X1913,Y1913,Z1913,AA1913,AB1913)</f>
        <v>4後期木他a</v>
      </c>
      <c r="AD1913" s="16" t="e">
        <f>DGET($M$10:$U$203,$U$10,X1912:AA1913)</f>
        <v>#VALUE!</v>
      </c>
      <c r="AE1913" s="16" t="e">
        <f>DGET($M$10:$U$203,$N$10,X1912:AA1913)</f>
        <v>#VALUE!</v>
      </c>
      <c r="AF1913" s="16" t="e">
        <f>DGET($M$10:$U$203,$M$10,X1912:AA1913)</f>
        <v>#VALUE!</v>
      </c>
    </row>
    <row r="1914" spans="24:32" ht="18" customHeight="1" x14ac:dyDescent="0.45">
      <c r="X1914" s="5" t="s">
        <v>65</v>
      </c>
      <c r="Y1914" s="5" t="s">
        <v>77</v>
      </c>
      <c r="Z1914" s="5" t="s">
        <v>66</v>
      </c>
      <c r="AA1914" s="5" t="s">
        <v>68</v>
      </c>
      <c r="AB1914" s="5"/>
      <c r="AC1914" s="5"/>
      <c r="AD1914" s="5" t="s">
        <v>94</v>
      </c>
      <c r="AE1914" s="5" t="s">
        <v>92</v>
      </c>
      <c r="AF1914" s="5" t="s">
        <v>91</v>
      </c>
    </row>
    <row r="1915" spans="24:32" ht="18" customHeight="1" x14ac:dyDescent="0.45">
      <c r="X1915" s="15" t="s">
        <v>107</v>
      </c>
      <c r="Y1915" s="15" t="s">
        <v>105</v>
      </c>
      <c r="Z1915" s="15" t="s">
        <v>96</v>
      </c>
      <c r="AA1915" s="15" t="s">
        <v>90</v>
      </c>
      <c r="AB1915" s="15" t="s">
        <v>98</v>
      </c>
      <c r="AC1915" s="2" t="str">
        <f>_xlfn.CONCAT(X1915,Y1915,Z1915,AA1915,AB1915)</f>
        <v>4後期木他b</v>
      </c>
      <c r="AD1915" s="16" t="e">
        <f>DGET($M$10:$U$203,$U$10,X1914:AA1915)</f>
        <v>#VALUE!</v>
      </c>
      <c r="AE1915" s="16" t="e">
        <f>DGET($M$10:$U$203,$N$10,X1914:AA1915)</f>
        <v>#VALUE!</v>
      </c>
      <c r="AF1915" s="16" t="e">
        <f>DGET($M$10:$U$203,$M$10,X1914:AA1915)</f>
        <v>#VALUE!</v>
      </c>
    </row>
    <row r="1916" spans="24:32" ht="18" customHeight="1" x14ac:dyDescent="0.45">
      <c r="X1916" s="5" t="s">
        <v>65</v>
      </c>
      <c r="Y1916" s="5" t="s">
        <v>77</v>
      </c>
      <c r="Z1916" s="5" t="s">
        <v>66</v>
      </c>
      <c r="AA1916" s="5" t="s">
        <v>69</v>
      </c>
      <c r="AB1916" s="5"/>
      <c r="AC1916" s="5"/>
      <c r="AD1916" s="5" t="s">
        <v>94</v>
      </c>
      <c r="AE1916" s="5" t="s">
        <v>92</v>
      </c>
      <c r="AF1916" s="5" t="s">
        <v>91</v>
      </c>
    </row>
    <row r="1917" spans="24:32" ht="18" customHeight="1" x14ac:dyDescent="0.45">
      <c r="X1917" s="15" t="s">
        <v>107</v>
      </c>
      <c r="Y1917" s="15" t="s">
        <v>105</v>
      </c>
      <c r="Z1917" s="15" t="s">
        <v>96</v>
      </c>
      <c r="AA1917" s="15" t="s">
        <v>90</v>
      </c>
      <c r="AB1917" s="15" t="s">
        <v>99</v>
      </c>
      <c r="AC1917" s="2" t="str">
        <f>_xlfn.CONCAT(X1917,Y1917,Z1917,AA1917,AB1917)</f>
        <v>4後期木他c</v>
      </c>
      <c r="AD1917" s="16" t="e">
        <f>DGET($M$10:$U$203,$U$10,X1916:AA1917)</f>
        <v>#VALUE!</v>
      </c>
      <c r="AE1917" s="16" t="e">
        <f>DGET($M$10:$U$203,$N$10,X1916:AA1917)</f>
        <v>#VALUE!</v>
      </c>
      <c r="AF1917" s="16" t="e">
        <f>DGET($M$10:$U$203,$M$10,X1916:AA1917)</f>
        <v>#VALUE!</v>
      </c>
    </row>
    <row r="1918" spans="24:32" ht="18" customHeight="1" x14ac:dyDescent="0.45">
      <c r="X1918" s="5" t="s">
        <v>65</v>
      </c>
      <c r="Y1918" s="5" t="s">
        <v>77</v>
      </c>
      <c r="Z1918" s="5" t="s">
        <v>66</v>
      </c>
      <c r="AA1918" s="5" t="s">
        <v>67</v>
      </c>
      <c r="AB1918" s="5"/>
      <c r="AC1918" s="5"/>
      <c r="AD1918" s="5" t="s">
        <v>94</v>
      </c>
      <c r="AE1918" s="5" t="s">
        <v>92</v>
      </c>
      <c r="AF1918" s="5" t="s">
        <v>91</v>
      </c>
    </row>
    <row r="1919" spans="24:32" ht="18" customHeight="1" x14ac:dyDescent="0.45">
      <c r="X1919" s="15" t="s">
        <v>107</v>
      </c>
      <c r="Y1919" s="15" t="s">
        <v>105</v>
      </c>
      <c r="Z1919" s="15" t="s">
        <v>100</v>
      </c>
      <c r="AA1919" s="15" t="s">
        <v>84</v>
      </c>
      <c r="AB1919" s="15" t="s">
        <v>97</v>
      </c>
      <c r="AC1919" s="2" t="str">
        <f>_xlfn.CONCAT(X1919,Y1919,Z1919,AA1919,AB1919)</f>
        <v>4後期金1 2a</v>
      </c>
      <c r="AD1919" s="16" t="e">
        <f>DGET($M$10:$U$203,$U$10,X1918:AA1919)</f>
        <v>#VALUE!</v>
      </c>
      <c r="AE1919" s="16" t="e">
        <f>DGET($M$10:$U$203,$N$10,X1918:AA1919)</f>
        <v>#VALUE!</v>
      </c>
      <c r="AF1919" s="16" t="e">
        <f>DGET($M$10:$U$203,$M$10,X1918:AA1919)</f>
        <v>#VALUE!</v>
      </c>
    </row>
    <row r="1920" spans="24:32" ht="18" customHeight="1" x14ac:dyDescent="0.45">
      <c r="X1920" s="5" t="s">
        <v>65</v>
      </c>
      <c r="Y1920" s="5" t="s">
        <v>77</v>
      </c>
      <c r="Z1920" s="5" t="s">
        <v>66</v>
      </c>
      <c r="AA1920" s="5" t="s">
        <v>68</v>
      </c>
      <c r="AB1920" s="5"/>
      <c r="AC1920" s="5"/>
      <c r="AD1920" s="5" t="s">
        <v>94</v>
      </c>
      <c r="AE1920" s="5" t="s">
        <v>92</v>
      </c>
      <c r="AF1920" s="5" t="s">
        <v>91</v>
      </c>
    </row>
    <row r="1921" spans="24:32" ht="18" customHeight="1" x14ac:dyDescent="0.45">
      <c r="X1921" s="15" t="s">
        <v>107</v>
      </c>
      <c r="Y1921" s="15" t="s">
        <v>105</v>
      </c>
      <c r="Z1921" s="15" t="s">
        <v>100</v>
      </c>
      <c r="AA1921" s="15" t="s">
        <v>84</v>
      </c>
      <c r="AB1921" s="15" t="s">
        <v>98</v>
      </c>
      <c r="AC1921" s="2" t="str">
        <f>_xlfn.CONCAT(X1921,Y1921,Z1921,AA1921,AB1921)</f>
        <v>4後期金1 2b</v>
      </c>
      <c r="AD1921" s="16" t="e">
        <f>DGET($M$10:$U$203,$U$10,X1920:AA1921)</f>
        <v>#VALUE!</v>
      </c>
      <c r="AE1921" s="16" t="e">
        <f>DGET($M$10:$U$203,$N$10,X1920:AA1921)</f>
        <v>#VALUE!</v>
      </c>
      <c r="AF1921" s="16" t="e">
        <f>DGET($M$10:$U$203,$M$10,X1920:AA1921)</f>
        <v>#VALUE!</v>
      </c>
    </row>
    <row r="1922" spans="24:32" ht="18" customHeight="1" x14ac:dyDescent="0.45">
      <c r="X1922" s="5" t="s">
        <v>65</v>
      </c>
      <c r="Y1922" s="5" t="s">
        <v>77</v>
      </c>
      <c r="Z1922" s="5" t="s">
        <v>66</v>
      </c>
      <c r="AA1922" s="5" t="s">
        <v>69</v>
      </c>
      <c r="AB1922" s="5"/>
      <c r="AC1922" s="5"/>
      <c r="AD1922" s="5" t="s">
        <v>94</v>
      </c>
      <c r="AE1922" s="5" t="s">
        <v>92</v>
      </c>
      <c r="AF1922" s="5" t="s">
        <v>91</v>
      </c>
    </row>
    <row r="1923" spans="24:32" ht="18" customHeight="1" x14ac:dyDescent="0.45">
      <c r="X1923" s="15" t="s">
        <v>107</v>
      </c>
      <c r="Y1923" s="15" t="s">
        <v>105</v>
      </c>
      <c r="Z1923" s="15" t="s">
        <v>100</v>
      </c>
      <c r="AA1923" s="15" t="s">
        <v>84</v>
      </c>
      <c r="AB1923" s="15" t="s">
        <v>99</v>
      </c>
      <c r="AC1923" s="2" t="str">
        <f>_xlfn.CONCAT(X1923,Y1923,Z1923,AA1923,AB1923)</f>
        <v>4後期金1 2c</v>
      </c>
      <c r="AD1923" s="16" t="e">
        <f>DGET($M$10:$U$203,$U$10,X1922:AA1923)</f>
        <v>#VALUE!</v>
      </c>
      <c r="AE1923" s="16" t="e">
        <f>DGET($M$10:$U$203,$N$10,X1922:AA1923)</f>
        <v>#VALUE!</v>
      </c>
      <c r="AF1923" s="16" t="e">
        <f>DGET($M$10:$U$203,$M$10,X1922:AA1923)</f>
        <v>#VALUE!</v>
      </c>
    </row>
    <row r="1924" spans="24:32" ht="18" customHeight="1" x14ac:dyDescent="0.45">
      <c r="X1924" s="5" t="s">
        <v>65</v>
      </c>
      <c r="Y1924" s="5" t="s">
        <v>77</v>
      </c>
      <c r="Z1924" s="5" t="s">
        <v>66</v>
      </c>
      <c r="AA1924" s="5" t="s">
        <v>67</v>
      </c>
      <c r="AB1924" s="5"/>
      <c r="AC1924" s="5"/>
      <c r="AD1924" s="5" t="s">
        <v>94</v>
      </c>
      <c r="AE1924" s="5" t="s">
        <v>92</v>
      </c>
      <c r="AF1924" s="5" t="s">
        <v>91</v>
      </c>
    </row>
    <row r="1925" spans="24:32" ht="18" customHeight="1" x14ac:dyDescent="0.45">
      <c r="X1925" s="15" t="s">
        <v>107</v>
      </c>
      <c r="Y1925" s="15" t="s">
        <v>105</v>
      </c>
      <c r="Z1925" s="15" t="s">
        <v>100</v>
      </c>
      <c r="AA1925" s="15" t="s">
        <v>85</v>
      </c>
      <c r="AB1925" s="15" t="s">
        <v>97</v>
      </c>
      <c r="AC1925" s="2" t="str">
        <f>_xlfn.CONCAT(X1925,Y1925,Z1925,AA1925,AB1925)</f>
        <v>4後期金3 4a</v>
      </c>
      <c r="AD1925" s="16" t="e">
        <f>DGET($M$10:$U$203,$U$10,X1924:AA1925)</f>
        <v>#VALUE!</v>
      </c>
      <c r="AE1925" s="16" t="e">
        <f>DGET($M$10:$U$203,$N$10,X1924:AA1925)</f>
        <v>#VALUE!</v>
      </c>
      <c r="AF1925" s="16" t="e">
        <f>DGET($M$10:$U$203,$M$10,X1924:AA1925)</f>
        <v>#VALUE!</v>
      </c>
    </row>
    <row r="1926" spans="24:32" ht="18" customHeight="1" x14ac:dyDescent="0.45">
      <c r="X1926" s="5" t="s">
        <v>65</v>
      </c>
      <c r="Y1926" s="5" t="s">
        <v>77</v>
      </c>
      <c r="Z1926" s="5" t="s">
        <v>66</v>
      </c>
      <c r="AA1926" s="5" t="s">
        <v>68</v>
      </c>
      <c r="AB1926" s="5"/>
      <c r="AC1926" s="5"/>
      <c r="AD1926" s="5" t="s">
        <v>94</v>
      </c>
      <c r="AE1926" s="5" t="s">
        <v>92</v>
      </c>
      <c r="AF1926" s="5" t="s">
        <v>91</v>
      </c>
    </row>
    <row r="1927" spans="24:32" ht="18" customHeight="1" x14ac:dyDescent="0.45">
      <c r="X1927" s="15" t="s">
        <v>107</v>
      </c>
      <c r="Y1927" s="15" t="s">
        <v>105</v>
      </c>
      <c r="Z1927" s="15" t="s">
        <v>100</v>
      </c>
      <c r="AA1927" s="15" t="s">
        <v>85</v>
      </c>
      <c r="AB1927" s="15" t="s">
        <v>98</v>
      </c>
      <c r="AC1927" s="2" t="str">
        <f>_xlfn.CONCAT(X1927,Y1927,Z1927,AA1927,AB1927)</f>
        <v>4後期金3 4b</v>
      </c>
      <c r="AD1927" s="16" t="e">
        <f>DGET($M$10:$U$203,$U$10,X1926:AA1927)</f>
        <v>#VALUE!</v>
      </c>
      <c r="AE1927" s="16" t="e">
        <f>DGET($M$10:$U$203,$N$10,X1926:AA1927)</f>
        <v>#VALUE!</v>
      </c>
      <c r="AF1927" s="16" t="e">
        <f>DGET($M$10:$U$203,$M$10,X1926:AA1927)</f>
        <v>#VALUE!</v>
      </c>
    </row>
    <row r="1928" spans="24:32" ht="18" customHeight="1" x14ac:dyDescent="0.45">
      <c r="X1928" s="5" t="s">
        <v>65</v>
      </c>
      <c r="Y1928" s="5" t="s">
        <v>77</v>
      </c>
      <c r="Z1928" s="5" t="s">
        <v>66</v>
      </c>
      <c r="AA1928" s="5" t="s">
        <v>69</v>
      </c>
      <c r="AB1928" s="5"/>
      <c r="AC1928" s="5"/>
      <c r="AD1928" s="5" t="s">
        <v>94</v>
      </c>
      <c r="AE1928" s="5" t="s">
        <v>92</v>
      </c>
      <c r="AF1928" s="5" t="s">
        <v>91</v>
      </c>
    </row>
    <row r="1929" spans="24:32" ht="18" customHeight="1" x14ac:dyDescent="0.45">
      <c r="X1929" s="15" t="s">
        <v>107</v>
      </c>
      <c r="Y1929" s="15" t="s">
        <v>105</v>
      </c>
      <c r="Z1929" s="15" t="s">
        <v>100</v>
      </c>
      <c r="AA1929" s="15" t="s">
        <v>85</v>
      </c>
      <c r="AB1929" s="15" t="s">
        <v>99</v>
      </c>
      <c r="AC1929" s="2" t="str">
        <f>_xlfn.CONCAT(X1929,Y1929,Z1929,AA1929,AB1929)</f>
        <v>4後期金3 4c</v>
      </c>
      <c r="AD1929" s="16" t="e">
        <f>DGET($M$10:$U$203,$U$10,X1928:AA1929)</f>
        <v>#VALUE!</v>
      </c>
      <c r="AE1929" s="16" t="e">
        <f>DGET($M$10:$U$203,$N$10,X1928:AA1929)</f>
        <v>#VALUE!</v>
      </c>
      <c r="AF1929" s="16" t="e">
        <f>DGET($M$10:$U$203,$M$10,X1928:AA1929)</f>
        <v>#VALUE!</v>
      </c>
    </row>
    <row r="1930" spans="24:32" ht="18" customHeight="1" x14ac:dyDescent="0.45">
      <c r="X1930" s="5" t="s">
        <v>65</v>
      </c>
      <c r="Y1930" s="5" t="s">
        <v>77</v>
      </c>
      <c r="Z1930" s="5" t="s">
        <v>66</v>
      </c>
      <c r="AA1930" s="5" t="s">
        <v>67</v>
      </c>
      <c r="AB1930" s="5"/>
      <c r="AC1930" s="5"/>
      <c r="AD1930" s="5" t="s">
        <v>94</v>
      </c>
      <c r="AE1930" s="5" t="s">
        <v>92</v>
      </c>
      <c r="AF1930" s="5" t="s">
        <v>91</v>
      </c>
    </row>
    <row r="1931" spans="24:32" ht="18" customHeight="1" x14ac:dyDescent="0.45">
      <c r="X1931" s="15" t="s">
        <v>107</v>
      </c>
      <c r="Y1931" s="15" t="s">
        <v>105</v>
      </c>
      <c r="Z1931" s="15" t="s">
        <v>100</v>
      </c>
      <c r="AA1931" s="15" t="s">
        <v>87</v>
      </c>
      <c r="AB1931" s="15" t="s">
        <v>97</v>
      </c>
      <c r="AC1931" s="2" t="str">
        <f>_xlfn.CONCAT(X1931,Y1931,Z1931,AA1931,AB1931)</f>
        <v>4後期金5 6a</v>
      </c>
      <c r="AD1931" s="16" t="e">
        <f>DGET($M$10:$U$203,$U$10,X1930:AA1931)</f>
        <v>#VALUE!</v>
      </c>
      <c r="AE1931" s="16" t="e">
        <f>DGET($M$10:$U$203,$N$10,X1930:AA1931)</f>
        <v>#VALUE!</v>
      </c>
      <c r="AF1931" s="16" t="e">
        <f>DGET($M$10:$U$203,$M$10,X1930:AA1931)</f>
        <v>#VALUE!</v>
      </c>
    </row>
    <row r="1932" spans="24:32" ht="18" customHeight="1" x14ac:dyDescent="0.45">
      <c r="X1932" s="5" t="s">
        <v>65</v>
      </c>
      <c r="Y1932" s="5" t="s">
        <v>77</v>
      </c>
      <c r="Z1932" s="5" t="s">
        <v>66</v>
      </c>
      <c r="AA1932" s="5" t="s">
        <v>68</v>
      </c>
      <c r="AB1932" s="5"/>
      <c r="AC1932" s="5"/>
      <c r="AD1932" s="5" t="s">
        <v>94</v>
      </c>
      <c r="AE1932" s="5" t="s">
        <v>92</v>
      </c>
      <c r="AF1932" s="5" t="s">
        <v>91</v>
      </c>
    </row>
    <row r="1933" spans="24:32" ht="18" customHeight="1" x14ac:dyDescent="0.45">
      <c r="X1933" s="15" t="s">
        <v>107</v>
      </c>
      <c r="Y1933" s="15" t="s">
        <v>105</v>
      </c>
      <c r="Z1933" s="15" t="s">
        <v>100</v>
      </c>
      <c r="AA1933" s="15" t="s">
        <v>87</v>
      </c>
      <c r="AB1933" s="15" t="s">
        <v>98</v>
      </c>
      <c r="AC1933" s="2" t="str">
        <f>_xlfn.CONCAT(X1933,Y1933,Z1933,AA1933,AB1933)</f>
        <v>4後期金5 6b</v>
      </c>
      <c r="AD1933" s="16" t="e">
        <f>DGET($M$10:$U$203,$U$10,X1932:AA1933)</f>
        <v>#VALUE!</v>
      </c>
      <c r="AE1933" s="16" t="e">
        <f>DGET($M$10:$U$203,$N$10,X1932:AA1933)</f>
        <v>#VALUE!</v>
      </c>
      <c r="AF1933" s="16" t="e">
        <f>DGET($M$10:$U$203,$M$10,X1932:AA1933)</f>
        <v>#VALUE!</v>
      </c>
    </row>
    <row r="1934" spans="24:32" ht="18" customHeight="1" x14ac:dyDescent="0.45">
      <c r="X1934" s="5" t="s">
        <v>65</v>
      </c>
      <c r="Y1934" s="5" t="s">
        <v>77</v>
      </c>
      <c r="Z1934" s="5" t="s">
        <v>66</v>
      </c>
      <c r="AA1934" s="5" t="s">
        <v>69</v>
      </c>
      <c r="AB1934" s="5"/>
      <c r="AC1934" s="5"/>
      <c r="AD1934" s="5" t="s">
        <v>94</v>
      </c>
      <c r="AE1934" s="5" t="s">
        <v>92</v>
      </c>
      <c r="AF1934" s="5" t="s">
        <v>91</v>
      </c>
    </row>
    <row r="1935" spans="24:32" ht="18" customHeight="1" x14ac:dyDescent="0.45">
      <c r="X1935" s="15" t="s">
        <v>107</v>
      </c>
      <c r="Y1935" s="15" t="s">
        <v>105</v>
      </c>
      <c r="Z1935" s="15" t="s">
        <v>100</v>
      </c>
      <c r="AA1935" s="15" t="s">
        <v>87</v>
      </c>
      <c r="AB1935" s="15" t="s">
        <v>99</v>
      </c>
      <c r="AC1935" s="2" t="str">
        <f>_xlfn.CONCAT(X1935,Y1935,Z1935,AA1935,AB1935)</f>
        <v>4後期金5 6c</v>
      </c>
      <c r="AD1935" s="16" t="e">
        <f>DGET($M$10:$U$203,$U$10,X1934:AA1935)</f>
        <v>#VALUE!</v>
      </c>
      <c r="AE1935" s="16" t="e">
        <f>DGET($M$10:$U$203,$N$10,X1934:AA1935)</f>
        <v>#VALUE!</v>
      </c>
      <c r="AF1935" s="16" t="e">
        <f>DGET($M$10:$U$203,$M$10,X1934:AA1935)</f>
        <v>#VALUE!</v>
      </c>
    </row>
    <row r="1936" spans="24:32" ht="18" customHeight="1" x14ac:dyDescent="0.45">
      <c r="X1936" s="5" t="s">
        <v>65</v>
      </c>
      <c r="Y1936" s="5" t="s">
        <v>77</v>
      </c>
      <c r="Z1936" s="5" t="s">
        <v>66</v>
      </c>
      <c r="AA1936" s="5" t="s">
        <v>67</v>
      </c>
      <c r="AB1936" s="5"/>
      <c r="AC1936" s="5"/>
      <c r="AD1936" s="5" t="s">
        <v>94</v>
      </c>
      <c r="AE1936" s="5" t="s">
        <v>92</v>
      </c>
      <c r="AF1936" s="5" t="s">
        <v>91</v>
      </c>
    </row>
    <row r="1937" spans="24:32" ht="18" customHeight="1" x14ac:dyDescent="0.45">
      <c r="X1937" s="15" t="s">
        <v>107</v>
      </c>
      <c r="Y1937" s="15" t="s">
        <v>105</v>
      </c>
      <c r="Z1937" s="15" t="s">
        <v>100</v>
      </c>
      <c r="AA1937" s="15" t="s">
        <v>88</v>
      </c>
      <c r="AB1937" s="15" t="s">
        <v>97</v>
      </c>
      <c r="AC1937" s="2" t="str">
        <f>_xlfn.CONCAT(X1937,Y1937,Z1937,AA1937,AB1937)</f>
        <v>4後期金7 8a</v>
      </c>
      <c r="AD1937" s="16" t="e">
        <f>DGET($M$10:$U$203,$U$10,X1936:AA1937)</f>
        <v>#VALUE!</v>
      </c>
      <c r="AE1937" s="16" t="e">
        <f>DGET($M$10:$U$203,$N$10,X1936:AA1937)</f>
        <v>#VALUE!</v>
      </c>
      <c r="AF1937" s="16" t="e">
        <f>DGET($M$10:$U$203,$M$10,X1936:AA1937)</f>
        <v>#VALUE!</v>
      </c>
    </row>
    <row r="1938" spans="24:32" ht="18" customHeight="1" x14ac:dyDescent="0.45">
      <c r="X1938" s="5" t="s">
        <v>65</v>
      </c>
      <c r="Y1938" s="5" t="s">
        <v>77</v>
      </c>
      <c r="Z1938" s="5" t="s">
        <v>66</v>
      </c>
      <c r="AA1938" s="5" t="s">
        <v>68</v>
      </c>
      <c r="AB1938" s="5"/>
      <c r="AC1938" s="5"/>
      <c r="AD1938" s="5" t="s">
        <v>94</v>
      </c>
      <c r="AE1938" s="5" t="s">
        <v>92</v>
      </c>
      <c r="AF1938" s="5" t="s">
        <v>91</v>
      </c>
    </row>
    <row r="1939" spans="24:32" ht="18" customHeight="1" x14ac:dyDescent="0.45">
      <c r="X1939" s="15" t="s">
        <v>107</v>
      </c>
      <c r="Y1939" s="15" t="s">
        <v>105</v>
      </c>
      <c r="Z1939" s="15" t="s">
        <v>100</v>
      </c>
      <c r="AA1939" s="15" t="s">
        <v>88</v>
      </c>
      <c r="AB1939" s="15" t="s">
        <v>98</v>
      </c>
      <c r="AC1939" s="2" t="str">
        <f>_xlfn.CONCAT(X1939,Y1939,Z1939,AA1939,AB1939)</f>
        <v>4後期金7 8b</v>
      </c>
      <c r="AD1939" s="16" t="e">
        <f>DGET($M$10:$U$203,$U$10,X1938:AA1939)</f>
        <v>#VALUE!</v>
      </c>
      <c r="AE1939" s="16" t="e">
        <f>DGET($M$10:$U$203,$N$10,X1938:AA1939)</f>
        <v>#VALUE!</v>
      </c>
      <c r="AF1939" s="16" t="e">
        <f>DGET($M$10:$U$203,$M$10,X1938:AA1939)</f>
        <v>#VALUE!</v>
      </c>
    </row>
    <row r="1940" spans="24:32" ht="18" customHeight="1" x14ac:dyDescent="0.45">
      <c r="X1940" s="5" t="s">
        <v>65</v>
      </c>
      <c r="Y1940" s="5" t="s">
        <v>77</v>
      </c>
      <c r="Z1940" s="5" t="s">
        <v>66</v>
      </c>
      <c r="AA1940" s="5" t="s">
        <v>69</v>
      </c>
      <c r="AB1940" s="5"/>
      <c r="AC1940" s="5"/>
      <c r="AD1940" s="5" t="s">
        <v>94</v>
      </c>
      <c r="AE1940" s="5" t="s">
        <v>92</v>
      </c>
      <c r="AF1940" s="5" t="s">
        <v>91</v>
      </c>
    </row>
    <row r="1941" spans="24:32" ht="18" customHeight="1" x14ac:dyDescent="0.45">
      <c r="X1941" s="15" t="s">
        <v>107</v>
      </c>
      <c r="Y1941" s="15" t="s">
        <v>105</v>
      </c>
      <c r="Z1941" s="15" t="s">
        <v>100</v>
      </c>
      <c r="AA1941" s="15" t="s">
        <v>88</v>
      </c>
      <c r="AB1941" s="15" t="s">
        <v>99</v>
      </c>
      <c r="AC1941" s="2" t="str">
        <f>_xlfn.CONCAT(X1941,Y1941,Z1941,AA1941,AB1941)</f>
        <v>4後期金7 8c</v>
      </c>
      <c r="AD1941" s="16" t="e">
        <f>DGET($M$10:$U$203,$U$10,X1940:AA1941)</f>
        <v>#VALUE!</v>
      </c>
      <c r="AE1941" s="16" t="e">
        <f>DGET($M$10:$U$203,$N$10,X1940:AA1941)</f>
        <v>#VALUE!</v>
      </c>
      <c r="AF1941" s="16" t="e">
        <f>DGET($M$10:$U$203,$M$10,X1940:AA1941)</f>
        <v>#VALUE!</v>
      </c>
    </row>
    <row r="1942" spans="24:32" ht="18" customHeight="1" x14ac:dyDescent="0.45">
      <c r="X1942" s="5" t="s">
        <v>65</v>
      </c>
      <c r="Y1942" s="5" t="s">
        <v>77</v>
      </c>
      <c r="Z1942" s="5" t="s">
        <v>66</v>
      </c>
      <c r="AA1942" s="5" t="s">
        <v>67</v>
      </c>
      <c r="AB1942" s="5"/>
      <c r="AC1942" s="5"/>
      <c r="AD1942" s="5" t="s">
        <v>94</v>
      </c>
      <c r="AE1942" s="5" t="s">
        <v>92</v>
      </c>
      <c r="AF1942" s="5" t="s">
        <v>91</v>
      </c>
    </row>
    <row r="1943" spans="24:32" ht="18" customHeight="1" x14ac:dyDescent="0.45">
      <c r="X1943" s="15" t="s">
        <v>107</v>
      </c>
      <c r="Y1943" s="15" t="s">
        <v>105</v>
      </c>
      <c r="Z1943" s="15" t="s">
        <v>100</v>
      </c>
      <c r="AA1943" s="15" t="s">
        <v>89</v>
      </c>
      <c r="AB1943" s="15" t="s">
        <v>97</v>
      </c>
      <c r="AC1943" s="2" t="str">
        <f>_xlfn.CONCAT(X1943,Y1943,Z1943,AA1943,AB1943)</f>
        <v>4後期金9 10a</v>
      </c>
      <c r="AD1943" s="16" t="e">
        <f>DGET($M$10:$U$203,$U$10,X1942:AA1943)</f>
        <v>#VALUE!</v>
      </c>
      <c r="AE1943" s="16" t="e">
        <f>DGET($M$10:$U$203,$N$10,X1942:AA1943)</f>
        <v>#VALUE!</v>
      </c>
      <c r="AF1943" s="16" t="e">
        <f>DGET($M$10:$U$203,$M$10,X1942:AA1943)</f>
        <v>#VALUE!</v>
      </c>
    </row>
    <row r="1944" spans="24:32" ht="18" customHeight="1" x14ac:dyDescent="0.45">
      <c r="X1944" s="5" t="s">
        <v>65</v>
      </c>
      <c r="Y1944" s="5" t="s">
        <v>77</v>
      </c>
      <c r="Z1944" s="5" t="s">
        <v>66</v>
      </c>
      <c r="AA1944" s="5" t="s">
        <v>68</v>
      </c>
      <c r="AB1944" s="5"/>
      <c r="AC1944" s="5"/>
      <c r="AD1944" s="5" t="s">
        <v>94</v>
      </c>
      <c r="AE1944" s="5" t="s">
        <v>92</v>
      </c>
      <c r="AF1944" s="5" t="s">
        <v>91</v>
      </c>
    </row>
    <row r="1945" spans="24:32" ht="18" customHeight="1" x14ac:dyDescent="0.45">
      <c r="X1945" s="15" t="s">
        <v>107</v>
      </c>
      <c r="Y1945" s="15" t="s">
        <v>105</v>
      </c>
      <c r="Z1945" s="15" t="s">
        <v>100</v>
      </c>
      <c r="AA1945" s="15" t="s">
        <v>89</v>
      </c>
      <c r="AB1945" s="15" t="s">
        <v>98</v>
      </c>
      <c r="AC1945" s="2" t="str">
        <f>_xlfn.CONCAT(X1945,Y1945,Z1945,AA1945,AB1945)</f>
        <v>4後期金9 10b</v>
      </c>
      <c r="AD1945" s="16" t="e">
        <f>DGET($M$10:$U$203,$U$10,X1944:AA1945)</f>
        <v>#VALUE!</v>
      </c>
      <c r="AE1945" s="16" t="e">
        <f>DGET($M$10:$U$203,$N$10,X1944:AA1945)</f>
        <v>#VALUE!</v>
      </c>
      <c r="AF1945" s="16" t="e">
        <f>DGET($M$10:$U$203,$M$10,X1944:AA1945)</f>
        <v>#VALUE!</v>
      </c>
    </row>
    <row r="1946" spans="24:32" ht="18" customHeight="1" x14ac:dyDescent="0.45">
      <c r="X1946" s="5" t="s">
        <v>65</v>
      </c>
      <c r="Y1946" s="5" t="s">
        <v>77</v>
      </c>
      <c r="Z1946" s="5" t="s">
        <v>66</v>
      </c>
      <c r="AA1946" s="5" t="s">
        <v>69</v>
      </c>
      <c r="AB1946" s="5"/>
      <c r="AC1946" s="5"/>
      <c r="AD1946" s="5" t="s">
        <v>94</v>
      </c>
      <c r="AE1946" s="5" t="s">
        <v>92</v>
      </c>
      <c r="AF1946" s="5" t="s">
        <v>91</v>
      </c>
    </row>
    <row r="1947" spans="24:32" ht="18" customHeight="1" x14ac:dyDescent="0.45">
      <c r="X1947" s="15" t="s">
        <v>107</v>
      </c>
      <c r="Y1947" s="15" t="s">
        <v>105</v>
      </c>
      <c r="Z1947" s="15" t="s">
        <v>100</v>
      </c>
      <c r="AA1947" s="15" t="s">
        <v>89</v>
      </c>
      <c r="AB1947" s="15" t="s">
        <v>99</v>
      </c>
      <c r="AC1947" s="2" t="str">
        <f>_xlfn.CONCAT(X1947,Y1947,Z1947,AA1947,AB1947)</f>
        <v>4後期金9 10c</v>
      </c>
      <c r="AD1947" s="16" t="e">
        <f>DGET($M$10:$U$203,$U$10,X1946:AA1947)</f>
        <v>#VALUE!</v>
      </c>
      <c r="AE1947" s="16" t="e">
        <f>DGET($M$10:$U$203,$N$10,X1946:AA1947)</f>
        <v>#VALUE!</v>
      </c>
      <c r="AF1947" s="16" t="e">
        <f>DGET($M$10:$U$203,$M$10,X1946:AA1947)</f>
        <v>#VALUE!</v>
      </c>
    </row>
    <row r="1948" spans="24:32" ht="18" customHeight="1" x14ac:dyDescent="0.45">
      <c r="X1948" s="5" t="s">
        <v>65</v>
      </c>
      <c r="Y1948" s="5" t="s">
        <v>77</v>
      </c>
      <c r="Z1948" s="5" t="s">
        <v>66</v>
      </c>
      <c r="AA1948" s="5" t="s">
        <v>67</v>
      </c>
      <c r="AB1948" s="5"/>
      <c r="AC1948" s="5"/>
      <c r="AD1948" s="5" t="s">
        <v>94</v>
      </c>
      <c r="AE1948" s="5" t="s">
        <v>92</v>
      </c>
      <c r="AF1948" s="5" t="s">
        <v>91</v>
      </c>
    </row>
    <row r="1949" spans="24:32" ht="18" customHeight="1" x14ac:dyDescent="0.45">
      <c r="X1949" s="15" t="s">
        <v>107</v>
      </c>
      <c r="Y1949" s="15" t="s">
        <v>105</v>
      </c>
      <c r="Z1949" s="15" t="s">
        <v>100</v>
      </c>
      <c r="AA1949" s="15" t="s">
        <v>90</v>
      </c>
      <c r="AB1949" s="15" t="s">
        <v>97</v>
      </c>
      <c r="AC1949" s="2" t="str">
        <f>_xlfn.CONCAT(X1949,Y1949,Z1949,AA1949,AB1949)</f>
        <v>4後期金他a</v>
      </c>
      <c r="AD1949" s="16" t="e">
        <f>DGET($M$10:$U$203,$U$10,X1948:AA1949)</f>
        <v>#VALUE!</v>
      </c>
      <c r="AE1949" s="16" t="e">
        <f>DGET($M$10:$U$203,$N$10,X1948:AA1949)</f>
        <v>#VALUE!</v>
      </c>
      <c r="AF1949" s="16" t="e">
        <f>DGET($M$10:$U$203,$M$10,X1948:AA1949)</f>
        <v>#VALUE!</v>
      </c>
    </row>
    <row r="1950" spans="24:32" ht="18" customHeight="1" x14ac:dyDescent="0.45">
      <c r="X1950" s="5" t="s">
        <v>65</v>
      </c>
      <c r="Y1950" s="5" t="s">
        <v>77</v>
      </c>
      <c r="Z1950" s="5" t="s">
        <v>66</v>
      </c>
      <c r="AA1950" s="5" t="s">
        <v>68</v>
      </c>
      <c r="AB1950" s="5"/>
      <c r="AC1950" s="5"/>
      <c r="AD1950" s="5" t="s">
        <v>94</v>
      </c>
      <c r="AE1950" s="5" t="s">
        <v>92</v>
      </c>
      <c r="AF1950" s="5" t="s">
        <v>91</v>
      </c>
    </row>
    <row r="1951" spans="24:32" ht="18" customHeight="1" x14ac:dyDescent="0.45">
      <c r="X1951" s="15" t="s">
        <v>107</v>
      </c>
      <c r="Y1951" s="15" t="s">
        <v>105</v>
      </c>
      <c r="Z1951" s="15" t="s">
        <v>100</v>
      </c>
      <c r="AA1951" s="15" t="s">
        <v>90</v>
      </c>
      <c r="AB1951" s="15" t="s">
        <v>98</v>
      </c>
      <c r="AC1951" s="2" t="str">
        <f>_xlfn.CONCAT(X1951,Y1951,Z1951,AA1951,AB1951)</f>
        <v>4後期金他b</v>
      </c>
      <c r="AD1951" s="16" t="e">
        <f>DGET($M$10:$U$203,$U$10,X1950:AA1951)</f>
        <v>#VALUE!</v>
      </c>
      <c r="AE1951" s="16" t="e">
        <f>DGET($M$10:$U$203,$N$10,X1950:AA1951)</f>
        <v>#VALUE!</v>
      </c>
      <c r="AF1951" s="16" t="e">
        <f>DGET($M$10:$U$203,$M$10,X1950:AA1951)</f>
        <v>#VALUE!</v>
      </c>
    </row>
    <row r="1952" spans="24:32" ht="18" customHeight="1" x14ac:dyDescent="0.45">
      <c r="X1952" s="5" t="s">
        <v>65</v>
      </c>
      <c r="Y1952" s="5" t="s">
        <v>77</v>
      </c>
      <c r="Z1952" s="5" t="s">
        <v>66</v>
      </c>
      <c r="AA1952" s="5" t="s">
        <v>69</v>
      </c>
      <c r="AB1952" s="5"/>
      <c r="AC1952" s="5"/>
      <c r="AD1952" s="5" t="s">
        <v>94</v>
      </c>
      <c r="AE1952" s="5" t="s">
        <v>92</v>
      </c>
      <c r="AF1952" s="5" t="s">
        <v>91</v>
      </c>
    </row>
    <row r="1953" spans="24:32" ht="18" customHeight="1" x14ac:dyDescent="0.45">
      <c r="X1953" s="15" t="s">
        <v>107</v>
      </c>
      <c r="Y1953" s="15" t="s">
        <v>105</v>
      </c>
      <c r="Z1953" s="15" t="s">
        <v>100</v>
      </c>
      <c r="AA1953" s="15" t="s">
        <v>90</v>
      </c>
      <c r="AB1953" s="15" t="s">
        <v>99</v>
      </c>
      <c r="AC1953" s="2" t="str">
        <f>_xlfn.CONCAT(X1953,Y1953,Z1953,AA1953,AB1953)</f>
        <v>4後期金他c</v>
      </c>
      <c r="AD1953" s="16" t="e">
        <f>DGET($M$10:$U$203,$U$10,X1952:AA1953)</f>
        <v>#VALUE!</v>
      </c>
      <c r="AE1953" s="16" t="e">
        <f>DGET($M$10:$U$203,$N$10,X1952:AA1953)</f>
        <v>#VALUE!</v>
      </c>
      <c r="AF1953" s="16" t="e">
        <f>DGET($M$10:$U$203,$M$10,X1952:AA1953)</f>
        <v>#VALUE!</v>
      </c>
    </row>
    <row r="1954" spans="24:32" ht="18" customHeight="1" x14ac:dyDescent="0.45">
      <c r="X1954" s="5" t="s">
        <v>65</v>
      </c>
      <c r="Y1954" s="5" t="s">
        <v>77</v>
      </c>
      <c r="Z1954" s="5" t="s">
        <v>66</v>
      </c>
      <c r="AA1954" s="5" t="s">
        <v>67</v>
      </c>
      <c r="AB1954" s="5"/>
      <c r="AC1954" s="5"/>
      <c r="AD1954" s="5" t="s">
        <v>94</v>
      </c>
      <c r="AE1954" s="5" t="s">
        <v>92</v>
      </c>
      <c r="AF1954" s="5" t="s">
        <v>91</v>
      </c>
    </row>
    <row r="1955" spans="24:32" ht="18" customHeight="1" x14ac:dyDescent="0.45">
      <c r="X1955" s="15" t="s">
        <v>107</v>
      </c>
      <c r="Y1955" s="15" t="s">
        <v>105</v>
      </c>
      <c r="Z1955" s="15" t="s">
        <v>101</v>
      </c>
      <c r="AA1955" s="15" t="s">
        <v>84</v>
      </c>
      <c r="AB1955" s="15" t="s">
        <v>97</v>
      </c>
      <c r="AC1955" s="2" t="str">
        <f>_xlfn.CONCAT(X1955,Y1955,Z1955,AA1955,AB1955)</f>
        <v>4後期土1 2a</v>
      </c>
      <c r="AD1955" s="16" t="e">
        <f>DGET($M$10:$U$203,$U$10,X1954:AA1955)</f>
        <v>#VALUE!</v>
      </c>
      <c r="AE1955" s="16" t="e">
        <f>DGET($M$10:$U$203,$N$10,X1954:AA1955)</f>
        <v>#VALUE!</v>
      </c>
      <c r="AF1955" s="16" t="e">
        <f>DGET($M$10:$U$203,$M$10,X1954:AA1955)</f>
        <v>#VALUE!</v>
      </c>
    </row>
    <row r="1956" spans="24:32" ht="18" customHeight="1" x14ac:dyDescent="0.45">
      <c r="X1956" s="5" t="s">
        <v>65</v>
      </c>
      <c r="Y1956" s="5" t="s">
        <v>77</v>
      </c>
      <c r="Z1956" s="5" t="s">
        <v>66</v>
      </c>
      <c r="AA1956" s="5" t="s">
        <v>68</v>
      </c>
      <c r="AB1956" s="5"/>
      <c r="AC1956" s="5"/>
      <c r="AD1956" s="5" t="s">
        <v>94</v>
      </c>
      <c r="AE1956" s="5" t="s">
        <v>92</v>
      </c>
      <c r="AF1956" s="5" t="s">
        <v>91</v>
      </c>
    </row>
    <row r="1957" spans="24:32" ht="18" customHeight="1" x14ac:dyDescent="0.45">
      <c r="X1957" s="15" t="s">
        <v>107</v>
      </c>
      <c r="Y1957" s="15" t="s">
        <v>105</v>
      </c>
      <c r="Z1957" s="15" t="s">
        <v>101</v>
      </c>
      <c r="AA1957" s="15" t="s">
        <v>84</v>
      </c>
      <c r="AB1957" s="15" t="s">
        <v>98</v>
      </c>
      <c r="AC1957" s="2" t="str">
        <f>_xlfn.CONCAT(X1957,Y1957,Z1957,AA1957,AB1957)</f>
        <v>4後期土1 2b</v>
      </c>
      <c r="AD1957" s="16" t="e">
        <f>DGET($M$10:$U$203,$U$10,X1956:AA1957)</f>
        <v>#VALUE!</v>
      </c>
      <c r="AE1957" s="16" t="e">
        <f>DGET($M$10:$U$203,$N$10,X1956:AA1957)</f>
        <v>#VALUE!</v>
      </c>
      <c r="AF1957" s="16" t="e">
        <f>DGET($M$10:$U$203,$M$10,X1956:AA1957)</f>
        <v>#VALUE!</v>
      </c>
    </row>
    <row r="1958" spans="24:32" ht="18" customHeight="1" x14ac:dyDescent="0.45">
      <c r="X1958" s="5" t="s">
        <v>65</v>
      </c>
      <c r="Y1958" s="5" t="s">
        <v>77</v>
      </c>
      <c r="Z1958" s="5" t="s">
        <v>66</v>
      </c>
      <c r="AA1958" s="5" t="s">
        <v>69</v>
      </c>
      <c r="AB1958" s="5"/>
      <c r="AC1958" s="5"/>
      <c r="AD1958" s="5" t="s">
        <v>94</v>
      </c>
      <c r="AE1958" s="5" t="s">
        <v>92</v>
      </c>
      <c r="AF1958" s="5" t="s">
        <v>91</v>
      </c>
    </row>
    <row r="1959" spans="24:32" ht="18" customHeight="1" x14ac:dyDescent="0.45">
      <c r="X1959" s="15" t="s">
        <v>107</v>
      </c>
      <c r="Y1959" s="15" t="s">
        <v>105</v>
      </c>
      <c r="Z1959" s="15" t="s">
        <v>101</v>
      </c>
      <c r="AA1959" s="15" t="s">
        <v>84</v>
      </c>
      <c r="AB1959" s="15" t="s">
        <v>99</v>
      </c>
      <c r="AC1959" s="2" t="str">
        <f>_xlfn.CONCAT(X1959,Y1959,Z1959,AA1959,AB1959)</f>
        <v>4後期土1 2c</v>
      </c>
      <c r="AD1959" s="16" t="e">
        <f>DGET($M$10:$U$203,$U$10,X1958:AA1959)</f>
        <v>#VALUE!</v>
      </c>
      <c r="AE1959" s="16" t="e">
        <f>DGET($M$10:$U$203,$N$10,X1958:AA1959)</f>
        <v>#VALUE!</v>
      </c>
      <c r="AF1959" s="16" t="e">
        <f>DGET($M$10:$U$203,$M$10,X1958:AA1959)</f>
        <v>#VALUE!</v>
      </c>
    </row>
    <row r="1960" spans="24:32" ht="18" customHeight="1" x14ac:dyDescent="0.45">
      <c r="X1960" s="5" t="s">
        <v>65</v>
      </c>
      <c r="Y1960" s="5" t="s">
        <v>77</v>
      </c>
      <c r="Z1960" s="5" t="s">
        <v>102</v>
      </c>
      <c r="AA1960" s="5" t="s">
        <v>67</v>
      </c>
      <c r="AB1960" s="5"/>
      <c r="AC1960" s="5"/>
      <c r="AD1960" s="5" t="s">
        <v>94</v>
      </c>
      <c r="AE1960" s="5" t="s">
        <v>92</v>
      </c>
      <c r="AF1960" s="5" t="s">
        <v>91</v>
      </c>
    </row>
    <row r="1961" spans="24:32" ht="18" customHeight="1" x14ac:dyDescent="0.45">
      <c r="X1961" s="15" t="s">
        <v>107</v>
      </c>
      <c r="Y1961" s="15" t="s">
        <v>105</v>
      </c>
      <c r="Z1961" s="15" t="s">
        <v>101</v>
      </c>
      <c r="AA1961" s="15" t="s">
        <v>85</v>
      </c>
      <c r="AB1961" s="15" t="s">
        <v>97</v>
      </c>
      <c r="AC1961" s="2" t="str">
        <f>_xlfn.CONCAT(X1961,Y1961,Z1961,AA1961,AB1961)</f>
        <v>4後期土3 4a</v>
      </c>
      <c r="AD1961" s="16" t="e">
        <f>DGET($M$10:$U$203,$U$10,X1960:AA1961)</f>
        <v>#VALUE!</v>
      </c>
      <c r="AE1961" s="16" t="e">
        <f>DGET($M$10:$U$203,$N$10,X1960:AA1961)</f>
        <v>#VALUE!</v>
      </c>
      <c r="AF1961" s="16" t="e">
        <f>DGET($M$10:$U$203,$M$10,X1960:AA1961)</f>
        <v>#VALUE!</v>
      </c>
    </row>
    <row r="1962" spans="24:32" ht="18" customHeight="1" x14ac:dyDescent="0.45">
      <c r="X1962" s="5" t="s">
        <v>65</v>
      </c>
      <c r="Y1962" s="5" t="s">
        <v>77</v>
      </c>
      <c r="Z1962" s="5" t="s">
        <v>66</v>
      </c>
      <c r="AA1962" s="5" t="s">
        <v>68</v>
      </c>
      <c r="AB1962" s="5"/>
      <c r="AC1962" s="5"/>
      <c r="AD1962" s="5" t="s">
        <v>94</v>
      </c>
      <c r="AE1962" s="5" t="s">
        <v>92</v>
      </c>
      <c r="AF1962" s="5" t="s">
        <v>91</v>
      </c>
    </row>
    <row r="1963" spans="24:32" ht="18" customHeight="1" x14ac:dyDescent="0.45">
      <c r="X1963" s="15" t="s">
        <v>107</v>
      </c>
      <c r="Y1963" s="15" t="s">
        <v>105</v>
      </c>
      <c r="Z1963" s="15" t="s">
        <v>101</v>
      </c>
      <c r="AA1963" s="15" t="s">
        <v>85</v>
      </c>
      <c r="AB1963" s="15" t="s">
        <v>98</v>
      </c>
      <c r="AC1963" s="2" t="str">
        <f>_xlfn.CONCAT(X1963,Y1963,Z1963,AA1963,AB1963)</f>
        <v>4後期土3 4b</v>
      </c>
      <c r="AD1963" s="16" t="e">
        <f>DGET($M$10:$U$203,$U$10,X1962:AA1963)</f>
        <v>#VALUE!</v>
      </c>
      <c r="AE1963" s="16" t="e">
        <f>DGET($M$10:$U$203,$N$10,X1962:AA1963)</f>
        <v>#VALUE!</v>
      </c>
      <c r="AF1963" s="16" t="e">
        <f>DGET($M$10:$U$203,$M$10,X1962:AA1963)</f>
        <v>#VALUE!</v>
      </c>
    </row>
    <row r="1964" spans="24:32" ht="18" customHeight="1" x14ac:dyDescent="0.45">
      <c r="X1964" s="5" t="s">
        <v>65</v>
      </c>
      <c r="Y1964" s="5" t="s">
        <v>77</v>
      </c>
      <c r="Z1964" s="5" t="s">
        <v>66</v>
      </c>
      <c r="AA1964" s="5" t="s">
        <v>69</v>
      </c>
      <c r="AB1964" s="5"/>
      <c r="AC1964" s="5"/>
      <c r="AD1964" s="5" t="s">
        <v>94</v>
      </c>
      <c r="AE1964" s="5" t="s">
        <v>92</v>
      </c>
      <c r="AF1964" s="5" t="s">
        <v>91</v>
      </c>
    </row>
    <row r="1965" spans="24:32" ht="18" customHeight="1" x14ac:dyDescent="0.45">
      <c r="X1965" s="15" t="s">
        <v>107</v>
      </c>
      <c r="Y1965" s="15" t="s">
        <v>105</v>
      </c>
      <c r="Z1965" s="15" t="s">
        <v>101</v>
      </c>
      <c r="AA1965" s="15" t="s">
        <v>85</v>
      </c>
      <c r="AB1965" s="15" t="s">
        <v>99</v>
      </c>
      <c r="AC1965" s="2" t="str">
        <f>_xlfn.CONCAT(X1965,Y1965,Z1965,AA1965,AB1965)</f>
        <v>4後期土3 4c</v>
      </c>
      <c r="AD1965" s="16" t="e">
        <f>DGET($M$10:$U$203,$U$10,X1964:AA1965)</f>
        <v>#VALUE!</v>
      </c>
      <c r="AE1965" s="16" t="e">
        <f>DGET($M$10:$U$203,$N$10,X1964:AA1965)</f>
        <v>#VALUE!</v>
      </c>
      <c r="AF1965" s="16" t="e">
        <f>DGET($M$10:$U$203,$M$10,X1964:AA1965)</f>
        <v>#VALUE!</v>
      </c>
    </row>
    <row r="1966" spans="24:32" ht="18" customHeight="1" x14ac:dyDescent="0.45">
      <c r="X1966" s="5" t="s">
        <v>65</v>
      </c>
      <c r="Y1966" s="5" t="s">
        <v>77</v>
      </c>
      <c r="Z1966" s="5" t="s">
        <v>66</v>
      </c>
      <c r="AA1966" s="5" t="s">
        <v>67</v>
      </c>
      <c r="AB1966" s="5"/>
      <c r="AC1966" s="5"/>
      <c r="AD1966" s="5" t="s">
        <v>94</v>
      </c>
      <c r="AE1966" s="5" t="s">
        <v>92</v>
      </c>
      <c r="AF1966" s="5" t="s">
        <v>91</v>
      </c>
    </row>
    <row r="1967" spans="24:32" ht="18" customHeight="1" x14ac:dyDescent="0.45">
      <c r="X1967" s="15" t="s">
        <v>107</v>
      </c>
      <c r="Y1967" s="15" t="s">
        <v>105</v>
      </c>
      <c r="Z1967" s="15" t="s">
        <v>101</v>
      </c>
      <c r="AA1967" s="15" t="s">
        <v>87</v>
      </c>
      <c r="AB1967" s="15" t="s">
        <v>97</v>
      </c>
      <c r="AC1967" s="2" t="str">
        <f>_xlfn.CONCAT(X1967,Y1967,Z1967,AA1967,AB1967)</f>
        <v>4後期土5 6a</v>
      </c>
      <c r="AD1967" s="16" t="e">
        <f>DGET($M$10:$U$203,$U$10,X1966:AA1967)</f>
        <v>#VALUE!</v>
      </c>
      <c r="AE1967" s="16" t="e">
        <f>DGET($M$10:$U$203,$N$10,X1966:AA1967)</f>
        <v>#VALUE!</v>
      </c>
      <c r="AF1967" s="16" t="e">
        <f>DGET($M$10:$U$203,$M$10,X1966:AA1967)</f>
        <v>#VALUE!</v>
      </c>
    </row>
    <row r="1968" spans="24:32" ht="18" customHeight="1" x14ac:dyDescent="0.45">
      <c r="X1968" s="5" t="s">
        <v>65</v>
      </c>
      <c r="Y1968" s="5" t="s">
        <v>77</v>
      </c>
      <c r="Z1968" s="5" t="s">
        <v>102</v>
      </c>
      <c r="AA1968" s="5" t="s">
        <v>68</v>
      </c>
      <c r="AB1968" s="5"/>
      <c r="AC1968" s="5"/>
      <c r="AD1968" s="5" t="s">
        <v>94</v>
      </c>
      <c r="AE1968" s="5" t="s">
        <v>92</v>
      </c>
      <c r="AF1968" s="5" t="s">
        <v>91</v>
      </c>
    </row>
    <row r="1969" spans="24:32" ht="18" customHeight="1" x14ac:dyDescent="0.45">
      <c r="X1969" s="15" t="s">
        <v>107</v>
      </c>
      <c r="Y1969" s="15" t="s">
        <v>105</v>
      </c>
      <c r="Z1969" s="15" t="s">
        <v>101</v>
      </c>
      <c r="AA1969" s="15" t="s">
        <v>87</v>
      </c>
      <c r="AB1969" s="15" t="s">
        <v>98</v>
      </c>
      <c r="AC1969" s="2" t="str">
        <f>_xlfn.CONCAT(X1969,Y1969,Z1969,AA1969,AB1969)</f>
        <v>4後期土5 6b</v>
      </c>
      <c r="AD1969" s="16" t="e">
        <f>DGET($M$10:$U$203,$U$10,X1968:AA1969)</f>
        <v>#VALUE!</v>
      </c>
      <c r="AE1969" s="16" t="e">
        <f>DGET($M$10:$U$203,$N$10,X1968:AA1969)</f>
        <v>#VALUE!</v>
      </c>
      <c r="AF1969" s="16" t="e">
        <f>DGET($M$10:$U$203,$M$10,X1968:AA1969)</f>
        <v>#VALUE!</v>
      </c>
    </row>
    <row r="1970" spans="24:32" ht="18" customHeight="1" x14ac:dyDescent="0.45">
      <c r="X1970" s="5" t="s">
        <v>65</v>
      </c>
      <c r="Y1970" s="5" t="s">
        <v>77</v>
      </c>
      <c r="Z1970" s="5" t="s">
        <v>66</v>
      </c>
      <c r="AA1970" s="5" t="s">
        <v>69</v>
      </c>
      <c r="AB1970" s="5"/>
      <c r="AC1970" s="5"/>
      <c r="AD1970" s="5" t="s">
        <v>94</v>
      </c>
      <c r="AE1970" s="5" t="s">
        <v>92</v>
      </c>
      <c r="AF1970" s="5" t="s">
        <v>91</v>
      </c>
    </row>
    <row r="1971" spans="24:32" ht="18" customHeight="1" x14ac:dyDescent="0.45">
      <c r="X1971" s="15" t="s">
        <v>107</v>
      </c>
      <c r="Y1971" s="15" t="s">
        <v>105</v>
      </c>
      <c r="Z1971" s="15" t="s">
        <v>101</v>
      </c>
      <c r="AA1971" s="15" t="s">
        <v>87</v>
      </c>
      <c r="AB1971" s="15" t="s">
        <v>99</v>
      </c>
      <c r="AC1971" s="2" t="str">
        <f>_xlfn.CONCAT(X1971,Y1971,Z1971,AA1971,AB1971)</f>
        <v>4後期土5 6c</v>
      </c>
      <c r="AD1971" s="16" t="e">
        <f>DGET($M$10:$U$203,$U$10,X1970:AA1971)</f>
        <v>#VALUE!</v>
      </c>
      <c r="AE1971" s="16" t="e">
        <f>DGET($M$10:$U$203,$N$10,X1970:AA1971)</f>
        <v>#VALUE!</v>
      </c>
      <c r="AF1971" s="16" t="e">
        <f>DGET($M$10:$U$203,$M$10,X1970:AA1971)</f>
        <v>#VALUE!</v>
      </c>
    </row>
    <row r="1972" spans="24:32" ht="18" customHeight="1" x14ac:dyDescent="0.45">
      <c r="X1972" s="5" t="s">
        <v>65</v>
      </c>
      <c r="Y1972" s="5" t="s">
        <v>77</v>
      </c>
      <c r="Z1972" s="5" t="s">
        <v>66</v>
      </c>
      <c r="AA1972" s="5" t="s">
        <v>67</v>
      </c>
      <c r="AB1972" s="5"/>
      <c r="AC1972" s="5"/>
      <c r="AD1972" s="5" t="s">
        <v>94</v>
      </c>
      <c r="AE1972" s="5" t="s">
        <v>92</v>
      </c>
      <c r="AF1972" s="5" t="s">
        <v>91</v>
      </c>
    </row>
    <row r="1973" spans="24:32" ht="18" customHeight="1" x14ac:dyDescent="0.45">
      <c r="X1973" s="15" t="s">
        <v>107</v>
      </c>
      <c r="Y1973" s="15" t="s">
        <v>105</v>
      </c>
      <c r="Z1973" s="15" t="s">
        <v>101</v>
      </c>
      <c r="AA1973" s="15" t="s">
        <v>88</v>
      </c>
      <c r="AB1973" s="15" t="s">
        <v>97</v>
      </c>
      <c r="AC1973" s="2" t="str">
        <f>_xlfn.CONCAT(X1973,Y1973,Z1973,AA1973,AB1973)</f>
        <v>4後期土7 8a</v>
      </c>
      <c r="AD1973" s="16" t="e">
        <f>DGET($M$10:$U$203,$U$10,X1972:AA1973)</f>
        <v>#VALUE!</v>
      </c>
      <c r="AE1973" s="16" t="e">
        <f>DGET($M$10:$U$203,$N$10,X1972:AA1973)</f>
        <v>#VALUE!</v>
      </c>
      <c r="AF1973" s="16" t="e">
        <f>DGET($M$10:$U$203,$M$10,X1972:AA1973)</f>
        <v>#VALUE!</v>
      </c>
    </row>
    <row r="1974" spans="24:32" ht="18" customHeight="1" x14ac:dyDescent="0.45">
      <c r="X1974" s="5" t="s">
        <v>65</v>
      </c>
      <c r="Y1974" s="5" t="s">
        <v>77</v>
      </c>
      <c r="Z1974" s="5" t="s">
        <v>66</v>
      </c>
      <c r="AA1974" s="5" t="s">
        <v>68</v>
      </c>
      <c r="AB1974" s="5"/>
      <c r="AC1974" s="5"/>
      <c r="AD1974" s="5" t="s">
        <v>94</v>
      </c>
      <c r="AE1974" s="5" t="s">
        <v>92</v>
      </c>
      <c r="AF1974" s="5" t="s">
        <v>91</v>
      </c>
    </row>
    <row r="1975" spans="24:32" ht="18" customHeight="1" x14ac:dyDescent="0.45">
      <c r="X1975" s="15" t="s">
        <v>107</v>
      </c>
      <c r="Y1975" s="15" t="s">
        <v>105</v>
      </c>
      <c r="Z1975" s="15" t="s">
        <v>101</v>
      </c>
      <c r="AA1975" s="15" t="s">
        <v>88</v>
      </c>
      <c r="AB1975" s="15" t="s">
        <v>98</v>
      </c>
      <c r="AC1975" s="2" t="str">
        <f>_xlfn.CONCAT(X1975,Y1975,Z1975,AA1975,AB1975)</f>
        <v>4後期土7 8b</v>
      </c>
      <c r="AD1975" s="16" t="e">
        <f>DGET($M$10:$U$203,$U$10,X1974:AA1975)</f>
        <v>#VALUE!</v>
      </c>
      <c r="AE1975" s="16" t="e">
        <f>DGET($M$10:$U$203,$N$10,X1974:AA1975)</f>
        <v>#VALUE!</v>
      </c>
      <c r="AF1975" s="16" t="e">
        <f>DGET($M$10:$U$203,$M$10,X1974:AA1975)</f>
        <v>#VALUE!</v>
      </c>
    </row>
    <row r="1976" spans="24:32" ht="18" customHeight="1" x14ac:dyDescent="0.45">
      <c r="X1976" s="5" t="s">
        <v>65</v>
      </c>
      <c r="Y1976" s="5" t="s">
        <v>77</v>
      </c>
      <c r="Z1976" s="5" t="s">
        <v>102</v>
      </c>
      <c r="AA1976" s="5" t="s">
        <v>69</v>
      </c>
      <c r="AB1976" s="5"/>
      <c r="AC1976" s="5"/>
      <c r="AD1976" s="5" t="s">
        <v>94</v>
      </c>
      <c r="AE1976" s="5" t="s">
        <v>92</v>
      </c>
      <c r="AF1976" s="5" t="s">
        <v>91</v>
      </c>
    </row>
    <row r="1977" spans="24:32" ht="18" customHeight="1" x14ac:dyDescent="0.45">
      <c r="X1977" s="15" t="s">
        <v>107</v>
      </c>
      <c r="Y1977" s="15" t="s">
        <v>105</v>
      </c>
      <c r="Z1977" s="15" t="s">
        <v>101</v>
      </c>
      <c r="AA1977" s="15" t="s">
        <v>88</v>
      </c>
      <c r="AB1977" s="15" t="s">
        <v>99</v>
      </c>
      <c r="AC1977" s="2" t="str">
        <f>_xlfn.CONCAT(X1977,Y1977,Z1977,AA1977,AB1977)</f>
        <v>4後期土7 8c</v>
      </c>
      <c r="AD1977" s="16" t="e">
        <f>DGET($M$10:$U$203,$U$10,X1976:AA1977)</f>
        <v>#VALUE!</v>
      </c>
      <c r="AE1977" s="16" t="e">
        <f>DGET($M$10:$U$203,$N$10,X1976:AA1977)</f>
        <v>#VALUE!</v>
      </c>
      <c r="AF1977" s="16" t="e">
        <f>DGET($M$10:$U$203,$M$10,X1976:AA1977)</f>
        <v>#VALUE!</v>
      </c>
    </row>
    <row r="1978" spans="24:32" ht="18" customHeight="1" x14ac:dyDescent="0.45">
      <c r="X1978" s="5" t="s">
        <v>65</v>
      </c>
      <c r="Y1978" s="5" t="s">
        <v>77</v>
      </c>
      <c r="Z1978" s="5" t="s">
        <v>66</v>
      </c>
      <c r="AA1978" s="5" t="s">
        <v>67</v>
      </c>
      <c r="AB1978" s="5"/>
      <c r="AC1978" s="5"/>
      <c r="AD1978" s="5" t="s">
        <v>94</v>
      </c>
      <c r="AE1978" s="5" t="s">
        <v>92</v>
      </c>
      <c r="AF1978" s="5" t="s">
        <v>91</v>
      </c>
    </row>
    <row r="1979" spans="24:32" ht="18" customHeight="1" x14ac:dyDescent="0.45">
      <c r="X1979" s="15" t="s">
        <v>107</v>
      </c>
      <c r="Y1979" s="15" t="s">
        <v>105</v>
      </c>
      <c r="Z1979" s="15" t="s">
        <v>101</v>
      </c>
      <c r="AA1979" s="15" t="s">
        <v>89</v>
      </c>
      <c r="AB1979" s="15" t="s">
        <v>97</v>
      </c>
      <c r="AC1979" s="2" t="str">
        <f>_xlfn.CONCAT(X1979,Y1979,Z1979,AA1979,AB1979)</f>
        <v>4後期土9 10a</v>
      </c>
      <c r="AD1979" s="16" t="e">
        <f>DGET($M$10:$U$203,$U$10,X1978:AA1979)</f>
        <v>#VALUE!</v>
      </c>
      <c r="AE1979" s="16" t="e">
        <f>DGET($M$10:$U$203,$N$10,X1978:AA1979)</f>
        <v>#VALUE!</v>
      </c>
      <c r="AF1979" s="16" t="e">
        <f>DGET($M$10:$U$203,$M$10,X1978:AA1979)</f>
        <v>#VALUE!</v>
      </c>
    </row>
    <row r="1980" spans="24:32" ht="18" customHeight="1" x14ac:dyDescent="0.45">
      <c r="X1980" s="5" t="s">
        <v>65</v>
      </c>
      <c r="Y1980" s="5" t="s">
        <v>77</v>
      </c>
      <c r="Z1980" s="5" t="s">
        <v>66</v>
      </c>
      <c r="AA1980" s="5" t="s">
        <v>68</v>
      </c>
      <c r="AB1980" s="5"/>
      <c r="AC1980" s="5"/>
      <c r="AD1980" s="5" t="s">
        <v>94</v>
      </c>
      <c r="AE1980" s="5" t="s">
        <v>92</v>
      </c>
      <c r="AF1980" s="5" t="s">
        <v>91</v>
      </c>
    </row>
    <row r="1981" spans="24:32" ht="18" customHeight="1" x14ac:dyDescent="0.45">
      <c r="X1981" s="15" t="s">
        <v>107</v>
      </c>
      <c r="Y1981" s="15" t="s">
        <v>105</v>
      </c>
      <c r="Z1981" s="15" t="s">
        <v>101</v>
      </c>
      <c r="AA1981" s="15" t="s">
        <v>89</v>
      </c>
      <c r="AB1981" s="15" t="s">
        <v>98</v>
      </c>
      <c r="AC1981" s="2" t="str">
        <f>_xlfn.CONCAT(X1981,Y1981,Z1981,AA1981,AB1981)</f>
        <v>4後期土9 10b</v>
      </c>
      <c r="AD1981" s="16" t="e">
        <f>DGET($M$10:$U$203,$U$10,X1980:AA1981)</f>
        <v>#VALUE!</v>
      </c>
      <c r="AE1981" s="16" t="e">
        <f>DGET($M$10:$U$203,$N$10,X1980:AA1981)</f>
        <v>#VALUE!</v>
      </c>
      <c r="AF1981" s="16" t="e">
        <f>DGET($M$10:$U$203,$M$10,X1980:AA1981)</f>
        <v>#VALUE!</v>
      </c>
    </row>
    <row r="1982" spans="24:32" ht="18" customHeight="1" x14ac:dyDescent="0.45">
      <c r="X1982" s="5" t="s">
        <v>65</v>
      </c>
      <c r="Y1982" s="5" t="s">
        <v>77</v>
      </c>
      <c r="Z1982" s="5" t="s">
        <v>66</v>
      </c>
      <c r="AA1982" s="5" t="s">
        <v>69</v>
      </c>
      <c r="AB1982" s="5"/>
      <c r="AC1982" s="5"/>
      <c r="AD1982" s="5" t="s">
        <v>94</v>
      </c>
      <c r="AE1982" s="5" t="s">
        <v>92</v>
      </c>
      <c r="AF1982" s="5" t="s">
        <v>91</v>
      </c>
    </row>
    <row r="1983" spans="24:32" ht="18" customHeight="1" x14ac:dyDescent="0.45">
      <c r="X1983" s="15" t="s">
        <v>107</v>
      </c>
      <c r="Y1983" s="15" t="s">
        <v>105</v>
      </c>
      <c r="Z1983" s="15" t="s">
        <v>101</v>
      </c>
      <c r="AA1983" s="15" t="s">
        <v>89</v>
      </c>
      <c r="AB1983" s="15" t="s">
        <v>99</v>
      </c>
      <c r="AC1983" s="2" t="str">
        <f>_xlfn.CONCAT(X1983,Y1983,Z1983,AA1983,AB1983)</f>
        <v>4後期土9 10c</v>
      </c>
      <c r="AD1983" s="16" t="e">
        <f>DGET($M$10:$U$203,$U$10,X1982:AA1983)</f>
        <v>#VALUE!</v>
      </c>
      <c r="AE1983" s="16" t="e">
        <f>DGET($M$10:$U$203,$N$10,X1982:AA1983)</f>
        <v>#VALUE!</v>
      </c>
      <c r="AF1983" s="16" t="e">
        <f>DGET($M$10:$U$203,$M$10,X1982:AA1983)</f>
        <v>#VALUE!</v>
      </c>
    </row>
    <row r="1984" spans="24:32" ht="18" customHeight="1" x14ac:dyDescent="0.45">
      <c r="X1984" s="5" t="s">
        <v>65</v>
      </c>
      <c r="Y1984" s="5" t="s">
        <v>77</v>
      </c>
      <c r="Z1984" s="5" t="s">
        <v>66</v>
      </c>
      <c r="AA1984" s="5" t="s">
        <v>67</v>
      </c>
      <c r="AB1984" s="5"/>
      <c r="AC1984" s="5"/>
      <c r="AD1984" s="5" t="s">
        <v>94</v>
      </c>
      <c r="AE1984" s="5" t="s">
        <v>92</v>
      </c>
      <c r="AF1984" s="5" t="s">
        <v>91</v>
      </c>
    </row>
    <row r="1985" spans="24:32" ht="18" customHeight="1" x14ac:dyDescent="0.45">
      <c r="X1985" s="15" t="s">
        <v>107</v>
      </c>
      <c r="Y1985" s="15" t="s">
        <v>105</v>
      </c>
      <c r="Z1985" s="15" t="s">
        <v>101</v>
      </c>
      <c r="AA1985" s="15" t="s">
        <v>90</v>
      </c>
      <c r="AB1985" s="15" t="s">
        <v>97</v>
      </c>
      <c r="AC1985" s="2" t="str">
        <f>_xlfn.CONCAT(X1985,Y1985,Z1985,AA1985,AB1985)</f>
        <v>4後期土他a</v>
      </c>
      <c r="AD1985" s="16" t="e">
        <f>DGET($M$10:$U$203,$U$10,X1984:AA1985)</f>
        <v>#VALUE!</v>
      </c>
      <c r="AE1985" s="16" t="e">
        <f>DGET($M$10:$U$203,$N$10,X1984:AA1985)</f>
        <v>#VALUE!</v>
      </c>
      <c r="AF1985" s="16" t="e">
        <f>DGET($M$10:$U$203,$M$10,X1984:AA1985)</f>
        <v>#VALUE!</v>
      </c>
    </row>
    <row r="1986" spans="24:32" ht="18" customHeight="1" x14ac:dyDescent="0.45">
      <c r="X1986" s="5" t="s">
        <v>65</v>
      </c>
      <c r="Y1986" s="5" t="s">
        <v>77</v>
      </c>
      <c r="Z1986" s="5" t="s">
        <v>66</v>
      </c>
      <c r="AA1986" s="5" t="s">
        <v>68</v>
      </c>
      <c r="AB1986" s="5"/>
      <c r="AC1986" s="5"/>
      <c r="AD1986" s="5" t="s">
        <v>94</v>
      </c>
      <c r="AE1986" s="5" t="s">
        <v>92</v>
      </c>
      <c r="AF1986" s="5" t="s">
        <v>91</v>
      </c>
    </row>
    <row r="1987" spans="24:32" ht="18" customHeight="1" x14ac:dyDescent="0.45">
      <c r="X1987" s="15" t="s">
        <v>107</v>
      </c>
      <c r="Y1987" s="15" t="s">
        <v>105</v>
      </c>
      <c r="Z1987" s="15" t="s">
        <v>101</v>
      </c>
      <c r="AA1987" s="15" t="s">
        <v>90</v>
      </c>
      <c r="AB1987" s="15" t="s">
        <v>98</v>
      </c>
      <c r="AC1987" s="2" t="str">
        <f>_xlfn.CONCAT(X1987,Y1987,Z1987,AA1987,AB1987)</f>
        <v>4後期土他b</v>
      </c>
      <c r="AD1987" s="16" t="e">
        <f>DGET($M$10:$U$203,$U$10,X1986:AA1987)</f>
        <v>#VALUE!</v>
      </c>
      <c r="AE1987" s="16" t="e">
        <f>DGET($M$10:$U$203,$N$10,X1986:AA1987)</f>
        <v>#VALUE!</v>
      </c>
      <c r="AF1987" s="16" t="e">
        <f>DGET($M$10:$U$203,$M$10,X1986:AA1987)</f>
        <v>#VALUE!</v>
      </c>
    </row>
    <row r="1988" spans="24:32" ht="18" customHeight="1" x14ac:dyDescent="0.45">
      <c r="X1988" s="5" t="s">
        <v>65</v>
      </c>
      <c r="Y1988" s="5" t="s">
        <v>77</v>
      </c>
      <c r="Z1988" s="5" t="s">
        <v>102</v>
      </c>
      <c r="AA1988" s="5" t="s">
        <v>69</v>
      </c>
      <c r="AB1988" s="5"/>
      <c r="AC1988" s="5"/>
      <c r="AD1988" s="5" t="s">
        <v>94</v>
      </c>
      <c r="AE1988" s="5" t="s">
        <v>92</v>
      </c>
      <c r="AF1988" s="5" t="s">
        <v>91</v>
      </c>
    </row>
    <row r="1989" spans="24:32" ht="18" customHeight="1" x14ac:dyDescent="0.45">
      <c r="X1989" s="15" t="s">
        <v>107</v>
      </c>
      <c r="Y1989" s="15" t="s">
        <v>105</v>
      </c>
      <c r="Z1989" s="15" t="s">
        <v>101</v>
      </c>
      <c r="AA1989" s="15" t="s">
        <v>90</v>
      </c>
      <c r="AB1989" s="15" t="s">
        <v>99</v>
      </c>
      <c r="AC1989" s="2" t="str">
        <f>_xlfn.CONCAT(X1989,Y1989,Z1989,AA1989,AB1989)</f>
        <v>4後期土他c</v>
      </c>
      <c r="AD1989" s="16" t="e">
        <f>DGET($M$10:$U$203,$U$10,X1988:AA1989)</f>
        <v>#VALUE!</v>
      </c>
      <c r="AE1989" s="16" t="e">
        <f>DGET($M$10:$U$203,$N$10,X1988:AA1989)</f>
        <v>#VALUE!</v>
      </c>
      <c r="AF1989" s="16" t="e">
        <f>DGET($M$10:$U$203,$M$10,X1988:AA1989)</f>
        <v>#VALUE!</v>
      </c>
    </row>
    <row r="1990" spans="24:32" ht="18" customHeight="1" x14ac:dyDescent="0.45">
      <c r="X1990" s="5" t="s">
        <v>65</v>
      </c>
      <c r="Y1990" s="5" t="s">
        <v>77</v>
      </c>
      <c r="Z1990" s="5" t="s">
        <v>66</v>
      </c>
      <c r="AA1990" s="5" t="s">
        <v>67</v>
      </c>
      <c r="AB1990" s="5"/>
      <c r="AC1990" s="5"/>
      <c r="AD1990" s="5" t="s">
        <v>94</v>
      </c>
      <c r="AE1990" s="5" t="s">
        <v>92</v>
      </c>
      <c r="AF1990" s="5" t="s">
        <v>91</v>
      </c>
    </row>
    <row r="1991" spans="24:32" ht="18" customHeight="1" x14ac:dyDescent="0.45">
      <c r="X1991" s="15" t="s">
        <v>107</v>
      </c>
      <c r="Y1991" s="15" t="s">
        <v>105</v>
      </c>
      <c r="Z1991" s="15" t="s">
        <v>103</v>
      </c>
      <c r="AA1991" s="15" t="s">
        <v>84</v>
      </c>
      <c r="AB1991" s="15" t="s">
        <v>97</v>
      </c>
      <c r="AC1991" s="2" t="str">
        <f>_xlfn.CONCAT(X1991,Y1991,Z1991,AA1991,AB1991)</f>
        <v>4後期日1 2a</v>
      </c>
      <c r="AD1991" s="16" t="e">
        <f>DGET($M$10:$U$203,$U$10,X1990:AA1991)</f>
        <v>#VALUE!</v>
      </c>
      <c r="AE1991" s="16" t="e">
        <f>DGET($M$10:$U$203,$N$10,X1990:AA1991)</f>
        <v>#VALUE!</v>
      </c>
      <c r="AF1991" s="16" t="e">
        <f>DGET($M$10:$U$203,$M$10,X1990:AA1991)</f>
        <v>#VALUE!</v>
      </c>
    </row>
    <row r="1992" spans="24:32" ht="18" customHeight="1" x14ac:dyDescent="0.45">
      <c r="X1992" s="5" t="s">
        <v>65</v>
      </c>
      <c r="Y1992" s="5" t="s">
        <v>77</v>
      </c>
      <c r="Z1992" s="5" t="s">
        <v>66</v>
      </c>
      <c r="AA1992" s="5" t="s">
        <v>68</v>
      </c>
      <c r="AB1992" s="5"/>
      <c r="AC1992" s="5"/>
      <c r="AD1992" s="5" t="s">
        <v>94</v>
      </c>
      <c r="AE1992" s="5" t="s">
        <v>92</v>
      </c>
      <c r="AF1992" s="5" t="s">
        <v>91</v>
      </c>
    </row>
    <row r="1993" spans="24:32" ht="18" customHeight="1" x14ac:dyDescent="0.45">
      <c r="X1993" s="15" t="s">
        <v>107</v>
      </c>
      <c r="Y1993" s="15" t="s">
        <v>105</v>
      </c>
      <c r="Z1993" s="15" t="s">
        <v>103</v>
      </c>
      <c r="AA1993" s="15" t="s">
        <v>84</v>
      </c>
      <c r="AB1993" s="15" t="s">
        <v>98</v>
      </c>
      <c r="AC1993" s="2" t="str">
        <f>_xlfn.CONCAT(X1993,Y1993,Z1993,AA1993,AB1993)</f>
        <v>4後期日1 2b</v>
      </c>
      <c r="AD1993" s="16" t="e">
        <f>DGET($M$10:$U$203,$U$10,X1992:AA1993)</f>
        <v>#VALUE!</v>
      </c>
      <c r="AE1993" s="16" t="e">
        <f>DGET($M$10:$U$203,$N$10,X1992:AA1993)</f>
        <v>#VALUE!</v>
      </c>
      <c r="AF1993" s="16" t="e">
        <f>DGET($M$10:$U$203,$M$10,X1992:AA1993)</f>
        <v>#VALUE!</v>
      </c>
    </row>
    <row r="1994" spans="24:32" ht="18" customHeight="1" x14ac:dyDescent="0.45">
      <c r="X1994" s="5" t="s">
        <v>65</v>
      </c>
      <c r="Y1994" s="5" t="s">
        <v>77</v>
      </c>
      <c r="Z1994" s="5" t="s">
        <v>66</v>
      </c>
      <c r="AA1994" s="5" t="s">
        <v>69</v>
      </c>
      <c r="AB1994" s="5"/>
      <c r="AC1994" s="5"/>
      <c r="AD1994" s="5" t="s">
        <v>94</v>
      </c>
      <c r="AE1994" s="5" t="s">
        <v>92</v>
      </c>
      <c r="AF1994" s="5" t="s">
        <v>91</v>
      </c>
    </row>
    <row r="1995" spans="24:32" ht="18" customHeight="1" x14ac:dyDescent="0.45">
      <c r="X1995" s="15" t="s">
        <v>107</v>
      </c>
      <c r="Y1995" s="15" t="s">
        <v>105</v>
      </c>
      <c r="Z1995" s="15" t="s">
        <v>103</v>
      </c>
      <c r="AA1995" s="15" t="s">
        <v>84</v>
      </c>
      <c r="AB1995" s="15" t="s">
        <v>99</v>
      </c>
      <c r="AC1995" s="2" t="str">
        <f>_xlfn.CONCAT(X1995,Y1995,Z1995,AA1995,AB1995)</f>
        <v>4後期日1 2c</v>
      </c>
      <c r="AD1995" s="16" t="e">
        <f>DGET($M$10:$U$203,$U$10,X1994:AA1995)</f>
        <v>#VALUE!</v>
      </c>
      <c r="AE1995" s="16" t="e">
        <f>DGET($M$10:$U$203,$N$10,X1994:AA1995)</f>
        <v>#VALUE!</v>
      </c>
      <c r="AF1995" s="16" t="e">
        <f>DGET($M$10:$U$203,$M$10,X1994:AA1995)</f>
        <v>#VALUE!</v>
      </c>
    </row>
    <row r="1996" spans="24:32" ht="18" customHeight="1" x14ac:dyDescent="0.45">
      <c r="X1996" s="5" t="s">
        <v>65</v>
      </c>
      <c r="Y1996" s="5" t="s">
        <v>77</v>
      </c>
      <c r="Z1996" s="5" t="s">
        <v>66</v>
      </c>
      <c r="AA1996" s="5" t="s">
        <v>67</v>
      </c>
      <c r="AB1996" s="5"/>
      <c r="AC1996" s="5"/>
      <c r="AD1996" s="5" t="s">
        <v>94</v>
      </c>
      <c r="AE1996" s="5" t="s">
        <v>92</v>
      </c>
      <c r="AF1996" s="5" t="s">
        <v>91</v>
      </c>
    </row>
    <row r="1997" spans="24:32" ht="18" customHeight="1" x14ac:dyDescent="0.45">
      <c r="X1997" s="15" t="s">
        <v>107</v>
      </c>
      <c r="Y1997" s="15" t="s">
        <v>105</v>
      </c>
      <c r="Z1997" s="15" t="s">
        <v>103</v>
      </c>
      <c r="AA1997" s="15" t="s">
        <v>85</v>
      </c>
      <c r="AB1997" s="15" t="s">
        <v>97</v>
      </c>
      <c r="AC1997" s="2" t="str">
        <f>_xlfn.CONCAT(X1997,Y1997,Z1997,AA1997,AB1997)</f>
        <v>4後期日3 4a</v>
      </c>
      <c r="AD1997" s="16" t="e">
        <f>DGET($M$10:$U$203,$U$10,X1996:AA1997)</f>
        <v>#VALUE!</v>
      </c>
      <c r="AE1997" s="16" t="e">
        <f>DGET($M$10:$U$203,$N$10,X1996:AA1997)</f>
        <v>#VALUE!</v>
      </c>
      <c r="AF1997" s="16" t="e">
        <f>DGET($M$10:$U$203,$M$10,X1996:AA1997)</f>
        <v>#VALUE!</v>
      </c>
    </row>
    <row r="1998" spans="24:32" ht="18" customHeight="1" x14ac:dyDescent="0.45">
      <c r="X1998" s="5" t="s">
        <v>65</v>
      </c>
      <c r="Y1998" s="5" t="s">
        <v>77</v>
      </c>
      <c r="Z1998" s="5" t="s">
        <v>66</v>
      </c>
      <c r="AA1998" s="5" t="s">
        <v>68</v>
      </c>
      <c r="AB1998" s="5"/>
      <c r="AC1998" s="5"/>
      <c r="AD1998" s="5" t="s">
        <v>94</v>
      </c>
      <c r="AE1998" s="5" t="s">
        <v>92</v>
      </c>
      <c r="AF1998" s="5" t="s">
        <v>91</v>
      </c>
    </row>
    <row r="1999" spans="24:32" ht="18" customHeight="1" x14ac:dyDescent="0.45">
      <c r="X1999" s="15" t="s">
        <v>107</v>
      </c>
      <c r="Y1999" s="15" t="s">
        <v>105</v>
      </c>
      <c r="Z1999" s="15" t="s">
        <v>103</v>
      </c>
      <c r="AA1999" s="15" t="s">
        <v>85</v>
      </c>
      <c r="AB1999" s="15" t="s">
        <v>98</v>
      </c>
      <c r="AC1999" s="2" t="str">
        <f>_xlfn.CONCAT(X1999,Y1999,Z1999,AA1999,AB1999)</f>
        <v>4後期日3 4b</v>
      </c>
      <c r="AD1999" s="16" t="e">
        <f>DGET($M$10:$U$203,$U$10,X1998:AA1999)</f>
        <v>#VALUE!</v>
      </c>
      <c r="AE1999" s="16" t="e">
        <f>DGET($M$10:$U$203,$N$10,X1998:AA1999)</f>
        <v>#VALUE!</v>
      </c>
      <c r="AF1999" s="16" t="e">
        <f>DGET($M$10:$U$203,$M$10,X1998:AA1999)</f>
        <v>#VALUE!</v>
      </c>
    </row>
    <row r="2000" spans="24:32" ht="18" customHeight="1" x14ac:dyDescent="0.45">
      <c r="X2000" s="5" t="s">
        <v>65</v>
      </c>
      <c r="Y2000" s="5" t="s">
        <v>77</v>
      </c>
      <c r="Z2000" s="5" t="s">
        <v>66</v>
      </c>
      <c r="AA2000" s="5" t="s">
        <v>69</v>
      </c>
      <c r="AB2000" s="5"/>
      <c r="AC2000" s="5"/>
      <c r="AD2000" s="5" t="s">
        <v>94</v>
      </c>
      <c r="AE2000" s="5" t="s">
        <v>92</v>
      </c>
      <c r="AF2000" s="5" t="s">
        <v>91</v>
      </c>
    </row>
    <row r="2001" spans="24:32" ht="18" customHeight="1" x14ac:dyDescent="0.45">
      <c r="X2001" s="15" t="s">
        <v>107</v>
      </c>
      <c r="Y2001" s="15" t="s">
        <v>105</v>
      </c>
      <c r="Z2001" s="15" t="s">
        <v>103</v>
      </c>
      <c r="AA2001" s="15" t="s">
        <v>85</v>
      </c>
      <c r="AB2001" s="15" t="s">
        <v>99</v>
      </c>
      <c r="AC2001" s="2" t="str">
        <f>_xlfn.CONCAT(X2001,Y2001,Z2001,AA2001,AB2001)</f>
        <v>4後期日3 4c</v>
      </c>
      <c r="AD2001" s="16" t="e">
        <f>DGET($M$10:$U$203,$U$10,X2000:AA2001)</f>
        <v>#VALUE!</v>
      </c>
      <c r="AE2001" s="16" t="e">
        <f>DGET($M$10:$U$203,$N$10,X2000:AA2001)</f>
        <v>#VALUE!</v>
      </c>
      <c r="AF2001" s="16" t="e">
        <f>DGET($M$10:$U$203,$M$10,X2000:AA2001)</f>
        <v>#VALUE!</v>
      </c>
    </row>
    <row r="2002" spans="24:32" ht="18" customHeight="1" x14ac:dyDescent="0.45">
      <c r="X2002" s="5" t="s">
        <v>65</v>
      </c>
      <c r="Y2002" s="5" t="s">
        <v>77</v>
      </c>
      <c r="Z2002" s="5" t="s">
        <v>66</v>
      </c>
      <c r="AA2002" s="5" t="s">
        <v>67</v>
      </c>
      <c r="AB2002" s="5"/>
      <c r="AC2002" s="5"/>
      <c r="AD2002" s="5" t="s">
        <v>94</v>
      </c>
      <c r="AE2002" s="5" t="s">
        <v>92</v>
      </c>
      <c r="AF2002" s="5" t="s">
        <v>91</v>
      </c>
    </row>
    <row r="2003" spans="24:32" ht="18" customHeight="1" x14ac:dyDescent="0.45">
      <c r="X2003" s="15" t="s">
        <v>107</v>
      </c>
      <c r="Y2003" s="15" t="s">
        <v>105</v>
      </c>
      <c r="Z2003" s="15" t="s">
        <v>103</v>
      </c>
      <c r="AA2003" s="15" t="s">
        <v>87</v>
      </c>
      <c r="AB2003" s="15" t="s">
        <v>97</v>
      </c>
      <c r="AC2003" s="2" t="str">
        <f>_xlfn.CONCAT(X2003,Y2003,Z2003,AA2003,AB2003)</f>
        <v>4後期日5 6a</v>
      </c>
      <c r="AD2003" s="16" t="e">
        <f>DGET($M$10:$U$203,$U$10,X2002:AA2003)</f>
        <v>#VALUE!</v>
      </c>
      <c r="AE2003" s="16" t="e">
        <f>DGET($M$10:$U$203,$N$10,X2002:AA2003)</f>
        <v>#VALUE!</v>
      </c>
      <c r="AF2003" s="16" t="e">
        <f>DGET($M$10:$U$203,$M$10,X2002:AA2003)</f>
        <v>#VALUE!</v>
      </c>
    </row>
    <row r="2004" spans="24:32" ht="18" customHeight="1" x14ac:dyDescent="0.45">
      <c r="X2004" s="5" t="s">
        <v>65</v>
      </c>
      <c r="Y2004" s="5" t="s">
        <v>77</v>
      </c>
      <c r="Z2004" s="5" t="s">
        <v>66</v>
      </c>
      <c r="AA2004" s="5" t="s">
        <v>68</v>
      </c>
      <c r="AB2004" s="5"/>
      <c r="AC2004" s="5"/>
      <c r="AD2004" s="5" t="s">
        <v>94</v>
      </c>
      <c r="AE2004" s="5" t="s">
        <v>92</v>
      </c>
      <c r="AF2004" s="5" t="s">
        <v>91</v>
      </c>
    </row>
    <row r="2005" spans="24:32" ht="18" customHeight="1" x14ac:dyDescent="0.45">
      <c r="X2005" s="15" t="s">
        <v>107</v>
      </c>
      <c r="Y2005" s="15" t="s">
        <v>105</v>
      </c>
      <c r="Z2005" s="15" t="s">
        <v>103</v>
      </c>
      <c r="AA2005" s="15" t="s">
        <v>87</v>
      </c>
      <c r="AB2005" s="15" t="s">
        <v>98</v>
      </c>
      <c r="AC2005" s="2" t="str">
        <f>_xlfn.CONCAT(X2005,Y2005,Z2005,AA2005,AB2005)</f>
        <v>4後期日5 6b</v>
      </c>
      <c r="AD2005" s="16" t="e">
        <f>DGET($M$10:$U$203,$U$10,X2004:AA2005)</f>
        <v>#VALUE!</v>
      </c>
      <c r="AE2005" s="16" t="e">
        <f>DGET($M$10:$U$203,$N$10,X2004:AA2005)</f>
        <v>#VALUE!</v>
      </c>
      <c r="AF2005" s="16" t="e">
        <f>DGET($M$10:$U$203,$M$10,X2004:AA2005)</f>
        <v>#VALUE!</v>
      </c>
    </row>
    <row r="2006" spans="24:32" ht="18" customHeight="1" x14ac:dyDescent="0.45">
      <c r="X2006" s="5" t="s">
        <v>65</v>
      </c>
      <c r="Y2006" s="5" t="s">
        <v>77</v>
      </c>
      <c r="Z2006" s="5" t="s">
        <v>66</v>
      </c>
      <c r="AA2006" s="5" t="s">
        <v>69</v>
      </c>
      <c r="AB2006" s="5"/>
      <c r="AC2006" s="5"/>
      <c r="AD2006" s="5" t="s">
        <v>94</v>
      </c>
      <c r="AE2006" s="5" t="s">
        <v>92</v>
      </c>
      <c r="AF2006" s="5" t="s">
        <v>91</v>
      </c>
    </row>
    <row r="2007" spans="24:32" ht="18" customHeight="1" x14ac:dyDescent="0.45">
      <c r="X2007" s="15" t="s">
        <v>107</v>
      </c>
      <c r="Y2007" s="15" t="s">
        <v>105</v>
      </c>
      <c r="Z2007" s="15" t="s">
        <v>103</v>
      </c>
      <c r="AA2007" s="15" t="s">
        <v>87</v>
      </c>
      <c r="AB2007" s="15" t="s">
        <v>99</v>
      </c>
      <c r="AC2007" s="2" t="str">
        <f>_xlfn.CONCAT(X2007,Y2007,Z2007,AA2007,AB2007)</f>
        <v>4後期日5 6c</v>
      </c>
      <c r="AD2007" s="16" t="e">
        <f>DGET($M$10:$U$203,$U$10,X2006:AA2007)</f>
        <v>#VALUE!</v>
      </c>
      <c r="AE2007" s="16" t="e">
        <f>DGET($M$10:$U$203,$N$10,X2006:AA2007)</f>
        <v>#VALUE!</v>
      </c>
      <c r="AF2007" s="16" t="e">
        <f>DGET($M$10:$U$203,$M$10,X2006:AA2007)</f>
        <v>#VALUE!</v>
      </c>
    </row>
    <row r="2008" spans="24:32" ht="18" customHeight="1" x14ac:dyDescent="0.45">
      <c r="X2008" s="5" t="s">
        <v>65</v>
      </c>
      <c r="Y2008" s="5" t="s">
        <v>77</v>
      </c>
      <c r="Z2008" s="5" t="s">
        <v>66</v>
      </c>
      <c r="AA2008" s="5" t="s">
        <v>67</v>
      </c>
      <c r="AB2008" s="5"/>
      <c r="AC2008" s="5"/>
      <c r="AD2008" s="5" t="s">
        <v>94</v>
      </c>
      <c r="AE2008" s="5" t="s">
        <v>92</v>
      </c>
      <c r="AF2008" s="5" t="s">
        <v>91</v>
      </c>
    </row>
    <row r="2009" spans="24:32" ht="18" customHeight="1" x14ac:dyDescent="0.45">
      <c r="X2009" s="15" t="s">
        <v>107</v>
      </c>
      <c r="Y2009" s="15" t="s">
        <v>105</v>
      </c>
      <c r="Z2009" s="15" t="s">
        <v>103</v>
      </c>
      <c r="AA2009" s="15" t="s">
        <v>88</v>
      </c>
      <c r="AB2009" s="15" t="s">
        <v>97</v>
      </c>
      <c r="AC2009" s="2" t="str">
        <f>_xlfn.CONCAT(X2009,Y2009,Z2009,AA2009,AB2009)</f>
        <v>4後期日7 8a</v>
      </c>
      <c r="AD2009" s="16" t="e">
        <f>DGET($M$10:$U$203,$U$10,X2008:AA2009)</f>
        <v>#VALUE!</v>
      </c>
      <c r="AE2009" s="16" t="e">
        <f>DGET($M$10:$U$203,$N$10,X2008:AA2009)</f>
        <v>#VALUE!</v>
      </c>
      <c r="AF2009" s="16" t="e">
        <f>DGET($M$10:$U$203,$M$10,X2008:AA2009)</f>
        <v>#VALUE!</v>
      </c>
    </row>
    <row r="2010" spans="24:32" ht="18" customHeight="1" x14ac:dyDescent="0.45">
      <c r="X2010" s="5" t="s">
        <v>65</v>
      </c>
      <c r="Y2010" s="5" t="s">
        <v>77</v>
      </c>
      <c r="Z2010" s="5" t="s">
        <v>66</v>
      </c>
      <c r="AA2010" s="5" t="s">
        <v>68</v>
      </c>
      <c r="AB2010" s="5"/>
      <c r="AC2010" s="5"/>
      <c r="AD2010" s="5" t="s">
        <v>94</v>
      </c>
      <c r="AE2010" s="5" t="s">
        <v>92</v>
      </c>
      <c r="AF2010" s="5" t="s">
        <v>91</v>
      </c>
    </row>
    <row r="2011" spans="24:32" ht="18" customHeight="1" x14ac:dyDescent="0.45">
      <c r="X2011" s="15" t="s">
        <v>107</v>
      </c>
      <c r="Y2011" s="15" t="s">
        <v>105</v>
      </c>
      <c r="Z2011" s="15" t="s">
        <v>103</v>
      </c>
      <c r="AA2011" s="15" t="s">
        <v>88</v>
      </c>
      <c r="AB2011" s="15" t="s">
        <v>98</v>
      </c>
      <c r="AC2011" s="2" t="str">
        <f>_xlfn.CONCAT(X2011,Y2011,Z2011,AA2011,AB2011)</f>
        <v>4後期日7 8b</v>
      </c>
      <c r="AD2011" s="16" t="e">
        <f>DGET($M$10:$U$203,$U$10,X2010:AA2011)</f>
        <v>#VALUE!</v>
      </c>
      <c r="AE2011" s="16" t="e">
        <f>DGET($M$10:$U$203,$N$10,X2010:AA2011)</f>
        <v>#VALUE!</v>
      </c>
      <c r="AF2011" s="16" t="e">
        <f>DGET($M$10:$U$203,$M$10,X2010:AA2011)</f>
        <v>#VALUE!</v>
      </c>
    </row>
    <row r="2012" spans="24:32" ht="18" customHeight="1" x14ac:dyDescent="0.45">
      <c r="X2012" s="5" t="s">
        <v>65</v>
      </c>
      <c r="Y2012" s="5" t="s">
        <v>77</v>
      </c>
      <c r="Z2012" s="5" t="s">
        <v>66</v>
      </c>
      <c r="AA2012" s="5" t="s">
        <v>69</v>
      </c>
      <c r="AB2012" s="5"/>
      <c r="AC2012" s="5"/>
      <c r="AD2012" s="5" t="s">
        <v>94</v>
      </c>
      <c r="AE2012" s="5" t="s">
        <v>92</v>
      </c>
      <c r="AF2012" s="5" t="s">
        <v>91</v>
      </c>
    </row>
    <row r="2013" spans="24:32" ht="18" customHeight="1" x14ac:dyDescent="0.45">
      <c r="X2013" s="15" t="s">
        <v>107</v>
      </c>
      <c r="Y2013" s="15" t="s">
        <v>105</v>
      </c>
      <c r="Z2013" s="15" t="s">
        <v>103</v>
      </c>
      <c r="AA2013" s="15" t="s">
        <v>88</v>
      </c>
      <c r="AB2013" s="15" t="s">
        <v>99</v>
      </c>
      <c r="AC2013" s="2" t="str">
        <f>_xlfn.CONCAT(X2013,Y2013,Z2013,AA2013,AB2013)</f>
        <v>4後期日7 8c</v>
      </c>
      <c r="AD2013" s="16" t="e">
        <f>DGET($M$10:$U$203,$U$10,X2012:AA2013)</f>
        <v>#VALUE!</v>
      </c>
      <c r="AE2013" s="16" t="e">
        <f>DGET($M$10:$U$203,$N$10,X2012:AA2013)</f>
        <v>#VALUE!</v>
      </c>
      <c r="AF2013" s="16" t="e">
        <f>DGET($M$10:$U$203,$M$10,X2012:AA2013)</f>
        <v>#VALUE!</v>
      </c>
    </row>
    <row r="2014" spans="24:32" ht="18" customHeight="1" x14ac:dyDescent="0.45">
      <c r="X2014" s="5" t="s">
        <v>65</v>
      </c>
      <c r="Y2014" s="5" t="s">
        <v>77</v>
      </c>
      <c r="Z2014" s="5" t="s">
        <v>66</v>
      </c>
      <c r="AA2014" s="5" t="s">
        <v>67</v>
      </c>
      <c r="AB2014" s="5"/>
      <c r="AC2014" s="5"/>
      <c r="AD2014" s="5" t="s">
        <v>94</v>
      </c>
      <c r="AE2014" s="5" t="s">
        <v>92</v>
      </c>
      <c r="AF2014" s="5" t="s">
        <v>91</v>
      </c>
    </row>
    <row r="2015" spans="24:32" ht="18" customHeight="1" x14ac:dyDescent="0.45">
      <c r="X2015" s="15" t="s">
        <v>107</v>
      </c>
      <c r="Y2015" s="15" t="s">
        <v>105</v>
      </c>
      <c r="Z2015" s="15" t="s">
        <v>103</v>
      </c>
      <c r="AA2015" s="15" t="s">
        <v>89</v>
      </c>
      <c r="AB2015" s="15" t="s">
        <v>97</v>
      </c>
      <c r="AC2015" s="2" t="str">
        <f>_xlfn.CONCAT(X2015,Y2015,Z2015,AA2015,AB2015)</f>
        <v>4後期日9 10a</v>
      </c>
      <c r="AD2015" s="16" t="e">
        <f>DGET($M$10:$U$203,$U$10,X2014:AA2015)</f>
        <v>#VALUE!</v>
      </c>
      <c r="AE2015" s="16" t="e">
        <f>DGET($M$10:$U$203,$N$10,X2014:AA2015)</f>
        <v>#VALUE!</v>
      </c>
      <c r="AF2015" s="16" t="e">
        <f>DGET($M$10:$U$203,$M$10,X2014:AA2015)</f>
        <v>#VALUE!</v>
      </c>
    </row>
    <row r="2016" spans="24:32" ht="18" customHeight="1" x14ac:dyDescent="0.45">
      <c r="X2016" s="5" t="s">
        <v>65</v>
      </c>
      <c r="Y2016" s="5" t="s">
        <v>77</v>
      </c>
      <c r="Z2016" s="5" t="s">
        <v>66</v>
      </c>
      <c r="AA2016" s="5" t="s">
        <v>68</v>
      </c>
      <c r="AB2016" s="5"/>
      <c r="AC2016" s="5"/>
      <c r="AD2016" s="5" t="s">
        <v>94</v>
      </c>
      <c r="AE2016" s="5" t="s">
        <v>92</v>
      </c>
      <c r="AF2016" s="5" t="s">
        <v>91</v>
      </c>
    </row>
    <row r="2017" spans="24:32" ht="18" customHeight="1" x14ac:dyDescent="0.45">
      <c r="X2017" s="15" t="s">
        <v>107</v>
      </c>
      <c r="Y2017" s="15" t="s">
        <v>105</v>
      </c>
      <c r="Z2017" s="15" t="s">
        <v>103</v>
      </c>
      <c r="AA2017" s="15" t="s">
        <v>89</v>
      </c>
      <c r="AB2017" s="15" t="s">
        <v>98</v>
      </c>
      <c r="AC2017" s="2" t="str">
        <f>_xlfn.CONCAT(X2017,Y2017,Z2017,AA2017,AB2017)</f>
        <v>4後期日9 10b</v>
      </c>
      <c r="AD2017" s="16" t="e">
        <f>DGET($M$10:$U$203,$U$10,X2016:AA2017)</f>
        <v>#VALUE!</v>
      </c>
      <c r="AE2017" s="16" t="e">
        <f>DGET($M$10:$U$203,$N$10,X2016:AA2017)</f>
        <v>#VALUE!</v>
      </c>
      <c r="AF2017" s="16" t="e">
        <f>DGET($M$10:$U$203,$M$10,X2016:AA2017)</f>
        <v>#VALUE!</v>
      </c>
    </row>
    <row r="2018" spans="24:32" ht="18" customHeight="1" x14ac:dyDescent="0.45">
      <c r="X2018" s="5" t="s">
        <v>65</v>
      </c>
      <c r="Y2018" s="5" t="s">
        <v>77</v>
      </c>
      <c r="Z2018" s="5" t="s">
        <v>66</v>
      </c>
      <c r="AA2018" s="5" t="s">
        <v>69</v>
      </c>
      <c r="AB2018" s="5"/>
      <c r="AC2018" s="5"/>
      <c r="AD2018" s="5" t="s">
        <v>94</v>
      </c>
      <c r="AE2018" s="5" t="s">
        <v>92</v>
      </c>
      <c r="AF2018" s="5" t="s">
        <v>91</v>
      </c>
    </row>
    <row r="2019" spans="24:32" ht="18" customHeight="1" x14ac:dyDescent="0.45">
      <c r="X2019" s="15" t="s">
        <v>107</v>
      </c>
      <c r="Y2019" s="15" t="s">
        <v>105</v>
      </c>
      <c r="Z2019" s="15" t="s">
        <v>103</v>
      </c>
      <c r="AA2019" s="15" t="s">
        <v>89</v>
      </c>
      <c r="AB2019" s="15" t="s">
        <v>99</v>
      </c>
      <c r="AC2019" s="2" t="str">
        <f>_xlfn.CONCAT(X2019,Y2019,Z2019,AA2019,AB2019)</f>
        <v>4後期日9 10c</v>
      </c>
      <c r="AD2019" s="16" t="e">
        <f>DGET($M$10:$U$203,$U$10,X2018:AA2019)</f>
        <v>#VALUE!</v>
      </c>
      <c r="AE2019" s="16" t="e">
        <f>DGET($M$10:$U$203,$N$10,X2018:AA2019)</f>
        <v>#VALUE!</v>
      </c>
      <c r="AF2019" s="16" t="e">
        <f>DGET($M$10:$U$203,$M$10,X2018:AA2019)</f>
        <v>#VALUE!</v>
      </c>
    </row>
    <row r="2020" spans="24:32" ht="18" customHeight="1" x14ac:dyDescent="0.45">
      <c r="X2020" s="5" t="s">
        <v>65</v>
      </c>
      <c r="Y2020" s="5" t="s">
        <v>77</v>
      </c>
      <c r="Z2020" s="5" t="s">
        <v>66</v>
      </c>
      <c r="AA2020" s="5" t="s">
        <v>67</v>
      </c>
      <c r="AB2020" s="5"/>
      <c r="AC2020" s="5"/>
      <c r="AD2020" s="5" t="s">
        <v>94</v>
      </c>
      <c r="AE2020" s="5" t="s">
        <v>92</v>
      </c>
      <c r="AF2020" s="5" t="s">
        <v>91</v>
      </c>
    </row>
    <row r="2021" spans="24:32" ht="18" customHeight="1" x14ac:dyDescent="0.45">
      <c r="X2021" s="15" t="s">
        <v>107</v>
      </c>
      <c r="Y2021" s="15" t="s">
        <v>105</v>
      </c>
      <c r="Z2021" s="15" t="s">
        <v>103</v>
      </c>
      <c r="AA2021" s="15" t="s">
        <v>90</v>
      </c>
      <c r="AB2021" s="15" t="s">
        <v>97</v>
      </c>
      <c r="AC2021" s="2" t="str">
        <f>_xlfn.CONCAT(X2021,Y2021,Z2021,AA2021,AB2021)</f>
        <v>4後期日他a</v>
      </c>
      <c r="AD2021" s="16" t="e">
        <f>DGET($M$10:$U$203,$U$10,X2020:AA2021)</f>
        <v>#VALUE!</v>
      </c>
      <c r="AE2021" s="16" t="e">
        <f>DGET($M$10:$U$203,$N$10,X2020:AA2021)</f>
        <v>#VALUE!</v>
      </c>
      <c r="AF2021" s="16" t="e">
        <f>DGET($M$10:$U$203,$M$10,X2020:AA2021)</f>
        <v>#VALUE!</v>
      </c>
    </row>
    <row r="2022" spans="24:32" ht="18" customHeight="1" x14ac:dyDescent="0.45">
      <c r="X2022" s="5" t="s">
        <v>65</v>
      </c>
      <c r="Y2022" s="5" t="s">
        <v>77</v>
      </c>
      <c r="Z2022" s="5" t="s">
        <v>66</v>
      </c>
      <c r="AA2022" s="5" t="s">
        <v>68</v>
      </c>
      <c r="AB2022" s="5"/>
      <c r="AC2022" s="5"/>
      <c r="AD2022" s="5" t="s">
        <v>94</v>
      </c>
      <c r="AE2022" s="5" t="s">
        <v>92</v>
      </c>
      <c r="AF2022" s="5" t="s">
        <v>91</v>
      </c>
    </row>
    <row r="2023" spans="24:32" ht="18" customHeight="1" x14ac:dyDescent="0.45">
      <c r="X2023" s="15" t="s">
        <v>107</v>
      </c>
      <c r="Y2023" s="15" t="s">
        <v>105</v>
      </c>
      <c r="Z2023" s="15" t="s">
        <v>103</v>
      </c>
      <c r="AA2023" s="15" t="s">
        <v>90</v>
      </c>
      <c r="AB2023" s="15" t="s">
        <v>98</v>
      </c>
      <c r="AC2023" s="2" t="str">
        <f>_xlfn.CONCAT(X2023,Y2023,Z2023,AA2023,AB2023)</f>
        <v>4後期日他b</v>
      </c>
      <c r="AD2023" s="16" t="e">
        <f>DGET($M$10:$U$203,$U$10,X2022:AA2023)</f>
        <v>#VALUE!</v>
      </c>
      <c r="AE2023" s="16" t="e">
        <f>DGET($M$10:$U$203,$N$10,X2022:AA2023)</f>
        <v>#VALUE!</v>
      </c>
      <c r="AF2023" s="16" t="e">
        <f>DGET($M$10:$U$203,$M$10,X2022:AA2023)</f>
        <v>#VALUE!</v>
      </c>
    </row>
    <row r="2024" spans="24:32" ht="18" customHeight="1" x14ac:dyDescent="0.45">
      <c r="X2024" s="5" t="s">
        <v>65</v>
      </c>
      <c r="Y2024" s="5" t="s">
        <v>77</v>
      </c>
      <c r="Z2024" s="5" t="s">
        <v>66</v>
      </c>
      <c r="AA2024" s="5" t="s">
        <v>69</v>
      </c>
      <c r="AB2024" s="5"/>
      <c r="AC2024" s="5"/>
      <c r="AD2024" s="5" t="s">
        <v>94</v>
      </c>
      <c r="AE2024" s="5" t="s">
        <v>92</v>
      </c>
      <c r="AF2024" s="5" t="s">
        <v>91</v>
      </c>
    </row>
    <row r="2025" spans="24:32" ht="18" customHeight="1" x14ac:dyDescent="0.45">
      <c r="X2025" s="15" t="s">
        <v>107</v>
      </c>
      <c r="Y2025" s="15" t="s">
        <v>105</v>
      </c>
      <c r="Z2025" s="15" t="s">
        <v>103</v>
      </c>
      <c r="AA2025" s="15" t="s">
        <v>90</v>
      </c>
      <c r="AB2025" s="15" t="s">
        <v>99</v>
      </c>
      <c r="AC2025" s="2" t="str">
        <f>_xlfn.CONCAT(X2025,Y2025,Z2025,AA2025,AB2025)</f>
        <v>4後期日他c</v>
      </c>
      <c r="AD2025" s="16" t="e">
        <f>DGET($M$10:$U$203,$U$10,X2024:AA2025)</f>
        <v>#VALUE!</v>
      </c>
      <c r="AE2025" s="16" t="e">
        <f>DGET($M$10:$U$203,$N$10,X2024:AA2025)</f>
        <v>#VALUE!</v>
      </c>
      <c r="AF2025" s="16" t="e">
        <f>DGET($M$10:$U$203,$M$10,X2024:AA2025)</f>
        <v>#VALUE!</v>
      </c>
    </row>
  </sheetData>
  <sheetProtection algorithmName="SHA-512" hashValue="U/RidCvzjs7jjYBvVyYfB+cO8jJLETlt2prCI4cmc6O5oCrroa5WZ796rVm+eeZqMSGzkzPTxuevSG3RoDHWXQ==" saltValue="bV4F6fzo/uJkfVJvL0ObMQ==" spinCount="100000" sheet="1" objects="1" scenarios="1"/>
  <mergeCells count="42">
    <mergeCell ref="B6:C7"/>
    <mergeCell ref="AH10:AM10"/>
    <mergeCell ref="AH12:AH13"/>
    <mergeCell ref="AI12:AI13"/>
    <mergeCell ref="AJ12:AJ13"/>
    <mergeCell ref="AK12:AK13"/>
    <mergeCell ref="AL12:AL13"/>
    <mergeCell ref="AM12:AM13"/>
    <mergeCell ref="AN12:AN13"/>
    <mergeCell ref="AO12:AO13"/>
    <mergeCell ref="AH14:AH15"/>
    <mergeCell ref="AI14:AI15"/>
    <mergeCell ref="AJ14:AJ15"/>
    <mergeCell ref="AK14:AK15"/>
    <mergeCell ref="AL14:AL15"/>
    <mergeCell ref="AM14:AM15"/>
    <mergeCell ref="AN14:AN15"/>
    <mergeCell ref="AO14:AO15"/>
    <mergeCell ref="AM16:AM17"/>
    <mergeCell ref="AN16:AN17"/>
    <mergeCell ref="AO16:AO17"/>
    <mergeCell ref="AH18:AH19"/>
    <mergeCell ref="AI18:AI19"/>
    <mergeCell ref="AJ18:AJ19"/>
    <mergeCell ref="AK18:AK19"/>
    <mergeCell ref="AL18:AL19"/>
    <mergeCell ref="AM18:AM19"/>
    <mergeCell ref="AN18:AN19"/>
    <mergeCell ref="AO18:AO19"/>
    <mergeCell ref="AH16:AH17"/>
    <mergeCell ref="AI16:AI17"/>
    <mergeCell ref="AJ16:AJ17"/>
    <mergeCell ref="AK16:AK17"/>
    <mergeCell ref="AL16:AL17"/>
    <mergeCell ref="AM20:AM21"/>
    <mergeCell ref="AN20:AN21"/>
    <mergeCell ref="AO20:AO21"/>
    <mergeCell ref="AH20:AH21"/>
    <mergeCell ref="AI20:AI21"/>
    <mergeCell ref="AJ20:AJ21"/>
    <mergeCell ref="AK20:AK21"/>
    <mergeCell ref="AL20:AL21"/>
  </mergeCells>
  <phoneticPr fontId="1"/>
  <dataValidations count="1">
    <dataValidation type="list" allowBlank="1" showErrorMessage="1" sqref="C4" xr:uid="{B36DB2D9-223A-4210-8754-02D12A751741}">
      <formula1>$E$11:$E$18</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B062E-B2D6-4465-9062-64125B75666A}">
  <sheetPr>
    <tabColor rgb="FFFFCCFF"/>
  </sheetPr>
  <dimension ref="A1:U23"/>
  <sheetViews>
    <sheetView workbookViewId="0">
      <pane ySplit="5" topLeftCell="A6" activePane="bottomLeft" state="frozen"/>
      <selection pane="bottomLeft" activeCell="F6" sqref="F6"/>
    </sheetView>
  </sheetViews>
  <sheetFormatPr defaultRowHeight="18" customHeight="1" x14ac:dyDescent="0.45"/>
  <cols>
    <col min="1" max="1" width="2.8984375" style="1" customWidth="1"/>
    <col min="2" max="3" width="7" style="1" customWidth="1"/>
    <col min="4" max="4" width="4" style="1" customWidth="1"/>
    <col min="5" max="5" width="56" style="1" customWidth="1"/>
    <col min="6" max="15" width="6.5" style="1" customWidth="1"/>
    <col min="16" max="16" width="11.09765625" style="1" bestFit="1" customWidth="1"/>
    <col min="17" max="21" width="8.796875" style="1" hidden="1" customWidth="1"/>
    <col min="22" max="16384" width="8.796875" style="1"/>
  </cols>
  <sheetData>
    <row r="1" spans="1:20" s="153" customFormat="1" ht="30" customHeight="1" x14ac:dyDescent="0.45">
      <c r="A1" s="153" t="s">
        <v>37</v>
      </c>
    </row>
    <row r="3" spans="1:20" ht="36" customHeight="1" x14ac:dyDescent="0.45">
      <c r="B3" s="127" t="s">
        <v>144</v>
      </c>
      <c r="C3" s="127"/>
      <c r="D3" s="127"/>
      <c r="E3" s="55" t="s">
        <v>108</v>
      </c>
      <c r="F3" s="55"/>
      <c r="G3" s="55"/>
      <c r="H3" s="55"/>
      <c r="I3" s="106" t="s">
        <v>58</v>
      </c>
      <c r="J3" s="106"/>
      <c r="K3" s="106"/>
      <c r="L3" s="103" t="s">
        <v>34</v>
      </c>
      <c r="M3" s="81"/>
      <c r="N3" s="81"/>
      <c r="O3" s="82"/>
    </row>
    <row r="5" spans="1:20" ht="36" customHeight="1" x14ac:dyDescent="0.45">
      <c r="B5" s="80" t="s">
        <v>20</v>
      </c>
      <c r="C5" s="82"/>
      <c r="D5" s="52" t="s">
        <v>21</v>
      </c>
      <c r="E5" s="54"/>
      <c r="F5" s="14" t="s">
        <v>53</v>
      </c>
      <c r="G5" s="14" t="s">
        <v>75</v>
      </c>
      <c r="H5" s="13" t="s">
        <v>54</v>
      </c>
      <c r="I5" s="13" t="s">
        <v>55</v>
      </c>
      <c r="J5" s="14" t="s">
        <v>56</v>
      </c>
      <c r="K5" s="14" t="s">
        <v>57</v>
      </c>
      <c r="L5" s="9" t="s">
        <v>31</v>
      </c>
      <c r="M5" s="9" t="s">
        <v>22</v>
      </c>
      <c r="N5" s="10" t="s">
        <v>23</v>
      </c>
      <c r="O5" s="9" t="s">
        <v>2</v>
      </c>
    </row>
    <row r="6" spans="1:20" ht="18" customHeight="1" x14ac:dyDescent="0.45">
      <c r="B6" s="175" t="s">
        <v>159</v>
      </c>
      <c r="C6" s="115" t="s">
        <v>160</v>
      </c>
      <c r="D6" s="52" t="s">
        <v>24</v>
      </c>
      <c r="E6" s="54"/>
      <c r="F6" s="39"/>
      <c r="G6" s="39"/>
      <c r="H6" s="39"/>
      <c r="I6" s="40"/>
      <c r="J6" s="41"/>
      <c r="K6" s="41"/>
      <c r="L6" s="5">
        <v>1</v>
      </c>
      <c r="M6" s="110">
        <v>6</v>
      </c>
      <c r="N6" s="33"/>
      <c r="O6" s="42" t="s">
        <v>33</v>
      </c>
      <c r="R6" s="4">
        <f>L6</f>
        <v>1</v>
      </c>
      <c r="S6" s="4">
        <f>IF(O6="-",0,1)</f>
        <v>0</v>
      </c>
      <c r="T6" s="4">
        <f>R6*S6</f>
        <v>0</v>
      </c>
    </row>
    <row r="7" spans="1:20" ht="18" customHeight="1" x14ac:dyDescent="0.45">
      <c r="B7" s="176"/>
      <c r="C7" s="118"/>
      <c r="D7" s="52" t="s">
        <v>25</v>
      </c>
      <c r="E7" s="54"/>
      <c r="F7" s="39"/>
      <c r="G7" s="39"/>
      <c r="H7" s="39"/>
      <c r="I7" s="40"/>
      <c r="J7" s="41"/>
      <c r="K7" s="41"/>
      <c r="L7" s="5">
        <v>1</v>
      </c>
      <c r="M7" s="111"/>
      <c r="N7" s="34"/>
      <c r="O7" s="42" t="s">
        <v>32</v>
      </c>
      <c r="R7" s="4">
        <f t="shared" ref="R7:R19" si="0">L7</f>
        <v>1</v>
      </c>
      <c r="S7" s="4">
        <f t="shared" ref="S7:S19" si="1">IF(O7="-",0,1)</f>
        <v>0</v>
      </c>
      <c r="T7" s="4">
        <f t="shared" ref="T7:T19" si="2">R7*S7</f>
        <v>0</v>
      </c>
    </row>
    <row r="8" spans="1:20" ht="18" customHeight="1" x14ac:dyDescent="0.45">
      <c r="B8" s="176"/>
      <c r="C8" s="118"/>
      <c r="D8" s="52" t="s">
        <v>26</v>
      </c>
      <c r="E8" s="54"/>
      <c r="F8" s="39"/>
      <c r="G8" s="39"/>
      <c r="H8" s="39"/>
      <c r="I8" s="40"/>
      <c r="J8" s="41"/>
      <c r="K8" s="41"/>
      <c r="L8" s="5">
        <v>1</v>
      </c>
      <c r="M8" s="111"/>
      <c r="N8" s="34"/>
      <c r="O8" s="42" t="s">
        <v>33</v>
      </c>
      <c r="R8" s="4">
        <f t="shared" si="0"/>
        <v>1</v>
      </c>
      <c r="S8" s="4">
        <f t="shared" si="1"/>
        <v>0</v>
      </c>
      <c r="T8" s="4">
        <f t="shared" si="2"/>
        <v>0</v>
      </c>
    </row>
    <row r="9" spans="1:20" ht="18" customHeight="1" x14ac:dyDescent="0.45">
      <c r="B9" s="176"/>
      <c r="C9" s="118"/>
      <c r="D9" s="52" t="s">
        <v>27</v>
      </c>
      <c r="E9" s="54"/>
      <c r="F9" s="39"/>
      <c r="G9" s="39"/>
      <c r="H9" s="39"/>
      <c r="I9" s="40"/>
      <c r="J9" s="41"/>
      <c r="K9" s="41"/>
      <c r="L9" s="5">
        <v>1</v>
      </c>
      <c r="M9" s="111"/>
      <c r="N9" s="34"/>
      <c r="O9" s="42" t="s">
        <v>33</v>
      </c>
      <c r="R9" s="4">
        <f t="shared" si="0"/>
        <v>1</v>
      </c>
      <c r="S9" s="4">
        <f t="shared" si="1"/>
        <v>0</v>
      </c>
      <c r="T9" s="4">
        <f t="shared" si="2"/>
        <v>0</v>
      </c>
    </row>
    <row r="10" spans="1:20" ht="18" customHeight="1" x14ac:dyDescent="0.45">
      <c r="B10" s="176"/>
      <c r="C10" s="109"/>
      <c r="D10" s="52" t="s">
        <v>153</v>
      </c>
      <c r="E10" s="54"/>
      <c r="F10" s="39"/>
      <c r="G10" s="39"/>
      <c r="H10" s="39"/>
      <c r="I10" s="40"/>
      <c r="J10" s="41"/>
      <c r="K10" s="41"/>
      <c r="L10" s="5">
        <v>2</v>
      </c>
      <c r="M10" s="112"/>
      <c r="N10" s="34"/>
      <c r="O10" s="42" t="s">
        <v>33</v>
      </c>
      <c r="R10" s="4">
        <f t="shared" ref="R10:R15" si="3">L10</f>
        <v>2</v>
      </c>
      <c r="S10" s="4">
        <f t="shared" ref="S10:S15" si="4">IF(O10="-",0,1)</f>
        <v>0</v>
      </c>
      <c r="T10" s="4">
        <f t="shared" ref="T10:T15" si="5">R10*S10</f>
        <v>0</v>
      </c>
    </row>
    <row r="11" spans="1:20" ht="18" customHeight="1" x14ac:dyDescent="0.45">
      <c r="B11" s="176"/>
      <c r="C11" s="106" t="s">
        <v>161</v>
      </c>
      <c r="D11" s="104" t="s">
        <v>127</v>
      </c>
      <c r="E11" s="105"/>
      <c r="F11" s="39"/>
      <c r="G11" s="39"/>
      <c r="H11" s="39"/>
      <c r="I11" s="40"/>
      <c r="J11" s="31"/>
      <c r="K11" s="32"/>
      <c r="L11" s="5">
        <v>1</v>
      </c>
      <c r="M11" s="110"/>
      <c r="N11" s="110">
        <v>4</v>
      </c>
      <c r="O11" s="42" t="s">
        <v>32</v>
      </c>
      <c r="R11" s="4">
        <f t="shared" si="3"/>
        <v>1</v>
      </c>
      <c r="S11" s="4">
        <f t="shared" si="4"/>
        <v>0</v>
      </c>
      <c r="T11" s="4">
        <f t="shared" si="5"/>
        <v>0</v>
      </c>
    </row>
    <row r="12" spans="1:20" ht="18" customHeight="1" x14ac:dyDescent="0.45">
      <c r="B12" s="176"/>
      <c r="C12" s="106"/>
      <c r="D12" s="104" t="s">
        <v>128</v>
      </c>
      <c r="E12" s="105"/>
      <c r="F12" s="39"/>
      <c r="G12" s="39"/>
      <c r="H12" s="39"/>
      <c r="I12" s="40"/>
      <c r="J12" s="31"/>
      <c r="K12" s="32"/>
      <c r="L12" s="5">
        <v>1</v>
      </c>
      <c r="M12" s="111"/>
      <c r="N12" s="111"/>
      <c r="O12" s="42" t="s">
        <v>32</v>
      </c>
      <c r="R12" s="4">
        <f t="shared" si="3"/>
        <v>1</v>
      </c>
      <c r="S12" s="4">
        <f t="shared" si="4"/>
        <v>0</v>
      </c>
      <c r="T12" s="4">
        <f t="shared" si="5"/>
        <v>0</v>
      </c>
    </row>
    <row r="13" spans="1:20" ht="18" customHeight="1" x14ac:dyDescent="0.45">
      <c r="B13" s="176"/>
      <c r="C13" s="106"/>
      <c r="D13" s="104" t="s">
        <v>154</v>
      </c>
      <c r="E13" s="105"/>
      <c r="F13" s="39"/>
      <c r="G13" s="39"/>
      <c r="H13" s="39"/>
      <c r="I13" s="40"/>
      <c r="J13" s="31"/>
      <c r="K13" s="32"/>
      <c r="L13" s="5">
        <v>1</v>
      </c>
      <c r="M13" s="111"/>
      <c r="N13" s="111"/>
      <c r="O13" s="42" t="s">
        <v>33</v>
      </c>
      <c r="R13" s="4">
        <f t="shared" si="3"/>
        <v>1</v>
      </c>
      <c r="S13" s="4">
        <f t="shared" si="4"/>
        <v>0</v>
      </c>
      <c r="T13" s="4">
        <f t="shared" si="5"/>
        <v>0</v>
      </c>
    </row>
    <row r="14" spans="1:20" ht="18" customHeight="1" x14ac:dyDescent="0.45">
      <c r="B14" s="176"/>
      <c r="C14" s="106"/>
      <c r="D14" s="104" t="s">
        <v>155</v>
      </c>
      <c r="E14" s="105"/>
      <c r="F14" s="39"/>
      <c r="G14" s="39"/>
      <c r="H14" s="39"/>
      <c r="I14" s="40"/>
      <c r="J14" s="31"/>
      <c r="K14" s="32"/>
      <c r="L14" s="5">
        <v>1</v>
      </c>
      <c r="M14" s="112"/>
      <c r="N14" s="112"/>
      <c r="O14" s="42" t="s">
        <v>33</v>
      </c>
      <c r="R14" s="4">
        <f t="shared" si="3"/>
        <v>1</v>
      </c>
      <c r="S14" s="4">
        <f t="shared" si="4"/>
        <v>0</v>
      </c>
      <c r="T14" s="4">
        <f t="shared" si="5"/>
        <v>0</v>
      </c>
    </row>
    <row r="15" spans="1:20" ht="18" customHeight="1" x14ac:dyDescent="0.45">
      <c r="B15" s="177"/>
      <c r="C15" s="14"/>
      <c r="D15" s="52" t="s">
        <v>156</v>
      </c>
      <c r="E15" s="54"/>
      <c r="F15" s="39"/>
      <c r="G15" s="39"/>
      <c r="H15" s="39"/>
      <c r="I15" s="40"/>
      <c r="J15" s="41"/>
      <c r="K15" s="41"/>
      <c r="L15" s="5">
        <v>2</v>
      </c>
      <c r="M15" s="48">
        <v>2</v>
      </c>
      <c r="N15" s="35"/>
      <c r="O15" s="42" t="s">
        <v>33</v>
      </c>
      <c r="R15" s="4">
        <f t="shared" si="3"/>
        <v>2</v>
      </c>
      <c r="S15" s="4">
        <f t="shared" si="4"/>
        <v>0</v>
      </c>
      <c r="T15" s="4">
        <f t="shared" si="5"/>
        <v>0</v>
      </c>
    </row>
    <row r="16" spans="1:20" ht="18" customHeight="1" x14ac:dyDescent="0.45">
      <c r="B16" s="169" t="s">
        <v>157</v>
      </c>
      <c r="C16" s="170"/>
      <c r="D16" s="52" t="s">
        <v>28</v>
      </c>
      <c r="E16" s="54"/>
      <c r="F16" s="39"/>
      <c r="G16" s="39"/>
      <c r="H16" s="39"/>
      <c r="I16" s="40"/>
      <c r="J16" s="41"/>
      <c r="K16" s="41"/>
      <c r="L16" s="5">
        <v>2</v>
      </c>
      <c r="M16" s="107"/>
      <c r="N16" s="92">
        <v>2</v>
      </c>
      <c r="O16" s="42" t="s">
        <v>33</v>
      </c>
      <c r="R16" s="4">
        <f t="shared" si="0"/>
        <v>2</v>
      </c>
      <c r="S16" s="4">
        <f t="shared" si="1"/>
        <v>0</v>
      </c>
      <c r="T16" s="4">
        <f t="shared" si="2"/>
        <v>0</v>
      </c>
    </row>
    <row r="17" spans="2:20" ht="18" customHeight="1" x14ac:dyDescent="0.45">
      <c r="B17" s="168"/>
      <c r="C17" s="171"/>
      <c r="D17" s="52" t="s">
        <v>29</v>
      </c>
      <c r="E17" s="54"/>
      <c r="F17" s="39"/>
      <c r="G17" s="39"/>
      <c r="H17" s="39"/>
      <c r="I17" s="40"/>
      <c r="J17" s="41"/>
      <c r="K17" s="41"/>
      <c r="L17" s="5">
        <v>2</v>
      </c>
      <c r="M17" s="107"/>
      <c r="N17" s="92"/>
      <c r="O17" s="42" t="s">
        <v>33</v>
      </c>
      <c r="R17" s="4">
        <f t="shared" si="0"/>
        <v>2</v>
      </c>
      <c r="S17" s="4">
        <f t="shared" si="1"/>
        <v>0</v>
      </c>
      <c r="T17" s="4">
        <f t="shared" si="2"/>
        <v>0</v>
      </c>
    </row>
    <row r="18" spans="2:20" ht="18" customHeight="1" x14ac:dyDescent="0.45">
      <c r="B18" s="169" t="s">
        <v>152</v>
      </c>
      <c r="C18" s="170"/>
      <c r="D18" s="52" t="s">
        <v>162</v>
      </c>
      <c r="E18" s="54"/>
      <c r="F18" s="39"/>
      <c r="G18" s="39"/>
      <c r="H18" s="39"/>
      <c r="I18" s="40"/>
      <c r="J18" s="41"/>
      <c r="K18" s="41"/>
      <c r="L18" s="5">
        <v>2</v>
      </c>
      <c r="M18" s="5">
        <v>2</v>
      </c>
      <c r="N18" s="5"/>
      <c r="O18" s="42" t="s">
        <v>33</v>
      </c>
      <c r="R18" s="4">
        <f t="shared" si="0"/>
        <v>2</v>
      </c>
      <c r="S18" s="4">
        <f t="shared" si="1"/>
        <v>0</v>
      </c>
      <c r="T18" s="4">
        <f t="shared" si="2"/>
        <v>0</v>
      </c>
    </row>
    <row r="19" spans="2:20" ht="18" customHeight="1" x14ac:dyDescent="0.45">
      <c r="B19" s="168"/>
      <c r="C19" s="171"/>
      <c r="D19" s="52" t="s">
        <v>30</v>
      </c>
      <c r="E19" s="54"/>
      <c r="F19" s="39"/>
      <c r="G19" s="39"/>
      <c r="H19" s="39"/>
      <c r="I19" s="40"/>
      <c r="J19" s="41"/>
      <c r="K19" s="41"/>
      <c r="L19" s="5">
        <v>2</v>
      </c>
      <c r="M19" s="5">
        <v>2</v>
      </c>
      <c r="N19" s="5"/>
      <c r="O19" s="42" t="s">
        <v>33</v>
      </c>
      <c r="R19" s="4">
        <f t="shared" si="0"/>
        <v>2</v>
      </c>
      <c r="S19" s="4">
        <f t="shared" si="1"/>
        <v>0</v>
      </c>
      <c r="T19" s="4">
        <f t="shared" si="2"/>
        <v>0</v>
      </c>
    </row>
    <row r="20" spans="2:20" ht="18" customHeight="1" x14ac:dyDescent="0.45">
      <c r="B20" s="107" t="s">
        <v>1</v>
      </c>
      <c r="C20" s="107"/>
      <c r="D20" s="107"/>
      <c r="E20" s="107"/>
      <c r="F20" s="107"/>
      <c r="G20" s="107"/>
      <c r="H20" s="107"/>
      <c r="I20" s="107"/>
      <c r="J20" s="107"/>
      <c r="K20" s="107"/>
      <c r="L20" s="107"/>
      <c r="M20" s="108">
        <v>12</v>
      </c>
      <c r="N20" s="108">
        <v>6</v>
      </c>
      <c r="O20" s="108">
        <f>SUM(T6:T19)</f>
        <v>0</v>
      </c>
    </row>
    <row r="21" spans="2:20" ht="18" customHeight="1" x14ac:dyDescent="0.45">
      <c r="B21" s="107"/>
      <c r="C21" s="107"/>
      <c r="D21" s="107"/>
      <c r="E21" s="107"/>
      <c r="F21" s="107"/>
      <c r="G21" s="107"/>
      <c r="H21" s="107"/>
      <c r="I21" s="107"/>
      <c r="J21" s="107"/>
      <c r="K21" s="107"/>
      <c r="L21" s="107"/>
      <c r="M21" s="109"/>
      <c r="N21" s="109"/>
      <c r="O21" s="109"/>
    </row>
    <row r="23" spans="2:20" ht="18" customHeight="1" x14ac:dyDescent="0.45">
      <c r="E23" s="1" t="s">
        <v>143</v>
      </c>
    </row>
  </sheetData>
  <sheetProtection algorithmName="SHA-512" hashValue="nJmVJ8ltZ1/v0gC/m9D79L/Xb63bJEdX30VxvVQipJ6fvfUg5KtGtF5baWR/OKJCxfHkvbLYjgEjRcAsjYzJHA==" saltValue="gQF+fAnPg4FuPIDWVmUfBg==" spinCount="100000" sheet="1" objects="1" scenarios="1"/>
  <mergeCells count="34">
    <mergeCell ref="N11:N14"/>
    <mergeCell ref="B18:C19"/>
    <mergeCell ref="B16:C17"/>
    <mergeCell ref="M20:M21"/>
    <mergeCell ref="N20:N21"/>
    <mergeCell ref="B5:C5"/>
    <mergeCell ref="C11:C14"/>
    <mergeCell ref="C6:C10"/>
    <mergeCell ref="B6:B15"/>
    <mergeCell ref="O20:O21"/>
    <mergeCell ref="N16:N17"/>
    <mergeCell ref="D19:E19"/>
    <mergeCell ref="D18:E18"/>
    <mergeCell ref="M11:M14"/>
    <mergeCell ref="B20:L21"/>
    <mergeCell ref="D10:E10"/>
    <mergeCell ref="M6:M10"/>
    <mergeCell ref="D15:E15"/>
    <mergeCell ref="M16:M17"/>
    <mergeCell ref="L3:O3"/>
    <mergeCell ref="D17:E17"/>
    <mergeCell ref="D16:E16"/>
    <mergeCell ref="D14:E14"/>
    <mergeCell ref="D13:E13"/>
    <mergeCell ref="E3:H3"/>
    <mergeCell ref="I3:K3"/>
    <mergeCell ref="B3:D3"/>
    <mergeCell ref="D12:E12"/>
    <mergeCell ref="D7:E7"/>
    <mergeCell ref="D6:E6"/>
    <mergeCell ref="D5:E5"/>
    <mergeCell ref="D9:E9"/>
    <mergeCell ref="D8:E8"/>
    <mergeCell ref="D11:E11"/>
  </mergeCells>
  <phoneticPr fontId="1"/>
  <dataValidations count="6">
    <dataValidation type="list" allowBlank="1" showInputMessage="1" showErrorMessage="1" sqref="O6:O19" xr:uid="{75D70ED7-0EE0-4729-BCF9-1EA46ED6775A}">
      <formula1>"-,○"</formula1>
    </dataValidation>
    <dataValidation type="list" allowBlank="1" showInputMessage="1" showErrorMessage="1" sqref="F6:F19" xr:uid="{200225E8-E66E-4F08-8F04-CB8C7932AEA6}">
      <formula1>"1,2,3,4"</formula1>
    </dataValidation>
    <dataValidation type="list" allowBlank="1" showInputMessage="1" showErrorMessage="1" sqref="H6:H19" xr:uid="{46E3E86C-7A85-4DDB-AB75-CEE3A5DAB4C5}">
      <formula1>"月,火,水,木,金,土,日,他"</formula1>
    </dataValidation>
    <dataValidation type="list" allowBlank="1" showInputMessage="1" showErrorMessage="1" sqref="I6:I19" xr:uid="{50949621-3790-45C1-8A4F-DA4FF1C05868}">
      <formula1>"1 2,3 4,5 6,7 8,9 10,他"</formula1>
    </dataValidation>
    <dataValidation type="list" allowBlank="1" showInputMessage="1" showErrorMessage="1" sqref="J6:K19" xr:uid="{9DD1E9CB-4E4A-46DA-9900-962A0457DC96}">
      <formula1>"1 2,3 4,5 6,7 8,9 10"</formula1>
    </dataValidation>
    <dataValidation type="list" allowBlank="1" showInputMessage="1" showErrorMessage="1" sqref="G6:G19" xr:uid="{054568C4-D0E9-427B-9655-6B2C454A2579}">
      <formula1>"前期,後期"</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D9E5E-890C-4B8B-AF1F-76EAB8103FBA}">
  <sheetPr>
    <tabColor rgb="FFFFCCCC"/>
  </sheetPr>
  <dimension ref="A1:T21"/>
  <sheetViews>
    <sheetView workbookViewId="0">
      <pane ySplit="5" topLeftCell="A6" activePane="bottomLeft" state="frozen"/>
      <selection pane="bottomLeft" activeCell="D6" sqref="D6:E6"/>
    </sheetView>
  </sheetViews>
  <sheetFormatPr defaultRowHeight="18" customHeight="1" x14ac:dyDescent="0.45"/>
  <cols>
    <col min="1" max="1" width="2.8984375" style="1" customWidth="1"/>
    <col min="2" max="3" width="7" style="1" customWidth="1"/>
    <col min="4" max="4" width="4" style="1" customWidth="1"/>
    <col min="5" max="5" width="62.5" style="1" customWidth="1"/>
    <col min="6" max="14" width="6.5" style="1" customWidth="1"/>
    <col min="15" max="15" width="11.09765625" style="1" bestFit="1" customWidth="1"/>
    <col min="16" max="20" width="8.796875" style="1" hidden="1" customWidth="1"/>
    <col min="21" max="16384" width="8.796875" style="1"/>
  </cols>
  <sheetData>
    <row r="1" spans="1:20" s="153" customFormat="1" ht="30" customHeight="1" x14ac:dyDescent="0.45">
      <c r="A1" s="153" t="s">
        <v>138</v>
      </c>
    </row>
    <row r="3" spans="1:20" ht="36" customHeight="1" x14ac:dyDescent="0.45">
      <c r="B3" s="167" t="s">
        <v>151</v>
      </c>
      <c r="C3" s="167"/>
      <c r="D3" s="167"/>
      <c r="E3" s="55" t="s">
        <v>108</v>
      </c>
      <c r="F3" s="55"/>
      <c r="G3" s="55"/>
      <c r="H3" s="106" t="s">
        <v>58</v>
      </c>
      <c r="I3" s="106"/>
      <c r="J3" s="106"/>
      <c r="K3" s="103" t="s">
        <v>34</v>
      </c>
      <c r="L3" s="119"/>
      <c r="M3" s="119"/>
      <c r="N3" s="120"/>
    </row>
    <row r="5" spans="1:20" ht="36" customHeight="1" x14ac:dyDescent="0.45">
      <c r="B5" s="80" t="s">
        <v>20</v>
      </c>
      <c r="C5" s="82"/>
      <c r="D5" s="52" t="s">
        <v>42</v>
      </c>
      <c r="E5" s="53"/>
      <c r="F5" s="10" t="s">
        <v>53</v>
      </c>
      <c r="G5" s="14" t="s">
        <v>75</v>
      </c>
      <c r="H5" s="13" t="s">
        <v>54</v>
      </c>
      <c r="I5" s="13" t="s">
        <v>55</v>
      </c>
      <c r="J5" s="14" t="s">
        <v>56</v>
      </c>
      <c r="K5" s="14" t="s">
        <v>57</v>
      </c>
      <c r="L5" s="9" t="s">
        <v>31</v>
      </c>
      <c r="M5" s="9" t="s">
        <v>22</v>
      </c>
      <c r="N5" s="9" t="s">
        <v>2</v>
      </c>
    </row>
    <row r="6" spans="1:20" ht="18" customHeight="1" x14ac:dyDescent="0.45">
      <c r="B6" s="172" t="s">
        <v>158</v>
      </c>
      <c r="C6" s="115" t="s">
        <v>39</v>
      </c>
      <c r="D6" s="121"/>
      <c r="E6" s="121"/>
      <c r="F6" s="43"/>
      <c r="G6" s="39"/>
      <c r="H6" s="43"/>
      <c r="I6" s="44"/>
      <c r="J6" s="45"/>
      <c r="K6" s="45"/>
      <c r="L6" s="30"/>
      <c r="M6" s="92">
        <v>4</v>
      </c>
      <c r="N6" s="42" t="s">
        <v>32</v>
      </c>
      <c r="Q6" s="4">
        <f t="shared" ref="Q6:Q19" si="0">L6</f>
        <v>0</v>
      </c>
      <c r="R6" s="4">
        <f>IF(N6="-",0,1)</f>
        <v>0</v>
      </c>
      <c r="S6" s="4">
        <f>Q6*R6</f>
        <v>0</v>
      </c>
    </row>
    <row r="7" spans="1:20" ht="18" customHeight="1" x14ac:dyDescent="0.45">
      <c r="B7" s="173"/>
      <c r="C7" s="116"/>
      <c r="D7" s="121"/>
      <c r="E7" s="121"/>
      <c r="F7" s="43"/>
      <c r="G7" s="39"/>
      <c r="H7" s="43"/>
      <c r="I7" s="44"/>
      <c r="J7" s="45"/>
      <c r="K7" s="45"/>
      <c r="L7" s="30"/>
      <c r="M7" s="92"/>
      <c r="N7" s="42" t="s">
        <v>33</v>
      </c>
      <c r="Q7" s="4">
        <f t="shared" si="0"/>
        <v>0</v>
      </c>
      <c r="R7" s="4">
        <f t="shared" ref="R7:R19" si="1">IF(N7="-",0,1)</f>
        <v>0</v>
      </c>
      <c r="S7" s="4">
        <f t="shared" ref="S7:S19" si="2">Q7*R7</f>
        <v>0</v>
      </c>
    </row>
    <row r="8" spans="1:20" ht="18" customHeight="1" x14ac:dyDescent="0.45">
      <c r="B8" s="173"/>
      <c r="C8" s="116"/>
      <c r="D8" s="121"/>
      <c r="E8" s="121"/>
      <c r="F8" s="43"/>
      <c r="G8" s="39"/>
      <c r="H8" s="43"/>
      <c r="I8" s="44"/>
      <c r="J8" s="45"/>
      <c r="K8" s="45"/>
      <c r="L8" s="30"/>
      <c r="M8" s="92"/>
      <c r="N8" s="42" t="s">
        <v>33</v>
      </c>
      <c r="Q8" s="4">
        <f t="shared" si="0"/>
        <v>0</v>
      </c>
      <c r="R8" s="4">
        <f t="shared" si="1"/>
        <v>0</v>
      </c>
      <c r="S8" s="4">
        <f t="shared" si="2"/>
        <v>0</v>
      </c>
    </row>
    <row r="9" spans="1:20" ht="18" customHeight="1" x14ac:dyDescent="0.45">
      <c r="B9" s="173"/>
      <c r="C9" s="117"/>
      <c r="D9" s="121"/>
      <c r="E9" s="121"/>
      <c r="F9" s="43"/>
      <c r="G9" s="39"/>
      <c r="H9" s="43"/>
      <c r="I9" s="44"/>
      <c r="J9" s="45"/>
      <c r="K9" s="45"/>
      <c r="L9" s="30"/>
      <c r="M9" s="92"/>
      <c r="N9" s="42" t="s">
        <v>33</v>
      </c>
      <c r="Q9" s="4">
        <f t="shared" si="0"/>
        <v>0</v>
      </c>
      <c r="R9" s="4">
        <f t="shared" si="1"/>
        <v>0</v>
      </c>
      <c r="S9" s="4">
        <f t="shared" si="2"/>
        <v>0</v>
      </c>
      <c r="T9" s="1">
        <f>SUM(S6:S9)</f>
        <v>0</v>
      </c>
    </row>
    <row r="10" spans="1:20" ht="18" customHeight="1" x14ac:dyDescent="0.45">
      <c r="B10" s="173"/>
      <c r="C10" s="115" t="s">
        <v>40</v>
      </c>
      <c r="D10" s="121"/>
      <c r="E10" s="121"/>
      <c r="F10" s="43"/>
      <c r="G10" s="39"/>
      <c r="H10" s="43"/>
      <c r="I10" s="44"/>
      <c r="J10" s="45"/>
      <c r="K10" s="45"/>
      <c r="L10" s="30"/>
      <c r="M10" s="92">
        <v>4</v>
      </c>
      <c r="N10" s="42" t="s">
        <v>33</v>
      </c>
      <c r="Q10" s="4">
        <f t="shared" si="0"/>
        <v>0</v>
      </c>
      <c r="R10" s="4">
        <f t="shared" si="1"/>
        <v>0</v>
      </c>
      <c r="S10" s="4">
        <f t="shared" si="2"/>
        <v>0</v>
      </c>
    </row>
    <row r="11" spans="1:20" ht="18" customHeight="1" x14ac:dyDescent="0.45">
      <c r="B11" s="173"/>
      <c r="C11" s="116"/>
      <c r="D11" s="121"/>
      <c r="E11" s="121"/>
      <c r="F11" s="43"/>
      <c r="G11" s="39"/>
      <c r="H11" s="43"/>
      <c r="I11" s="44"/>
      <c r="J11" s="45"/>
      <c r="K11" s="45"/>
      <c r="L11" s="30"/>
      <c r="M11" s="92"/>
      <c r="N11" s="42" t="s">
        <v>33</v>
      </c>
      <c r="Q11" s="4">
        <f t="shared" si="0"/>
        <v>0</v>
      </c>
      <c r="R11" s="4">
        <f t="shared" si="1"/>
        <v>0</v>
      </c>
      <c r="S11" s="4">
        <f t="shared" si="2"/>
        <v>0</v>
      </c>
    </row>
    <row r="12" spans="1:20" ht="18" customHeight="1" x14ac:dyDescent="0.45">
      <c r="B12" s="173"/>
      <c r="C12" s="116"/>
      <c r="D12" s="121"/>
      <c r="E12" s="121"/>
      <c r="F12" s="43"/>
      <c r="G12" s="39"/>
      <c r="H12" s="43"/>
      <c r="I12" s="44"/>
      <c r="J12" s="45"/>
      <c r="K12" s="45"/>
      <c r="L12" s="30"/>
      <c r="M12" s="92"/>
      <c r="N12" s="42" t="s">
        <v>32</v>
      </c>
      <c r="Q12" s="4">
        <f t="shared" si="0"/>
        <v>0</v>
      </c>
      <c r="R12" s="4">
        <f t="shared" si="1"/>
        <v>0</v>
      </c>
      <c r="S12" s="4">
        <f t="shared" si="2"/>
        <v>0</v>
      </c>
    </row>
    <row r="13" spans="1:20" ht="18" customHeight="1" x14ac:dyDescent="0.45">
      <c r="B13" s="173"/>
      <c r="C13" s="117"/>
      <c r="D13" s="121"/>
      <c r="E13" s="121"/>
      <c r="F13" s="43"/>
      <c r="G13" s="39"/>
      <c r="H13" s="43"/>
      <c r="I13" s="44"/>
      <c r="J13" s="45"/>
      <c r="K13" s="45"/>
      <c r="L13" s="30"/>
      <c r="M13" s="92"/>
      <c r="N13" s="42" t="s">
        <v>33</v>
      </c>
      <c r="Q13" s="4">
        <f t="shared" si="0"/>
        <v>0</v>
      </c>
      <c r="R13" s="4">
        <f t="shared" si="1"/>
        <v>0</v>
      </c>
      <c r="S13" s="4">
        <f t="shared" si="2"/>
        <v>0</v>
      </c>
      <c r="T13" s="1">
        <f>SUM(S10:S13)</f>
        <v>0</v>
      </c>
    </row>
    <row r="14" spans="1:20" ht="18" customHeight="1" x14ac:dyDescent="0.45">
      <c r="B14" s="173"/>
      <c r="C14" s="115" t="s">
        <v>41</v>
      </c>
      <c r="D14" s="121"/>
      <c r="E14" s="121"/>
      <c r="F14" s="43"/>
      <c r="G14" s="39"/>
      <c r="H14" s="43"/>
      <c r="I14" s="44"/>
      <c r="J14" s="45"/>
      <c r="K14" s="45"/>
      <c r="L14" s="30"/>
      <c r="M14" s="92">
        <v>6</v>
      </c>
      <c r="N14" s="42" t="s">
        <v>33</v>
      </c>
      <c r="Q14" s="4">
        <f t="shared" si="0"/>
        <v>0</v>
      </c>
      <c r="R14" s="4">
        <f t="shared" si="1"/>
        <v>0</v>
      </c>
      <c r="S14" s="4">
        <f t="shared" si="2"/>
        <v>0</v>
      </c>
    </row>
    <row r="15" spans="1:20" ht="18" customHeight="1" x14ac:dyDescent="0.45">
      <c r="B15" s="173"/>
      <c r="C15" s="116"/>
      <c r="D15" s="121"/>
      <c r="E15" s="121"/>
      <c r="F15" s="43"/>
      <c r="G15" s="39"/>
      <c r="H15" s="43"/>
      <c r="I15" s="44"/>
      <c r="J15" s="45"/>
      <c r="K15" s="45"/>
      <c r="L15" s="30"/>
      <c r="M15" s="92"/>
      <c r="N15" s="42" t="s">
        <v>33</v>
      </c>
      <c r="Q15" s="4">
        <f t="shared" ref="Q15:Q18" si="3">L15</f>
        <v>0</v>
      </c>
      <c r="R15" s="4">
        <f t="shared" ref="R15:R18" si="4">IF(N15="-",0,1)</f>
        <v>0</v>
      </c>
      <c r="S15" s="4">
        <f t="shared" ref="S15:S18" si="5">Q15*R15</f>
        <v>0</v>
      </c>
    </row>
    <row r="16" spans="1:20" ht="18" customHeight="1" x14ac:dyDescent="0.45">
      <c r="B16" s="173"/>
      <c r="C16" s="116"/>
      <c r="D16" s="121"/>
      <c r="E16" s="121"/>
      <c r="F16" s="43"/>
      <c r="G16" s="39"/>
      <c r="H16" s="43"/>
      <c r="I16" s="44"/>
      <c r="J16" s="45"/>
      <c r="K16" s="45"/>
      <c r="L16" s="30"/>
      <c r="M16" s="92"/>
      <c r="N16" s="42" t="s">
        <v>33</v>
      </c>
      <c r="Q16" s="4">
        <f t="shared" si="3"/>
        <v>0</v>
      </c>
      <c r="R16" s="4">
        <f t="shared" si="4"/>
        <v>0</v>
      </c>
      <c r="S16" s="4">
        <f t="shared" si="5"/>
        <v>0</v>
      </c>
    </row>
    <row r="17" spans="2:20" ht="18" customHeight="1" x14ac:dyDescent="0.45">
      <c r="B17" s="173"/>
      <c r="C17" s="116"/>
      <c r="D17" s="121"/>
      <c r="E17" s="121"/>
      <c r="F17" s="43"/>
      <c r="G17" s="39"/>
      <c r="H17" s="43"/>
      <c r="I17" s="44"/>
      <c r="J17" s="45"/>
      <c r="K17" s="45"/>
      <c r="L17" s="30"/>
      <c r="M17" s="92"/>
      <c r="N17" s="42" t="s">
        <v>33</v>
      </c>
      <c r="Q17" s="4">
        <f t="shared" si="3"/>
        <v>0</v>
      </c>
      <c r="R17" s="4">
        <f t="shared" si="4"/>
        <v>0</v>
      </c>
      <c r="S17" s="4">
        <f t="shared" si="5"/>
        <v>0</v>
      </c>
    </row>
    <row r="18" spans="2:20" ht="18" customHeight="1" x14ac:dyDescent="0.45">
      <c r="B18" s="173"/>
      <c r="C18" s="116"/>
      <c r="D18" s="121"/>
      <c r="E18" s="121"/>
      <c r="F18" s="43"/>
      <c r="G18" s="39"/>
      <c r="H18" s="43"/>
      <c r="I18" s="44"/>
      <c r="J18" s="45"/>
      <c r="K18" s="45"/>
      <c r="L18" s="30"/>
      <c r="M18" s="92"/>
      <c r="N18" s="42" t="s">
        <v>33</v>
      </c>
      <c r="Q18" s="4">
        <f t="shared" si="3"/>
        <v>0</v>
      </c>
      <c r="R18" s="4">
        <f t="shared" si="4"/>
        <v>0</v>
      </c>
      <c r="S18" s="4">
        <f t="shared" si="5"/>
        <v>0</v>
      </c>
    </row>
    <row r="19" spans="2:20" ht="18" customHeight="1" x14ac:dyDescent="0.45">
      <c r="B19" s="174"/>
      <c r="C19" s="117"/>
      <c r="D19" s="121"/>
      <c r="E19" s="121"/>
      <c r="F19" s="43"/>
      <c r="G19" s="39"/>
      <c r="H19" s="43"/>
      <c r="I19" s="44"/>
      <c r="J19" s="45"/>
      <c r="K19" s="45"/>
      <c r="L19" s="30"/>
      <c r="M19" s="92"/>
      <c r="N19" s="42" t="s">
        <v>33</v>
      </c>
      <c r="Q19" s="4">
        <f t="shared" si="0"/>
        <v>0</v>
      </c>
      <c r="R19" s="4">
        <f t="shared" si="1"/>
        <v>0</v>
      </c>
      <c r="S19" s="4">
        <f t="shared" si="2"/>
        <v>0</v>
      </c>
      <c r="T19" s="1">
        <f>SUM(S14:S19)</f>
        <v>0</v>
      </c>
    </row>
    <row r="20" spans="2:20" ht="18" customHeight="1" x14ac:dyDescent="0.45">
      <c r="B20" s="107" t="s">
        <v>1</v>
      </c>
      <c r="C20" s="107"/>
      <c r="D20" s="107"/>
      <c r="E20" s="107"/>
      <c r="F20" s="107"/>
      <c r="G20" s="107"/>
      <c r="H20" s="107"/>
      <c r="I20" s="107"/>
      <c r="J20" s="107"/>
      <c r="K20" s="107"/>
      <c r="L20" s="107"/>
      <c r="M20" s="113">
        <v>14</v>
      </c>
      <c r="N20" s="108">
        <f>SUM(S6:S19)</f>
        <v>0</v>
      </c>
    </row>
    <row r="21" spans="2:20" ht="18" customHeight="1" x14ac:dyDescent="0.45">
      <c r="B21" s="107"/>
      <c r="C21" s="107"/>
      <c r="D21" s="107"/>
      <c r="E21" s="107"/>
      <c r="F21" s="107"/>
      <c r="G21" s="107"/>
      <c r="H21" s="107"/>
      <c r="I21" s="107"/>
      <c r="J21" s="107"/>
      <c r="K21" s="107"/>
      <c r="L21" s="107"/>
      <c r="M21" s="114"/>
      <c r="N21" s="109"/>
    </row>
  </sheetData>
  <sheetProtection algorithmName="SHA-512" hashValue="8mTevNYFrVEjutPf/gdfvtAijx9huvpszsJO2l8mZPRRby3D3mM4PdmwsBP9GePlGpuzwhS29f9p9XbSc893hQ==" saltValue="MbFqBTF2ykFPB7DShFA/tA==" spinCount="100000" sheet="1" objects="1" scenarios="1"/>
  <mergeCells count="30">
    <mergeCell ref="D16:E16"/>
    <mergeCell ref="K3:N3"/>
    <mergeCell ref="E3:G3"/>
    <mergeCell ref="H3:J3"/>
    <mergeCell ref="D19:E19"/>
    <mergeCell ref="D18:E18"/>
    <mergeCell ref="D17:E17"/>
    <mergeCell ref="D14:E14"/>
    <mergeCell ref="D13:E13"/>
    <mergeCell ref="D12:E12"/>
    <mergeCell ref="D11:E11"/>
    <mergeCell ref="D9:E9"/>
    <mergeCell ref="D10:E10"/>
    <mergeCell ref="D8:E8"/>
    <mergeCell ref="D7:E7"/>
    <mergeCell ref="D6:E6"/>
    <mergeCell ref="B3:D3"/>
    <mergeCell ref="D5:E5"/>
    <mergeCell ref="N20:N21"/>
    <mergeCell ref="M10:M13"/>
    <mergeCell ref="M14:M19"/>
    <mergeCell ref="B20:L21"/>
    <mergeCell ref="M20:M21"/>
    <mergeCell ref="M6:M9"/>
    <mergeCell ref="C6:C9"/>
    <mergeCell ref="C10:C13"/>
    <mergeCell ref="C14:C19"/>
    <mergeCell ref="B5:C5"/>
    <mergeCell ref="B6:B19"/>
    <mergeCell ref="D15:E15"/>
  </mergeCells>
  <phoneticPr fontId="1"/>
  <dataValidations count="6">
    <dataValidation type="list" allowBlank="1" showInputMessage="1" showErrorMessage="1" sqref="N6:N19" xr:uid="{D49C464D-A5E3-41DE-A69F-026E2CC6A50E}">
      <formula1>"-,○"</formula1>
    </dataValidation>
    <dataValidation type="list" allowBlank="1" showInputMessage="1" showErrorMessage="1" sqref="J6:K19" xr:uid="{72B21D06-5C6E-4D52-8D82-45AE8A36B82E}">
      <formula1>"1 2,3 4,5 6,7 8,9 10"</formula1>
    </dataValidation>
    <dataValidation type="list" allowBlank="1" showInputMessage="1" showErrorMessage="1" sqref="I6:I19" xr:uid="{3932D020-861B-4FFA-A344-7DBF464E5186}">
      <formula1>"1 2,3 4,5 6,7 8,9 10,他"</formula1>
    </dataValidation>
    <dataValidation type="list" allowBlank="1" showInputMessage="1" showErrorMessage="1" sqref="H6:H19" xr:uid="{878B450E-5A68-4310-8B29-11D08627ACB0}">
      <formula1>"月,火,水,木,金,土,日,他"</formula1>
    </dataValidation>
    <dataValidation type="list" allowBlank="1" showInputMessage="1" showErrorMessage="1" sqref="F6:F19" xr:uid="{AE530F93-F1D6-4147-B23C-BB947DCE6D37}">
      <formula1>"1,2,3,4"</formula1>
    </dataValidation>
    <dataValidation type="list" allowBlank="1" showInputMessage="1" showErrorMessage="1" sqref="G6:G19" xr:uid="{E6F6A051-4DB0-4C2E-B26A-392B68078186}">
      <formula1>"前期,後期"</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A7A3D-5591-44C3-8C28-EBFDC3212A97}">
  <sheetPr>
    <tabColor rgb="FFCCFFCC"/>
  </sheetPr>
  <dimension ref="A1:R27"/>
  <sheetViews>
    <sheetView workbookViewId="0">
      <pane ySplit="5" topLeftCell="A6" activePane="bottomLeft" state="frozen"/>
      <selection pane="bottomLeft" activeCell="C6" sqref="C6:D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153" customFormat="1" ht="30" customHeight="1" x14ac:dyDescent="0.45">
      <c r="A1" s="153" t="s">
        <v>48</v>
      </c>
    </row>
    <row r="3" spans="1:18" ht="36" customHeight="1" x14ac:dyDescent="0.45">
      <c r="B3" s="122" t="s">
        <v>45</v>
      </c>
      <c r="C3" s="122"/>
      <c r="D3" s="106" t="s">
        <v>108</v>
      </c>
      <c r="E3" s="106"/>
      <c r="F3" s="106"/>
      <c r="G3" s="106" t="s">
        <v>58</v>
      </c>
      <c r="H3" s="106"/>
      <c r="I3" s="106"/>
      <c r="J3" s="103" t="s">
        <v>34</v>
      </c>
      <c r="K3" s="119"/>
      <c r="L3" s="119"/>
      <c r="M3" s="120"/>
    </row>
    <row r="5" spans="1:18" ht="36" customHeight="1" x14ac:dyDescent="0.45">
      <c r="B5" s="9" t="s">
        <v>38</v>
      </c>
      <c r="C5" s="80" t="s">
        <v>42</v>
      </c>
      <c r="D5" s="81"/>
      <c r="E5" s="10" t="s">
        <v>53</v>
      </c>
      <c r="F5" s="14" t="s">
        <v>75</v>
      </c>
      <c r="G5" s="13" t="s">
        <v>54</v>
      </c>
      <c r="H5" s="13" t="s">
        <v>55</v>
      </c>
      <c r="I5" s="14" t="s">
        <v>56</v>
      </c>
      <c r="J5" s="14" t="s">
        <v>57</v>
      </c>
      <c r="K5" s="9" t="s">
        <v>31</v>
      </c>
      <c r="L5" s="9" t="s">
        <v>22</v>
      </c>
      <c r="M5" s="9" t="s">
        <v>2</v>
      </c>
    </row>
    <row r="6" spans="1:18" ht="18" customHeight="1" x14ac:dyDescent="0.45">
      <c r="B6" s="115" t="s">
        <v>8</v>
      </c>
      <c r="C6" s="123"/>
      <c r="D6" s="124"/>
      <c r="E6" s="43"/>
      <c r="F6" s="39"/>
      <c r="G6" s="43"/>
      <c r="H6" s="44"/>
      <c r="I6" s="46"/>
      <c r="J6" s="46"/>
      <c r="K6" s="30"/>
      <c r="L6" s="108">
        <f>設定!F10</f>
        <v>16</v>
      </c>
      <c r="M6" s="42" t="s">
        <v>32</v>
      </c>
      <c r="P6" s="4">
        <f t="shared" ref="P6:P12" si="0">K6</f>
        <v>0</v>
      </c>
      <c r="Q6" s="4">
        <f>IF(M6="-",0,1)</f>
        <v>0</v>
      </c>
      <c r="R6" s="4">
        <f>P6*Q6</f>
        <v>0</v>
      </c>
    </row>
    <row r="7" spans="1:18" ht="18" customHeight="1" x14ac:dyDescent="0.45">
      <c r="B7" s="118"/>
      <c r="C7" s="123"/>
      <c r="D7" s="124"/>
      <c r="E7" s="43"/>
      <c r="F7" s="39"/>
      <c r="G7" s="43"/>
      <c r="H7" s="44"/>
      <c r="I7" s="46"/>
      <c r="J7" s="46"/>
      <c r="K7" s="30"/>
      <c r="L7" s="118"/>
      <c r="M7" s="42" t="s">
        <v>33</v>
      </c>
      <c r="P7" s="4">
        <f t="shared" si="0"/>
        <v>0</v>
      </c>
      <c r="Q7" s="4">
        <f t="shared" ref="Q7:Q25" si="1">IF(M7="-",0,1)</f>
        <v>0</v>
      </c>
      <c r="R7" s="4">
        <f t="shared" ref="R7:R25" si="2">P7*Q7</f>
        <v>0</v>
      </c>
    </row>
    <row r="8" spans="1:18" ht="18" customHeight="1" x14ac:dyDescent="0.45">
      <c r="B8" s="118"/>
      <c r="C8" s="123"/>
      <c r="D8" s="124"/>
      <c r="E8" s="43"/>
      <c r="F8" s="39"/>
      <c r="G8" s="43"/>
      <c r="H8" s="44"/>
      <c r="I8" s="46"/>
      <c r="J8" s="46"/>
      <c r="K8" s="30"/>
      <c r="L8" s="118"/>
      <c r="M8" s="42" t="s">
        <v>33</v>
      </c>
      <c r="P8" s="4">
        <f t="shared" si="0"/>
        <v>0</v>
      </c>
      <c r="Q8" s="4">
        <f t="shared" si="1"/>
        <v>0</v>
      </c>
      <c r="R8" s="4">
        <f t="shared" si="2"/>
        <v>0</v>
      </c>
    </row>
    <row r="9" spans="1:18" ht="18" customHeight="1" x14ac:dyDescent="0.45">
      <c r="B9" s="118"/>
      <c r="C9" s="123"/>
      <c r="D9" s="124"/>
      <c r="E9" s="43"/>
      <c r="F9" s="39"/>
      <c r="G9" s="43"/>
      <c r="H9" s="44"/>
      <c r="I9" s="46"/>
      <c r="J9" s="46"/>
      <c r="K9" s="30"/>
      <c r="L9" s="118"/>
      <c r="M9" s="42" t="s">
        <v>33</v>
      </c>
      <c r="P9" s="4">
        <f t="shared" si="0"/>
        <v>0</v>
      </c>
      <c r="Q9" s="4">
        <f t="shared" si="1"/>
        <v>0</v>
      </c>
      <c r="R9" s="4">
        <f t="shared" si="2"/>
        <v>0</v>
      </c>
    </row>
    <row r="10" spans="1:18" ht="18" customHeight="1" x14ac:dyDescent="0.45">
      <c r="B10" s="118"/>
      <c r="C10" s="123"/>
      <c r="D10" s="124"/>
      <c r="E10" s="43"/>
      <c r="F10" s="39"/>
      <c r="G10" s="43"/>
      <c r="H10" s="44"/>
      <c r="I10" s="46"/>
      <c r="J10" s="46"/>
      <c r="K10" s="30"/>
      <c r="L10" s="118"/>
      <c r="M10" s="42" t="s">
        <v>33</v>
      </c>
      <c r="P10" s="4">
        <f t="shared" si="0"/>
        <v>0</v>
      </c>
      <c r="Q10" s="4">
        <f t="shared" si="1"/>
        <v>0</v>
      </c>
      <c r="R10" s="4">
        <f t="shared" si="2"/>
        <v>0</v>
      </c>
    </row>
    <row r="11" spans="1:18" ht="18" customHeight="1" x14ac:dyDescent="0.45">
      <c r="B11" s="118"/>
      <c r="C11" s="123"/>
      <c r="D11" s="124"/>
      <c r="E11" s="43"/>
      <c r="F11" s="39"/>
      <c r="G11" s="43"/>
      <c r="H11" s="44"/>
      <c r="I11" s="46"/>
      <c r="J11" s="46"/>
      <c r="K11" s="30"/>
      <c r="L11" s="118"/>
      <c r="M11" s="42" t="s">
        <v>33</v>
      </c>
      <c r="P11" s="4">
        <f t="shared" si="0"/>
        <v>0</v>
      </c>
      <c r="Q11" s="4">
        <f t="shared" si="1"/>
        <v>0</v>
      </c>
      <c r="R11" s="4">
        <f t="shared" si="2"/>
        <v>0</v>
      </c>
    </row>
    <row r="12" spans="1:18" ht="18" customHeight="1" x14ac:dyDescent="0.45">
      <c r="B12" s="118"/>
      <c r="C12" s="123"/>
      <c r="D12" s="124"/>
      <c r="E12" s="43"/>
      <c r="F12" s="39"/>
      <c r="G12" s="43"/>
      <c r="H12" s="44"/>
      <c r="I12" s="46"/>
      <c r="J12" s="46"/>
      <c r="K12" s="30"/>
      <c r="L12" s="118"/>
      <c r="M12" s="42" t="s">
        <v>32</v>
      </c>
      <c r="P12" s="4">
        <f t="shared" si="0"/>
        <v>0</v>
      </c>
      <c r="Q12" s="4">
        <f t="shared" si="1"/>
        <v>0</v>
      </c>
      <c r="R12" s="4">
        <f t="shared" si="2"/>
        <v>0</v>
      </c>
    </row>
    <row r="13" spans="1:18" ht="18" customHeight="1" x14ac:dyDescent="0.45">
      <c r="B13" s="118"/>
      <c r="C13" s="123"/>
      <c r="D13" s="124"/>
      <c r="E13" s="43"/>
      <c r="F13" s="39"/>
      <c r="G13" s="43"/>
      <c r="H13" s="44"/>
      <c r="I13" s="46"/>
      <c r="J13" s="46"/>
      <c r="K13" s="30"/>
      <c r="L13" s="118"/>
      <c r="M13" s="42" t="s">
        <v>32</v>
      </c>
      <c r="P13" s="4">
        <f t="shared" ref="P13:P21" si="3">K13</f>
        <v>0</v>
      </c>
      <c r="Q13" s="4">
        <f t="shared" si="1"/>
        <v>0</v>
      </c>
      <c r="R13" s="4">
        <f t="shared" si="2"/>
        <v>0</v>
      </c>
    </row>
    <row r="14" spans="1:18" ht="18" customHeight="1" x14ac:dyDescent="0.45">
      <c r="B14" s="118"/>
      <c r="C14" s="123"/>
      <c r="D14" s="124"/>
      <c r="E14" s="43"/>
      <c r="F14" s="39"/>
      <c r="G14" s="43"/>
      <c r="H14" s="44"/>
      <c r="I14" s="46"/>
      <c r="J14" s="46"/>
      <c r="K14" s="30"/>
      <c r="L14" s="118"/>
      <c r="M14" s="42" t="s">
        <v>32</v>
      </c>
      <c r="P14" s="4">
        <f t="shared" ref="P14:P19" si="4">K14</f>
        <v>0</v>
      </c>
      <c r="Q14" s="4">
        <f t="shared" ref="Q14:Q19" si="5">IF(M14="-",0,1)</f>
        <v>0</v>
      </c>
      <c r="R14" s="4">
        <f t="shared" ref="R14:R19" si="6">P14*Q14</f>
        <v>0</v>
      </c>
    </row>
    <row r="15" spans="1:18" ht="18" customHeight="1" x14ac:dyDescent="0.45">
      <c r="B15" s="118"/>
      <c r="C15" s="123"/>
      <c r="D15" s="124"/>
      <c r="E15" s="43"/>
      <c r="F15" s="39"/>
      <c r="G15" s="43"/>
      <c r="H15" s="44"/>
      <c r="I15" s="46"/>
      <c r="J15" s="46"/>
      <c r="K15" s="30"/>
      <c r="L15" s="118"/>
      <c r="M15" s="42" t="s">
        <v>32</v>
      </c>
      <c r="P15" s="4">
        <f t="shared" si="4"/>
        <v>0</v>
      </c>
      <c r="Q15" s="4">
        <f t="shared" si="5"/>
        <v>0</v>
      </c>
      <c r="R15" s="4">
        <f t="shared" si="6"/>
        <v>0</v>
      </c>
    </row>
    <row r="16" spans="1:18" ht="18" customHeight="1" x14ac:dyDescent="0.45">
      <c r="B16" s="118"/>
      <c r="C16" s="123"/>
      <c r="D16" s="124"/>
      <c r="E16" s="43"/>
      <c r="F16" s="39"/>
      <c r="G16" s="43"/>
      <c r="H16" s="44"/>
      <c r="I16" s="46"/>
      <c r="J16" s="46"/>
      <c r="K16" s="30"/>
      <c r="L16" s="118"/>
      <c r="M16" s="42" t="s">
        <v>32</v>
      </c>
      <c r="P16" s="4">
        <f t="shared" si="4"/>
        <v>0</v>
      </c>
      <c r="Q16" s="4">
        <f t="shared" si="5"/>
        <v>0</v>
      </c>
      <c r="R16" s="4">
        <f t="shared" si="6"/>
        <v>0</v>
      </c>
    </row>
    <row r="17" spans="2:18" ht="18" customHeight="1" x14ac:dyDescent="0.45">
      <c r="B17" s="118"/>
      <c r="C17" s="123"/>
      <c r="D17" s="124"/>
      <c r="E17" s="43"/>
      <c r="F17" s="39"/>
      <c r="G17" s="43"/>
      <c r="H17" s="44"/>
      <c r="I17" s="46"/>
      <c r="J17" s="46"/>
      <c r="K17" s="30"/>
      <c r="L17" s="118"/>
      <c r="M17" s="42" t="s">
        <v>32</v>
      </c>
      <c r="P17" s="4">
        <f t="shared" si="4"/>
        <v>0</v>
      </c>
      <c r="Q17" s="4">
        <f t="shared" si="5"/>
        <v>0</v>
      </c>
      <c r="R17" s="4">
        <f t="shared" si="6"/>
        <v>0</v>
      </c>
    </row>
    <row r="18" spans="2:18" ht="18" customHeight="1" x14ac:dyDescent="0.45">
      <c r="B18" s="118"/>
      <c r="C18" s="123"/>
      <c r="D18" s="124"/>
      <c r="E18" s="43"/>
      <c r="F18" s="39"/>
      <c r="G18" s="43"/>
      <c r="H18" s="44"/>
      <c r="I18" s="46"/>
      <c r="J18" s="46"/>
      <c r="K18" s="30"/>
      <c r="L18" s="118"/>
      <c r="M18" s="42" t="s">
        <v>32</v>
      </c>
      <c r="P18" s="4">
        <f t="shared" si="4"/>
        <v>0</v>
      </c>
      <c r="Q18" s="4">
        <f t="shared" si="5"/>
        <v>0</v>
      </c>
      <c r="R18" s="4">
        <f t="shared" si="6"/>
        <v>0</v>
      </c>
    </row>
    <row r="19" spans="2:18" ht="18" customHeight="1" x14ac:dyDescent="0.45">
      <c r="B19" s="118"/>
      <c r="C19" s="123"/>
      <c r="D19" s="124"/>
      <c r="E19" s="43"/>
      <c r="F19" s="39"/>
      <c r="G19" s="43"/>
      <c r="H19" s="44"/>
      <c r="I19" s="46"/>
      <c r="J19" s="46"/>
      <c r="K19" s="30"/>
      <c r="L19" s="118"/>
      <c r="M19" s="42" t="s">
        <v>32</v>
      </c>
      <c r="P19" s="4">
        <f t="shared" si="4"/>
        <v>0</v>
      </c>
      <c r="Q19" s="4">
        <f t="shared" si="5"/>
        <v>0</v>
      </c>
      <c r="R19" s="4">
        <f t="shared" si="6"/>
        <v>0</v>
      </c>
    </row>
    <row r="20" spans="2:18" ht="18" customHeight="1" x14ac:dyDescent="0.45">
      <c r="B20" s="118"/>
      <c r="C20" s="123"/>
      <c r="D20" s="124"/>
      <c r="E20" s="43"/>
      <c r="F20" s="39"/>
      <c r="G20" s="43"/>
      <c r="H20" s="44"/>
      <c r="I20" s="46"/>
      <c r="J20" s="46"/>
      <c r="K20" s="30"/>
      <c r="L20" s="118"/>
      <c r="M20" s="42" t="s">
        <v>32</v>
      </c>
      <c r="P20" s="4">
        <f t="shared" si="3"/>
        <v>0</v>
      </c>
      <c r="Q20" s="4">
        <f t="shared" si="1"/>
        <v>0</v>
      </c>
      <c r="R20" s="4">
        <f t="shared" si="2"/>
        <v>0</v>
      </c>
    </row>
    <row r="21" spans="2:18" ht="18" customHeight="1" x14ac:dyDescent="0.45">
      <c r="B21" s="118"/>
      <c r="C21" s="123"/>
      <c r="D21" s="124"/>
      <c r="E21" s="43"/>
      <c r="F21" s="39"/>
      <c r="G21" s="43"/>
      <c r="H21" s="44"/>
      <c r="I21" s="46"/>
      <c r="J21" s="46"/>
      <c r="K21" s="30"/>
      <c r="L21" s="118"/>
      <c r="M21" s="42" t="s">
        <v>33</v>
      </c>
      <c r="P21" s="4">
        <f t="shared" si="3"/>
        <v>0</v>
      </c>
      <c r="Q21" s="4">
        <f t="shared" si="1"/>
        <v>0</v>
      </c>
      <c r="R21" s="4">
        <f t="shared" si="2"/>
        <v>0</v>
      </c>
    </row>
    <row r="22" spans="2:18" ht="18" customHeight="1" x14ac:dyDescent="0.45">
      <c r="B22" s="118"/>
      <c r="C22" s="123"/>
      <c r="D22" s="124"/>
      <c r="E22" s="43"/>
      <c r="F22" s="39"/>
      <c r="G22" s="43"/>
      <c r="H22" s="44"/>
      <c r="I22" s="46"/>
      <c r="J22" s="46"/>
      <c r="K22" s="30"/>
      <c r="L22" s="118"/>
      <c r="M22" s="42" t="s">
        <v>33</v>
      </c>
      <c r="P22" s="4">
        <f>K22</f>
        <v>0</v>
      </c>
      <c r="Q22" s="4">
        <f t="shared" si="1"/>
        <v>0</v>
      </c>
      <c r="R22" s="4">
        <f t="shared" si="2"/>
        <v>0</v>
      </c>
    </row>
    <row r="23" spans="2:18" ht="18" customHeight="1" x14ac:dyDescent="0.45">
      <c r="B23" s="118"/>
      <c r="C23" s="123"/>
      <c r="D23" s="124"/>
      <c r="E23" s="43"/>
      <c r="F23" s="39"/>
      <c r="G23" s="43"/>
      <c r="H23" s="44"/>
      <c r="I23" s="46"/>
      <c r="J23" s="46"/>
      <c r="K23" s="30"/>
      <c r="L23" s="118"/>
      <c r="M23" s="42" t="s">
        <v>33</v>
      </c>
      <c r="P23" s="4">
        <f>K23</f>
        <v>0</v>
      </c>
      <c r="Q23" s="4">
        <f t="shared" si="1"/>
        <v>0</v>
      </c>
      <c r="R23" s="4">
        <f t="shared" si="2"/>
        <v>0</v>
      </c>
    </row>
    <row r="24" spans="2:18" ht="18" customHeight="1" x14ac:dyDescent="0.45">
      <c r="B24" s="118"/>
      <c r="C24" s="123"/>
      <c r="D24" s="124"/>
      <c r="E24" s="43"/>
      <c r="F24" s="39"/>
      <c r="G24" s="43"/>
      <c r="H24" s="44"/>
      <c r="I24" s="46"/>
      <c r="J24" s="46"/>
      <c r="K24" s="30"/>
      <c r="L24" s="118"/>
      <c r="M24" s="42" t="s">
        <v>33</v>
      </c>
      <c r="P24" s="4">
        <f>K24</f>
        <v>0</v>
      </c>
      <c r="Q24" s="4">
        <f t="shared" si="1"/>
        <v>0</v>
      </c>
      <c r="R24" s="4">
        <f t="shared" si="2"/>
        <v>0</v>
      </c>
    </row>
    <row r="25" spans="2:18" ht="18" customHeight="1" x14ac:dyDescent="0.45">
      <c r="B25" s="109"/>
      <c r="C25" s="123"/>
      <c r="D25" s="124"/>
      <c r="E25" s="43"/>
      <c r="F25" s="39"/>
      <c r="G25" s="43"/>
      <c r="H25" s="44"/>
      <c r="I25" s="46"/>
      <c r="J25" s="46"/>
      <c r="K25" s="30"/>
      <c r="L25" s="109"/>
      <c r="M25" s="42" t="s">
        <v>33</v>
      </c>
      <c r="P25" s="4">
        <f>K25</f>
        <v>0</v>
      </c>
      <c r="Q25" s="4">
        <f t="shared" si="1"/>
        <v>0</v>
      </c>
      <c r="R25" s="4">
        <f t="shared" si="2"/>
        <v>0</v>
      </c>
    </row>
    <row r="26" spans="2:18" ht="18" customHeight="1" x14ac:dyDescent="0.45">
      <c r="B26" s="107" t="s">
        <v>1</v>
      </c>
      <c r="C26" s="107"/>
      <c r="D26" s="107"/>
      <c r="E26" s="107"/>
      <c r="F26" s="107"/>
      <c r="G26" s="107"/>
      <c r="H26" s="107"/>
      <c r="I26" s="107"/>
      <c r="J26" s="107"/>
      <c r="K26" s="107"/>
      <c r="L26" s="113">
        <f>L6</f>
        <v>16</v>
      </c>
      <c r="M26" s="108">
        <f>SUM(R6:R25)</f>
        <v>0</v>
      </c>
    </row>
    <row r="27" spans="2:18" ht="18" customHeight="1" x14ac:dyDescent="0.45">
      <c r="B27" s="107"/>
      <c r="C27" s="107"/>
      <c r="D27" s="107"/>
      <c r="E27" s="107"/>
      <c r="F27" s="107"/>
      <c r="G27" s="107"/>
      <c r="H27" s="107"/>
      <c r="I27" s="107"/>
      <c r="J27" s="107"/>
      <c r="K27" s="107"/>
      <c r="L27" s="114"/>
      <c r="M27" s="109"/>
    </row>
  </sheetData>
  <sheetProtection algorithmName="SHA-512" hashValue="UYMvtoyWSX65O+k82lZB3L8YzpaAZ/JjI/jcANkESmsHznEOgDGkZzqkXiPXU7kUr+nphiqPmkJWljsMrh2Dcg==" saltValue="njcwf4VnICWv87enJbEU8A==" spinCount="100000" sheet="1" objects="1" scenarios="1"/>
  <mergeCells count="30">
    <mergeCell ref="C5:D5"/>
    <mergeCell ref="M26:M27"/>
    <mergeCell ref="C14:D14"/>
    <mergeCell ref="C15:D15"/>
    <mergeCell ref="C16:D16"/>
    <mergeCell ref="C17:D17"/>
    <mergeCell ref="C18:D18"/>
    <mergeCell ref="C22:D22"/>
    <mergeCell ref="C23:D23"/>
    <mergeCell ref="C24:D24"/>
    <mergeCell ref="C25:D25"/>
    <mergeCell ref="B26:K27"/>
    <mergeCell ref="L26:L27"/>
    <mergeCell ref="C21:D21"/>
    <mergeCell ref="D3:F3"/>
    <mergeCell ref="G3:I3"/>
    <mergeCell ref="B6:B25"/>
    <mergeCell ref="C6:D6"/>
    <mergeCell ref="L6:L25"/>
    <mergeCell ref="C7:D7"/>
    <mergeCell ref="C8:D8"/>
    <mergeCell ref="C9:D9"/>
    <mergeCell ref="C10:D10"/>
    <mergeCell ref="C11:D11"/>
    <mergeCell ref="C12:D12"/>
    <mergeCell ref="C13:D13"/>
    <mergeCell ref="C19:D19"/>
    <mergeCell ref="C20:D20"/>
    <mergeCell ref="B3:C3"/>
    <mergeCell ref="J3:M3"/>
  </mergeCells>
  <phoneticPr fontId="1"/>
  <dataValidations count="6">
    <dataValidation type="list" allowBlank="1" showInputMessage="1" showErrorMessage="1" sqref="M6:M25" xr:uid="{9496EB1C-CF01-44D9-A9D4-AED4D12FCC75}">
      <formula1>"-,○"</formula1>
    </dataValidation>
    <dataValidation type="list" allowBlank="1" showInputMessage="1" showErrorMessage="1" sqref="F6:F25" xr:uid="{0297B325-04FA-4E41-A708-A08DDE18E3FF}">
      <formula1>"前期,後期"</formula1>
    </dataValidation>
    <dataValidation type="list" allowBlank="1" showInputMessage="1" showErrorMessage="1" sqref="E6:E25" xr:uid="{253F76CF-A475-4C2E-A948-5720B417BC68}">
      <formula1>"1,2,3,4"</formula1>
    </dataValidation>
    <dataValidation type="list" allowBlank="1" showInputMessage="1" showErrorMessage="1" sqref="G6:G25" xr:uid="{E1E087D2-12B5-4BEF-9F76-D4C2E62F3B9A}">
      <formula1>"月,火,水,木,金,土,日,他"</formula1>
    </dataValidation>
    <dataValidation type="list" allowBlank="1" showInputMessage="1" showErrorMessage="1" sqref="H6:H25" xr:uid="{75852638-0C04-4018-B22D-2DB0AEACAE49}">
      <formula1>"1 2,3 4,5 6,7 8,9 10,他"</formula1>
    </dataValidation>
    <dataValidation type="list" allowBlank="1" showInputMessage="1" showErrorMessage="1" sqref="I6:J25" xr:uid="{E234B33B-BA89-42E1-A757-1B863F373C55}">
      <formula1>"1 2,3 4,5 6,7 8,9 10"</formula1>
    </dataValidation>
  </dataValidation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36EF4-4706-43E9-AF69-D7E9E6E09CA6}">
  <sheetPr>
    <tabColor rgb="FFCCFFCC"/>
  </sheetPr>
  <dimension ref="A1:R47"/>
  <sheetViews>
    <sheetView workbookViewId="0">
      <pane ySplit="5" topLeftCell="A6" activePane="bottomLeft" state="frozen"/>
      <selection pane="bottomLeft" activeCell="C6" sqref="C6:D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153" customFormat="1" ht="30" customHeight="1" x14ac:dyDescent="0.45">
      <c r="A1" s="153" t="s">
        <v>49</v>
      </c>
    </row>
    <row r="3" spans="1:18" ht="36" customHeight="1" x14ac:dyDescent="0.45">
      <c r="B3" s="122" t="s">
        <v>46</v>
      </c>
      <c r="C3" s="122"/>
      <c r="D3" s="106" t="s">
        <v>108</v>
      </c>
      <c r="E3" s="106"/>
      <c r="F3" s="106"/>
      <c r="G3" s="106" t="s">
        <v>58</v>
      </c>
      <c r="H3" s="106"/>
      <c r="I3" s="106"/>
      <c r="J3" s="103" t="s">
        <v>34</v>
      </c>
      <c r="K3" s="119"/>
      <c r="L3" s="119"/>
      <c r="M3" s="120"/>
    </row>
    <row r="5" spans="1:18" ht="36" customHeight="1" x14ac:dyDescent="0.45">
      <c r="B5" s="9" t="s">
        <v>38</v>
      </c>
      <c r="C5" s="80" t="s">
        <v>42</v>
      </c>
      <c r="D5" s="81"/>
      <c r="E5" s="10" t="s">
        <v>53</v>
      </c>
      <c r="F5" s="14" t="s">
        <v>75</v>
      </c>
      <c r="G5" s="13" t="s">
        <v>54</v>
      </c>
      <c r="H5" s="13" t="s">
        <v>55</v>
      </c>
      <c r="I5" s="14" t="s">
        <v>56</v>
      </c>
      <c r="J5" s="14" t="s">
        <v>57</v>
      </c>
      <c r="K5" s="9" t="s">
        <v>31</v>
      </c>
      <c r="L5" s="9" t="s">
        <v>22</v>
      </c>
      <c r="M5" s="9" t="s">
        <v>2</v>
      </c>
    </row>
    <row r="6" spans="1:18" ht="18" customHeight="1" x14ac:dyDescent="0.45">
      <c r="B6" s="115" t="s">
        <v>136</v>
      </c>
      <c r="C6" s="123"/>
      <c r="D6" s="124"/>
      <c r="E6" s="43"/>
      <c r="F6" s="39"/>
      <c r="G6" s="43"/>
      <c r="H6" s="44"/>
      <c r="I6" s="46"/>
      <c r="J6" s="46"/>
      <c r="K6" s="30"/>
      <c r="L6" s="108">
        <f>設定!G10</f>
        <v>42</v>
      </c>
      <c r="M6" s="42" t="s">
        <v>32</v>
      </c>
      <c r="P6" s="4">
        <f>K6</f>
        <v>0</v>
      </c>
      <c r="Q6" s="4">
        <f>IF(M6="-",0,1)</f>
        <v>0</v>
      </c>
      <c r="R6" s="4">
        <f>P6*Q6</f>
        <v>0</v>
      </c>
    </row>
    <row r="7" spans="1:18" ht="18" customHeight="1" x14ac:dyDescent="0.45">
      <c r="B7" s="118"/>
      <c r="C7" s="123"/>
      <c r="D7" s="124"/>
      <c r="E7" s="43"/>
      <c r="F7" s="39"/>
      <c r="G7" s="43"/>
      <c r="H7" s="44"/>
      <c r="I7" s="46"/>
      <c r="J7" s="46"/>
      <c r="K7" s="30"/>
      <c r="L7" s="118"/>
      <c r="M7" s="42" t="s">
        <v>33</v>
      </c>
      <c r="P7" s="4">
        <f>K7</f>
        <v>0</v>
      </c>
      <c r="Q7" s="4">
        <f t="shared" ref="Q7:Q45" si="0">IF(M7="-",0,1)</f>
        <v>0</v>
      </c>
      <c r="R7" s="4">
        <f t="shared" ref="R7:R45" si="1">P7*Q7</f>
        <v>0</v>
      </c>
    </row>
    <row r="8" spans="1:18" ht="18" customHeight="1" x14ac:dyDescent="0.45">
      <c r="B8" s="118"/>
      <c r="C8" s="123"/>
      <c r="D8" s="124"/>
      <c r="E8" s="43"/>
      <c r="F8" s="39"/>
      <c r="G8" s="43"/>
      <c r="H8" s="44"/>
      <c r="I8" s="46"/>
      <c r="J8" s="46"/>
      <c r="K8" s="30"/>
      <c r="L8" s="118"/>
      <c r="M8" s="42" t="s">
        <v>33</v>
      </c>
      <c r="P8" s="4">
        <f>K8</f>
        <v>0</v>
      </c>
      <c r="Q8" s="4">
        <f t="shared" si="0"/>
        <v>0</v>
      </c>
      <c r="R8" s="4">
        <f t="shared" si="1"/>
        <v>0</v>
      </c>
    </row>
    <row r="9" spans="1:18" ht="18" customHeight="1" x14ac:dyDescent="0.45">
      <c r="B9" s="118"/>
      <c r="C9" s="123"/>
      <c r="D9" s="124"/>
      <c r="E9" s="43"/>
      <c r="F9" s="39"/>
      <c r="G9" s="43"/>
      <c r="H9" s="44"/>
      <c r="I9" s="46"/>
      <c r="J9" s="46"/>
      <c r="K9" s="30"/>
      <c r="L9" s="118"/>
      <c r="M9" s="42" t="s">
        <v>33</v>
      </c>
      <c r="P9" s="4">
        <f>K9</f>
        <v>0</v>
      </c>
      <c r="Q9" s="4">
        <f t="shared" si="0"/>
        <v>0</v>
      </c>
      <c r="R9" s="4">
        <f t="shared" si="1"/>
        <v>0</v>
      </c>
    </row>
    <row r="10" spans="1:18" ht="18" customHeight="1" x14ac:dyDescent="0.45">
      <c r="B10" s="118"/>
      <c r="C10" s="123"/>
      <c r="D10" s="124"/>
      <c r="E10" s="43"/>
      <c r="F10" s="39"/>
      <c r="G10" s="43"/>
      <c r="H10" s="44"/>
      <c r="I10" s="46"/>
      <c r="J10" s="46"/>
      <c r="K10" s="30"/>
      <c r="L10" s="118"/>
      <c r="M10" s="42" t="s">
        <v>33</v>
      </c>
      <c r="P10" s="4">
        <f>K10</f>
        <v>0</v>
      </c>
      <c r="Q10" s="4">
        <f t="shared" si="0"/>
        <v>0</v>
      </c>
      <c r="R10" s="4">
        <f t="shared" si="1"/>
        <v>0</v>
      </c>
    </row>
    <row r="11" spans="1:18" ht="18" customHeight="1" x14ac:dyDescent="0.45">
      <c r="B11" s="118"/>
      <c r="C11" s="123"/>
      <c r="D11" s="124"/>
      <c r="E11" s="43"/>
      <c r="F11" s="39"/>
      <c r="G11" s="43"/>
      <c r="H11" s="44"/>
      <c r="I11" s="46"/>
      <c r="J11" s="46"/>
      <c r="K11" s="30"/>
      <c r="L11" s="118"/>
      <c r="M11" s="42" t="s">
        <v>33</v>
      </c>
      <c r="P11" s="4">
        <f t="shared" ref="P11:P30" si="2">K11</f>
        <v>0</v>
      </c>
      <c r="Q11" s="4">
        <f t="shared" ref="Q11:Q30" si="3">IF(M11="-",0,1)</f>
        <v>0</v>
      </c>
      <c r="R11" s="4">
        <f t="shared" ref="R11:R30" si="4">P11*Q11</f>
        <v>0</v>
      </c>
    </row>
    <row r="12" spans="1:18" ht="18" customHeight="1" x14ac:dyDescent="0.45">
      <c r="B12" s="118"/>
      <c r="C12" s="123"/>
      <c r="D12" s="124"/>
      <c r="E12" s="43"/>
      <c r="F12" s="39"/>
      <c r="G12" s="43"/>
      <c r="H12" s="44"/>
      <c r="I12" s="46"/>
      <c r="J12" s="46"/>
      <c r="K12" s="30"/>
      <c r="L12" s="118"/>
      <c r="M12" s="42" t="s">
        <v>33</v>
      </c>
      <c r="P12" s="4">
        <f t="shared" si="2"/>
        <v>0</v>
      </c>
      <c r="Q12" s="4">
        <f t="shared" si="3"/>
        <v>0</v>
      </c>
      <c r="R12" s="4">
        <f t="shared" si="4"/>
        <v>0</v>
      </c>
    </row>
    <row r="13" spans="1:18" ht="18" customHeight="1" x14ac:dyDescent="0.45">
      <c r="B13" s="118"/>
      <c r="C13" s="123"/>
      <c r="D13" s="124"/>
      <c r="E13" s="43"/>
      <c r="F13" s="39"/>
      <c r="G13" s="43"/>
      <c r="H13" s="44"/>
      <c r="I13" s="46"/>
      <c r="J13" s="46"/>
      <c r="K13" s="30"/>
      <c r="L13" s="118"/>
      <c r="M13" s="42" t="s">
        <v>33</v>
      </c>
      <c r="P13" s="4">
        <f t="shared" si="2"/>
        <v>0</v>
      </c>
      <c r="Q13" s="4">
        <f t="shared" si="3"/>
        <v>0</v>
      </c>
      <c r="R13" s="4">
        <f t="shared" si="4"/>
        <v>0</v>
      </c>
    </row>
    <row r="14" spans="1:18" ht="18" customHeight="1" x14ac:dyDescent="0.45">
      <c r="B14" s="118"/>
      <c r="C14" s="123"/>
      <c r="D14" s="124"/>
      <c r="E14" s="43"/>
      <c r="F14" s="39"/>
      <c r="G14" s="43"/>
      <c r="H14" s="44"/>
      <c r="I14" s="46"/>
      <c r="J14" s="46"/>
      <c r="K14" s="30"/>
      <c r="L14" s="118"/>
      <c r="M14" s="42" t="s">
        <v>33</v>
      </c>
      <c r="P14" s="4">
        <f t="shared" si="2"/>
        <v>0</v>
      </c>
      <c r="Q14" s="4">
        <f t="shared" si="3"/>
        <v>0</v>
      </c>
      <c r="R14" s="4">
        <f t="shared" si="4"/>
        <v>0</v>
      </c>
    </row>
    <row r="15" spans="1:18" ht="18" customHeight="1" x14ac:dyDescent="0.45">
      <c r="B15" s="118"/>
      <c r="C15" s="123"/>
      <c r="D15" s="124"/>
      <c r="E15" s="43"/>
      <c r="F15" s="39"/>
      <c r="G15" s="43"/>
      <c r="H15" s="44"/>
      <c r="I15" s="46"/>
      <c r="J15" s="46"/>
      <c r="K15" s="30"/>
      <c r="L15" s="118"/>
      <c r="M15" s="42" t="s">
        <v>33</v>
      </c>
      <c r="P15" s="4">
        <f t="shared" si="2"/>
        <v>0</v>
      </c>
      <c r="Q15" s="4">
        <f t="shared" si="3"/>
        <v>0</v>
      </c>
      <c r="R15" s="4">
        <f t="shared" si="4"/>
        <v>0</v>
      </c>
    </row>
    <row r="16" spans="1:18" ht="18" customHeight="1" x14ac:dyDescent="0.45">
      <c r="B16" s="118"/>
      <c r="C16" s="123"/>
      <c r="D16" s="124"/>
      <c r="E16" s="43"/>
      <c r="F16" s="39"/>
      <c r="G16" s="43"/>
      <c r="H16" s="44"/>
      <c r="I16" s="46"/>
      <c r="J16" s="46"/>
      <c r="K16" s="30"/>
      <c r="L16" s="118"/>
      <c r="M16" s="42" t="s">
        <v>33</v>
      </c>
      <c r="P16" s="4">
        <f t="shared" si="2"/>
        <v>0</v>
      </c>
      <c r="Q16" s="4">
        <f t="shared" si="3"/>
        <v>0</v>
      </c>
      <c r="R16" s="4">
        <f t="shared" si="4"/>
        <v>0</v>
      </c>
    </row>
    <row r="17" spans="2:18" ht="18" customHeight="1" x14ac:dyDescent="0.45">
      <c r="B17" s="118"/>
      <c r="C17" s="123"/>
      <c r="D17" s="124"/>
      <c r="E17" s="43"/>
      <c r="F17" s="39"/>
      <c r="G17" s="43"/>
      <c r="H17" s="44"/>
      <c r="I17" s="46"/>
      <c r="J17" s="46"/>
      <c r="K17" s="30"/>
      <c r="L17" s="118"/>
      <c r="M17" s="42" t="s">
        <v>33</v>
      </c>
      <c r="P17" s="4">
        <f t="shared" si="2"/>
        <v>0</v>
      </c>
      <c r="Q17" s="4">
        <f t="shared" si="3"/>
        <v>0</v>
      </c>
      <c r="R17" s="4">
        <f t="shared" si="4"/>
        <v>0</v>
      </c>
    </row>
    <row r="18" spans="2:18" ht="18" customHeight="1" x14ac:dyDescent="0.45">
      <c r="B18" s="118"/>
      <c r="C18" s="123"/>
      <c r="D18" s="124"/>
      <c r="E18" s="43"/>
      <c r="F18" s="39"/>
      <c r="G18" s="43"/>
      <c r="H18" s="44"/>
      <c r="I18" s="46"/>
      <c r="J18" s="46"/>
      <c r="K18" s="30"/>
      <c r="L18" s="118"/>
      <c r="M18" s="42" t="s">
        <v>33</v>
      </c>
      <c r="P18" s="4">
        <f t="shared" si="2"/>
        <v>0</v>
      </c>
      <c r="Q18" s="4">
        <f t="shared" si="3"/>
        <v>0</v>
      </c>
      <c r="R18" s="4">
        <f t="shared" si="4"/>
        <v>0</v>
      </c>
    </row>
    <row r="19" spans="2:18" ht="18" customHeight="1" x14ac:dyDescent="0.45">
      <c r="B19" s="118"/>
      <c r="C19" s="123"/>
      <c r="D19" s="124"/>
      <c r="E19" s="43"/>
      <c r="F19" s="39"/>
      <c r="G19" s="43"/>
      <c r="H19" s="44"/>
      <c r="I19" s="46"/>
      <c r="J19" s="46"/>
      <c r="K19" s="30"/>
      <c r="L19" s="118"/>
      <c r="M19" s="42" t="s">
        <v>33</v>
      </c>
      <c r="P19" s="4">
        <f t="shared" si="2"/>
        <v>0</v>
      </c>
      <c r="Q19" s="4">
        <f t="shared" si="3"/>
        <v>0</v>
      </c>
      <c r="R19" s="4">
        <f t="shared" si="4"/>
        <v>0</v>
      </c>
    </row>
    <row r="20" spans="2:18" ht="18" customHeight="1" x14ac:dyDescent="0.45">
      <c r="B20" s="118"/>
      <c r="C20" s="123"/>
      <c r="D20" s="124"/>
      <c r="E20" s="43"/>
      <c r="F20" s="39"/>
      <c r="G20" s="43"/>
      <c r="H20" s="44"/>
      <c r="I20" s="46"/>
      <c r="J20" s="46"/>
      <c r="K20" s="30"/>
      <c r="L20" s="118"/>
      <c r="M20" s="42" t="s">
        <v>33</v>
      </c>
      <c r="P20" s="4">
        <f t="shared" si="2"/>
        <v>0</v>
      </c>
      <c r="Q20" s="4">
        <f t="shared" si="3"/>
        <v>0</v>
      </c>
      <c r="R20" s="4">
        <f t="shared" si="4"/>
        <v>0</v>
      </c>
    </row>
    <row r="21" spans="2:18" ht="18" customHeight="1" x14ac:dyDescent="0.45">
      <c r="B21" s="118"/>
      <c r="C21" s="123"/>
      <c r="D21" s="124"/>
      <c r="E21" s="43"/>
      <c r="F21" s="39"/>
      <c r="G21" s="43"/>
      <c r="H21" s="44"/>
      <c r="I21" s="46"/>
      <c r="J21" s="46"/>
      <c r="K21" s="30"/>
      <c r="L21" s="118"/>
      <c r="M21" s="42" t="s">
        <v>33</v>
      </c>
      <c r="P21" s="4">
        <f t="shared" si="2"/>
        <v>0</v>
      </c>
      <c r="Q21" s="4">
        <f t="shared" si="3"/>
        <v>0</v>
      </c>
      <c r="R21" s="4">
        <f t="shared" si="4"/>
        <v>0</v>
      </c>
    </row>
    <row r="22" spans="2:18" ht="18" customHeight="1" x14ac:dyDescent="0.45">
      <c r="B22" s="118"/>
      <c r="C22" s="123"/>
      <c r="D22" s="124"/>
      <c r="E22" s="43"/>
      <c r="F22" s="39"/>
      <c r="G22" s="43"/>
      <c r="H22" s="44"/>
      <c r="I22" s="46"/>
      <c r="J22" s="46"/>
      <c r="K22" s="30"/>
      <c r="L22" s="118"/>
      <c r="M22" s="42" t="s">
        <v>33</v>
      </c>
      <c r="P22" s="4">
        <f t="shared" si="2"/>
        <v>0</v>
      </c>
      <c r="Q22" s="4">
        <f t="shared" si="3"/>
        <v>0</v>
      </c>
      <c r="R22" s="4">
        <f t="shared" si="4"/>
        <v>0</v>
      </c>
    </row>
    <row r="23" spans="2:18" ht="18" customHeight="1" x14ac:dyDescent="0.45">
      <c r="B23" s="118"/>
      <c r="C23" s="123"/>
      <c r="D23" s="124"/>
      <c r="E23" s="43"/>
      <c r="F23" s="39"/>
      <c r="G23" s="43"/>
      <c r="H23" s="44"/>
      <c r="I23" s="46"/>
      <c r="J23" s="46"/>
      <c r="K23" s="30"/>
      <c r="L23" s="118"/>
      <c r="M23" s="42" t="s">
        <v>33</v>
      </c>
      <c r="P23" s="4">
        <f t="shared" si="2"/>
        <v>0</v>
      </c>
      <c r="Q23" s="4">
        <f t="shared" si="3"/>
        <v>0</v>
      </c>
      <c r="R23" s="4">
        <f t="shared" si="4"/>
        <v>0</v>
      </c>
    </row>
    <row r="24" spans="2:18" ht="18" customHeight="1" x14ac:dyDescent="0.45">
      <c r="B24" s="118"/>
      <c r="C24" s="123"/>
      <c r="D24" s="124"/>
      <c r="E24" s="43"/>
      <c r="F24" s="39"/>
      <c r="G24" s="43"/>
      <c r="H24" s="44"/>
      <c r="I24" s="46"/>
      <c r="J24" s="46"/>
      <c r="K24" s="30"/>
      <c r="L24" s="118"/>
      <c r="M24" s="42" t="s">
        <v>33</v>
      </c>
      <c r="P24" s="4">
        <f t="shared" si="2"/>
        <v>0</v>
      </c>
      <c r="Q24" s="4">
        <f t="shared" si="3"/>
        <v>0</v>
      </c>
      <c r="R24" s="4">
        <f t="shared" si="4"/>
        <v>0</v>
      </c>
    </row>
    <row r="25" spans="2:18" ht="18" customHeight="1" x14ac:dyDescent="0.45">
      <c r="B25" s="118"/>
      <c r="C25" s="123"/>
      <c r="D25" s="124"/>
      <c r="E25" s="43"/>
      <c r="F25" s="39"/>
      <c r="G25" s="43"/>
      <c r="H25" s="44"/>
      <c r="I25" s="46"/>
      <c r="J25" s="46"/>
      <c r="K25" s="30"/>
      <c r="L25" s="118"/>
      <c r="M25" s="42" t="s">
        <v>33</v>
      </c>
      <c r="P25" s="4">
        <f t="shared" si="2"/>
        <v>0</v>
      </c>
      <c r="Q25" s="4">
        <f t="shared" si="3"/>
        <v>0</v>
      </c>
      <c r="R25" s="4">
        <f t="shared" si="4"/>
        <v>0</v>
      </c>
    </row>
    <row r="26" spans="2:18" ht="18" customHeight="1" x14ac:dyDescent="0.45">
      <c r="B26" s="118"/>
      <c r="C26" s="123"/>
      <c r="D26" s="124"/>
      <c r="E26" s="43"/>
      <c r="F26" s="39"/>
      <c r="G26" s="43"/>
      <c r="H26" s="44"/>
      <c r="I26" s="46"/>
      <c r="J26" s="46"/>
      <c r="K26" s="30"/>
      <c r="L26" s="118"/>
      <c r="M26" s="42" t="s">
        <v>33</v>
      </c>
      <c r="P26" s="4">
        <f t="shared" si="2"/>
        <v>0</v>
      </c>
      <c r="Q26" s="4">
        <f t="shared" si="3"/>
        <v>0</v>
      </c>
      <c r="R26" s="4">
        <f t="shared" si="4"/>
        <v>0</v>
      </c>
    </row>
    <row r="27" spans="2:18" ht="18" customHeight="1" x14ac:dyDescent="0.45">
      <c r="B27" s="118"/>
      <c r="C27" s="123"/>
      <c r="D27" s="124"/>
      <c r="E27" s="43"/>
      <c r="F27" s="39"/>
      <c r="G27" s="43"/>
      <c r="H27" s="44"/>
      <c r="I27" s="46"/>
      <c r="J27" s="46"/>
      <c r="K27" s="30"/>
      <c r="L27" s="118"/>
      <c r="M27" s="42" t="s">
        <v>33</v>
      </c>
      <c r="P27" s="4">
        <f t="shared" si="2"/>
        <v>0</v>
      </c>
      <c r="Q27" s="4">
        <f t="shared" si="3"/>
        <v>0</v>
      </c>
      <c r="R27" s="4">
        <f t="shared" si="4"/>
        <v>0</v>
      </c>
    </row>
    <row r="28" spans="2:18" ht="18" customHeight="1" x14ac:dyDescent="0.45">
      <c r="B28" s="118"/>
      <c r="C28" s="123"/>
      <c r="D28" s="124"/>
      <c r="E28" s="43"/>
      <c r="F28" s="39"/>
      <c r="G28" s="43"/>
      <c r="H28" s="44"/>
      <c r="I28" s="46"/>
      <c r="J28" s="46"/>
      <c r="K28" s="30"/>
      <c r="L28" s="118"/>
      <c r="M28" s="42" t="s">
        <v>33</v>
      </c>
      <c r="P28" s="4">
        <f t="shared" si="2"/>
        <v>0</v>
      </c>
      <c r="Q28" s="4">
        <f t="shared" si="3"/>
        <v>0</v>
      </c>
      <c r="R28" s="4">
        <f t="shared" si="4"/>
        <v>0</v>
      </c>
    </row>
    <row r="29" spans="2:18" ht="18" customHeight="1" x14ac:dyDescent="0.45">
      <c r="B29" s="118"/>
      <c r="C29" s="123"/>
      <c r="D29" s="124"/>
      <c r="E29" s="43"/>
      <c r="F29" s="39"/>
      <c r="G29" s="43"/>
      <c r="H29" s="44"/>
      <c r="I29" s="46"/>
      <c r="J29" s="46"/>
      <c r="K29" s="30"/>
      <c r="L29" s="118"/>
      <c r="M29" s="42" t="s">
        <v>33</v>
      </c>
      <c r="P29" s="4">
        <f t="shared" si="2"/>
        <v>0</v>
      </c>
      <c r="Q29" s="4">
        <f t="shared" si="3"/>
        <v>0</v>
      </c>
      <c r="R29" s="4">
        <f t="shared" si="4"/>
        <v>0</v>
      </c>
    </row>
    <row r="30" spans="2:18" ht="18" customHeight="1" x14ac:dyDescent="0.45">
      <c r="B30" s="118"/>
      <c r="C30" s="123"/>
      <c r="D30" s="124"/>
      <c r="E30" s="43"/>
      <c r="F30" s="39"/>
      <c r="G30" s="43"/>
      <c r="H30" s="44"/>
      <c r="I30" s="46"/>
      <c r="J30" s="46"/>
      <c r="K30" s="30"/>
      <c r="L30" s="118"/>
      <c r="M30" s="42" t="s">
        <v>33</v>
      </c>
      <c r="P30" s="4">
        <f t="shared" si="2"/>
        <v>0</v>
      </c>
      <c r="Q30" s="4">
        <f t="shared" si="3"/>
        <v>0</v>
      </c>
      <c r="R30" s="4">
        <f t="shared" si="4"/>
        <v>0</v>
      </c>
    </row>
    <row r="31" spans="2:18" ht="18" customHeight="1" x14ac:dyDescent="0.45">
      <c r="B31" s="118"/>
      <c r="C31" s="123"/>
      <c r="D31" s="124"/>
      <c r="E31" s="43"/>
      <c r="F31" s="39"/>
      <c r="G31" s="43"/>
      <c r="H31" s="44"/>
      <c r="I31" s="46"/>
      <c r="J31" s="46"/>
      <c r="K31" s="30"/>
      <c r="L31" s="118"/>
      <c r="M31" s="42" t="s">
        <v>33</v>
      </c>
      <c r="P31" s="4">
        <f>K31</f>
        <v>0</v>
      </c>
      <c r="Q31" s="4">
        <f t="shared" si="0"/>
        <v>0</v>
      </c>
      <c r="R31" s="4">
        <f t="shared" si="1"/>
        <v>0</v>
      </c>
    </row>
    <row r="32" spans="2:18" ht="18" customHeight="1" x14ac:dyDescent="0.45">
      <c r="B32" s="118"/>
      <c r="C32" s="123"/>
      <c r="D32" s="124"/>
      <c r="E32" s="43"/>
      <c r="F32" s="39"/>
      <c r="G32" s="43"/>
      <c r="H32" s="44"/>
      <c r="I32" s="46"/>
      <c r="J32" s="46"/>
      <c r="K32" s="30"/>
      <c r="L32" s="118"/>
      <c r="M32" s="42" t="s">
        <v>32</v>
      </c>
      <c r="P32" s="4">
        <f>K32</f>
        <v>0</v>
      </c>
      <c r="Q32" s="4">
        <f t="shared" si="0"/>
        <v>0</v>
      </c>
      <c r="R32" s="4">
        <f t="shared" si="1"/>
        <v>0</v>
      </c>
    </row>
    <row r="33" spans="2:18" ht="18" customHeight="1" x14ac:dyDescent="0.45">
      <c r="B33" s="118"/>
      <c r="C33" s="123"/>
      <c r="D33" s="124"/>
      <c r="E33" s="43"/>
      <c r="F33" s="39"/>
      <c r="G33" s="43"/>
      <c r="H33" s="44"/>
      <c r="I33" s="46"/>
      <c r="J33" s="46"/>
      <c r="K33" s="30"/>
      <c r="L33" s="118"/>
      <c r="M33" s="42" t="s">
        <v>32</v>
      </c>
      <c r="P33" s="4">
        <f t="shared" ref="P33:P40" si="5">K33</f>
        <v>0</v>
      </c>
      <c r="Q33" s="4">
        <f t="shared" si="0"/>
        <v>0</v>
      </c>
      <c r="R33" s="4">
        <f t="shared" si="1"/>
        <v>0</v>
      </c>
    </row>
    <row r="34" spans="2:18" ht="18" customHeight="1" x14ac:dyDescent="0.45">
      <c r="B34" s="118"/>
      <c r="C34" s="123"/>
      <c r="D34" s="124"/>
      <c r="E34" s="43"/>
      <c r="F34" s="39"/>
      <c r="G34" s="43"/>
      <c r="H34" s="44"/>
      <c r="I34" s="46"/>
      <c r="J34" s="46"/>
      <c r="K34" s="30"/>
      <c r="L34" s="118"/>
      <c r="M34" s="42" t="s">
        <v>32</v>
      </c>
      <c r="P34" s="4">
        <f t="shared" si="5"/>
        <v>0</v>
      </c>
      <c r="Q34" s="4">
        <f t="shared" si="0"/>
        <v>0</v>
      </c>
      <c r="R34" s="4">
        <f t="shared" si="1"/>
        <v>0</v>
      </c>
    </row>
    <row r="35" spans="2:18" ht="18" customHeight="1" x14ac:dyDescent="0.45">
      <c r="B35" s="118"/>
      <c r="C35" s="123"/>
      <c r="D35" s="124"/>
      <c r="E35" s="43"/>
      <c r="F35" s="39"/>
      <c r="G35" s="43"/>
      <c r="H35" s="44"/>
      <c r="I35" s="46"/>
      <c r="J35" s="46"/>
      <c r="K35" s="30"/>
      <c r="L35" s="118"/>
      <c r="M35" s="42" t="s">
        <v>32</v>
      </c>
      <c r="P35" s="4">
        <f t="shared" si="5"/>
        <v>0</v>
      </c>
      <c r="Q35" s="4">
        <f t="shared" si="0"/>
        <v>0</v>
      </c>
      <c r="R35" s="4">
        <f t="shared" si="1"/>
        <v>0</v>
      </c>
    </row>
    <row r="36" spans="2:18" ht="18" customHeight="1" x14ac:dyDescent="0.45">
      <c r="B36" s="118"/>
      <c r="C36" s="123"/>
      <c r="D36" s="124"/>
      <c r="E36" s="43"/>
      <c r="F36" s="39"/>
      <c r="G36" s="43"/>
      <c r="H36" s="44"/>
      <c r="I36" s="46"/>
      <c r="J36" s="46"/>
      <c r="K36" s="30"/>
      <c r="L36" s="118"/>
      <c r="M36" s="42" t="s">
        <v>32</v>
      </c>
      <c r="P36" s="4">
        <f t="shared" si="5"/>
        <v>0</v>
      </c>
      <c r="Q36" s="4">
        <f t="shared" si="0"/>
        <v>0</v>
      </c>
      <c r="R36" s="4">
        <f t="shared" si="1"/>
        <v>0</v>
      </c>
    </row>
    <row r="37" spans="2:18" ht="18" customHeight="1" x14ac:dyDescent="0.45">
      <c r="B37" s="118"/>
      <c r="C37" s="123"/>
      <c r="D37" s="124"/>
      <c r="E37" s="43"/>
      <c r="F37" s="39"/>
      <c r="G37" s="43"/>
      <c r="H37" s="44"/>
      <c r="I37" s="46"/>
      <c r="J37" s="46"/>
      <c r="K37" s="30"/>
      <c r="L37" s="118"/>
      <c r="M37" s="42" t="s">
        <v>32</v>
      </c>
      <c r="P37" s="4">
        <f t="shared" si="5"/>
        <v>0</v>
      </c>
      <c r="Q37" s="4">
        <f t="shared" si="0"/>
        <v>0</v>
      </c>
      <c r="R37" s="4">
        <f t="shared" si="1"/>
        <v>0</v>
      </c>
    </row>
    <row r="38" spans="2:18" ht="18" customHeight="1" x14ac:dyDescent="0.45">
      <c r="B38" s="118"/>
      <c r="C38" s="123"/>
      <c r="D38" s="124"/>
      <c r="E38" s="43"/>
      <c r="F38" s="39"/>
      <c r="G38" s="43"/>
      <c r="H38" s="44"/>
      <c r="I38" s="46"/>
      <c r="J38" s="46"/>
      <c r="K38" s="30"/>
      <c r="L38" s="118"/>
      <c r="M38" s="42" t="s">
        <v>32</v>
      </c>
      <c r="P38" s="4">
        <f t="shared" si="5"/>
        <v>0</v>
      </c>
      <c r="Q38" s="4">
        <f t="shared" si="0"/>
        <v>0</v>
      </c>
      <c r="R38" s="4">
        <f>P38*Q38</f>
        <v>0</v>
      </c>
    </row>
    <row r="39" spans="2:18" ht="18" customHeight="1" x14ac:dyDescent="0.45">
      <c r="B39" s="118"/>
      <c r="C39" s="123"/>
      <c r="D39" s="124"/>
      <c r="E39" s="43"/>
      <c r="F39" s="39"/>
      <c r="G39" s="43"/>
      <c r="H39" s="44"/>
      <c r="I39" s="46"/>
      <c r="J39" s="46"/>
      <c r="K39" s="30"/>
      <c r="L39" s="118"/>
      <c r="M39" s="42" t="s">
        <v>32</v>
      </c>
      <c r="P39" s="4">
        <f t="shared" si="5"/>
        <v>0</v>
      </c>
      <c r="Q39" s="4">
        <f t="shared" si="0"/>
        <v>0</v>
      </c>
      <c r="R39" s="4">
        <f t="shared" si="1"/>
        <v>0</v>
      </c>
    </row>
    <row r="40" spans="2:18" ht="18" customHeight="1" x14ac:dyDescent="0.45">
      <c r="B40" s="118"/>
      <c r="C40" s="123"/>
      <c r="D40" s="124"/>
      <c r="E40" s="43"/>
      <c r="F40" s="39"/>
      <c r="G40" s="43"/>
      <c r="H40" s="44"/>
      <c r="I40" s="46"/>
      <c r="J40" s="46"/>
      <c r="K40" s="30"/>
      <c r="L40" s="118"/>
      <c r="M40" s="42" t="s">
        <v>32</v>
      </c>
      <c r="P40" s="4">
        <f t="shared" si="5"/>
        <v>0</v>
      </c>
      <c r="Q40" s="4">
        <f t="shared" si="0"/>
        <v>0</v>
      </c>
      <c r="R40" s="4">
        <f t="shared" si="1"/>
        <v>0</v>
      </c>
    </row>
    <row r="41" spans="2:18" ht="18" customHeight="1" x14ac:dyDescent="0.45">
      <c r="B41" s="118"/>
      <c r="C41" s="123"/>
      <c r="D41" s="124"/>
      <c r="E41" s="43"/>
      <c r="F41" s="39"/>
      <c r="G41" s="43"/>
      <c r="H41" s="44"/>
      <c r="I41" s="46"/>
      <c r="J41" s="46"/>
      <c r="K41" s="30"/>
      <c r="L41" s="118"/>
      <c r="M41" s="42" t="s">
        <v>33</v>
      </c>
      <c r="P41" s="4">
        <f>K41</f>
        <v>0</v>
      </c>
      <c r="Q41" s="4">
        <f t="shared" si="0"/>
        <v>0</v>
      </c>
      <c r="R41" s="4">
        <f t="shared" si="1"/>
        <v>0</v>
      </c>
    </row>
    <row r="42" spans="2:18" ht="18" customHeight="1" x14ac:dyDescent="0.45">
      <c r="B42" s="118"/>
      <c r="C42" s="123"/>
      <c r="D42" s="124"/>
      <c r="E42" s="43"/>
      <c r="F42" s="39"/>
      <c r="G42" s="43"/>
      <c r="H42" s="44"/>
      <c r="I42" s="46"/>
      <c r="J42" s="46"/>
      <c r="K42" s="30"/>
      <c r="L42" s="118"/>
      <c r="M42" s="42" t="s">
        <v>33</v>
      </c>
      <c r="P42" s="4">
        <f>K42</f>
        <v>0</v>
      </c>
      <c r="Q42" s="4">
        <f t="shared" si="0"/>
        <v>0</v>
      </c>
      <c r="R42" s="4">
        <f t="shared" si="1"/>
        <v>0</v>
      </c>
    </row>
    <row r="43" spans="2:18" ht="18" customHeight="1" x14ac:dyDescent="0.45">
      <c r="B43" s="118"/>
      <c r="C43" s="123"/>
      <c r="D43" s="124"/>
      <c r="E43" s="43"/>
      <c r="F43" s="39"/>
      <c r="G43" s="43"/>
      <c r="H43" s="44"/>
      <c r="I43" s="46"/>
      <c r="J43" s="46"/>
      <c r="K43" s="30"/>
      <c r="L43" s="118"/>
      <c r="M43" s="42" t="s">
        <v>33</v>
      </c>
      <c r="P43" s="4">
        <f>K43</f>
        <v>0</v>
      </c>
      <c r="Q43" s="4">
        <f t="shared" si="0"/>
        <v>0</v>
      </c>
      <c r="R43" s="4">
        <f t="shared" si="1"/>
        <v>0</v>
      </c>
    </row>
    <row r="44" spans="2:18" ht="18" customHeight="1" x14ac:dyDescent="0.45">
      <c r="B44" s="118"/>
      <c r="C44" s="123"/>
      <c r="D44" s="124"/>
      <c r="E44" s="43"/>
      <c r="F44" s="39"/>
      <c r="G44" s="43"/>
      <c r="H44" s="44"/>
      <c r="I44" s="46"/>
      <c r="J44" s="46"/>
      <c r="K44" s="30"/>
      <c r="L44" s="118"/>
      <c r="M44" s="42" t="s">
        <v>33</v>
      </c>
      <c r="P44" s="4">
        <f>K44</f>
        <v>0</v>
      </c>
      <c r="Q44" s="4">
        <f t="shared" si="0"/>
        <v>0</v>
      </c>
      <c r="R44" s="4">
        <f t="shared" si="1"/>
        <v>0</v>
      </c>
    </row>
    <row r="45" spans="2:18" ht="18" customHeight="1" x14ac:dyDescent="0.45">
      <c r="B45" s="109"/>
      <c r="C45" s="123"/>
      <c r="D45" s="124"/>
      <c r="E45" s="43"/>
      <c r="F45" s="39"/>
      <c r="G45" s="43"/>
      <c r="H45" s="44"/>
      <c r="I45" s="46"/>
      <c r="J45" s="46"/>
      <c r="K45" s="30"/>
      <c r="L45" s="109"/>
      <c r="M45" s="42" t="s">
        <v>33</v>
      </c>
      <c r="P45" s="4">
        <f>K45</f>
        <v>0</v>
      </c>
      <c r="Q45" s="4">
        <f t="shared" si="0"/>
        <v>0</v>
      </c>
      <c r="R45" s="4">
        <f t="shared" si="1"/>
        <v>0</v>
      </c>
    </row>
    <row r="46" spans="2:18" ht="18" customHeight="1" x14ac:dyDescent="0.45">
      <c r="B46" s="107" t="s">
        <v>1</v>
      </c>
      <c r="C46" s="107"/>
      <c r="D46" s="107"/>
      <c r="E46" s="107"/>
      <c r="F46" s="107"/>
      <c r="G46" s="107"/>
      <c r="H46" s="107"/>
      <c r="I46" s="107"/>
      <c r="J46" s="107"/>
      <c r="K46" s="107"/>
      <c r="L46" s="113">
        <f>L6</f>
        <v>42</v>
      </c>
      <c r="M46" s="108">
        <f>SUM(R6:R45)</f>
        <v>0</v>
      </c>
    </row>
    <row r="47" spans="2:18" ht="18" customHeight="1" x14ac:dyDescent="0.45">
      <c r="B47" s="107"/>
      <c r="C47" s="107"/>
      <c r="D47" s="107"/>
      <c r="E47" s="107"/>
      <c r="F47" s="107"/>
      <c r="G47" s="107"/>
      <c r="H47" s="107"/>
      <c r="I47" s="107"/>
      <c r="J47" s="107"/>
      <c r="K47" s="107"/>
      <c r="L47" s="114"/>
      <c r="M47" s="109"/>
    </row>
  </sheetData>
  <sheetProtection algorithmName="SHA-512" hashValue="3kFuVlwYKcgi+M9O+qZ2t92cyGCSE0pfA6gTJvlUqg1GehJpc/GIgrqXsaMrRbtnEPPvXbd+1WsLyhmEEZDvrA==" saltValue="r4tAenG9RuEwxNuExfeACA==" spinCount="100000" sheet="1" objects="1" scenarios="1"/>
  <mergeCells count="50">
    <mergeCell ref="J3:M3"/>
    <mergeCell ref="D3:F3"/>
    <mergeCell ref="G3:I3"/>
    <mergeCell ref="C29:D29"/>
    <mergeCell ref="C30:D30"/>
    <mergeCell ref="C23:D23"/>
    <mergeCell ref="C24:D24"/>
    <mergeCell ref="C25:D25"/>
    <mergeCell ref="C26:D26"/>
    <mergeCell ref="C27:D27"/>
    <mergeCell ref="C28:D28"/>
    <mergeCell ref="C22:D22"/>
    <mergeCell ref="C11:D11"/>
    <mergeCell ref="C12:D12"/>
    <mergeCell ref="C13:D13"/>
    <mergeCell ref="C14:D14"/>
    <mergeCell ref="C36:D36"/>
    <mergeCell ref="C15:D15"/>
    <mergeCell ref="C16:D16"/>
    <mergeCell ref="C17:D17"/>
    <mergeCell ref="C18:D18"/>
    <mergeCell ref="C19:D19"/>
    <mergeCell ref="M46:M47"/>
    <mergeCell ref="C37:D37"/>
    <mergeCell ref="C38:D38"/>
    <mergeCell ref="C39:D39"/>
    <mergeCell ref="C40:D40"/>
    <mergeCell ref="C41:D41"/>
    <mergeCell ref="C42:D42"/>
    <mergeCell ref="C43:D43"/>
    <mergeCell ref="C44:D44"/>
    <mergeCell ref="C45:D45"/>
    <mergeCell ref="B46:K47"/>
    <mergeCell ref="L46:L47"/>
    <mergeCell ref="B3:C3"/>
    <mergeCell ref="C5:D5"/>
    <mergeCell ref="B6:B45"/>
    <mergeCell ref="C6:D6"/>
    <mergeCell ref="L6:L45"/>
    <mergeCell ref="C7:D7"/>
    <mergeCell ref="C8:D8"/>
    <mergeCell ref="C9:D9"/>
    <mergeCell ref="C10:D10"/>
    <mergeCell ref="C31:D31"/>
    <mergeCell ref="C32:D32"/>
    <mergeCell ref="C33:D33"/>
    <mergeCell ref="C34:D34"/>
    <mergeCell ref="C35:D35"/>
    <mergeCell ref="C20:D20"/>
    <mergeCell ref="C21:D21"/>
  </mergeCells>
  <phoneticPr fontId="1"/>
  <dataValidations count="6">
    <dataValidation type="list" allowBlank="1" showInputMessage="1" showErrorMessage="1" sqref="M6:M45" xr:uid="{46E2B6F1-E4A5-4A42-8430-88489868D695}">
      <formula1>"-,○"</formula1>
    </dataValidation>
    <dataValidation type="list" allowBlank="1" showInputMessage="1" showErrorMessage="1" sqref="I6:J45" xr:uid="{3828F505-C885-4DFE-990E-EF8EF4DA5607}">
      <formula1>"1 2,3 4,5 6,7 8,9 10"</formula1>
    </dataValidation>
    <dataValidation type="list" allowBlank="1" showInputMessage="1" showErrorMessage="1" sqref="H6:H45" xr:uid="{5A227CE7-CED1-4258-A148-8834F859F99C}">
      <formula1>"1 2,3 4,5 6,7 8,9 10,他"</formula1>
    </dataValidation>
    <dataValidation type="list" allowBlank="1" showInputMessage="1" showErrorMessage="1" sqref="G6:G45" xr:uid="{D883A7FE-206C-4BB3-ADA2-4B164A6FA785}">
      <formula1>"月,火,水,木,金,土,日,他"</formula1>
    </dataValidation>
    <dataValidation type="list" allowBlank="1" showInputMessage="1" showErrorMessage="1" sqref="E6:E45" xr:uid="{A4A07C36-EBE9-4E81-93E0-DA510E81D2A1}">
      <formula1>"1,2,3,4"</formula1>
    </dataValidation>
    <dataValidation type="list" allowBlank="1" showInputMessage="1" showErrorMessage="1" sqref="F6:F45" xr:uid="{B844D9A7-4986-4F20-8EC1-8F5823B2DA75}">
      <formula1>"前期,後期"</formula1>
    </dataValidation>
  </dataValidation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B9B4-501A-498A-9529-619DB3A099B2}">
  <sheetPr>
    <tabColor rgb="FFCCFFCC"/>
  </sheetPr>
  <dimension ref="A1:R37"/>
  <sheetViews>
    <sheetView workbookViewId="0">
      <pane ySplit="5" topLeftCell="A6" activePane="bottomLeft" state="frozen"/>
      <selection pane="bottomLeft" activeCell="C6" sqref="C6:D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153" customFormat="1" ht="30" customHeight="1" x14ac:dyDescent="0.45">
      <c r="A1" s="153" t="s">
        <v>50</v>
      </c>
    </row>
    <row r="3" spans="1:18" ht="36" customHeight="1" x14ac:dyDescent="0.45">
      <c r="B3" s="122" t="s">
        <v>47</v>
      </c>
      <c r="C3" s="122"/>
      <c r="D3" s="106" t="s">
        <v>108</v>
      </c>
      <c r="E3" s="106"/>
      <c r="F3" s="106"/>
      <c r="G3" s="106" t="s">
        <v>58</v>
      </c>
      <c r="H3" s="106"/>
      <c r="I3" s="106"/>
      <c r="J3" s="103" t="s">
        <v>34</v>
      </c>
      <c r="K3" s="119"/>
      <c r="L3" s="119"/>
      <c r="M3" s="120"/>
    </row>
    <row r="5" spans="1:18" ht="36" customHeight="1" x14ac:dyDescent="0.45">
      <c r="B5" s="9" t="s">
        <v>38</v>
      </c>
      <c r="C5" s="80" t="s">
        <v>42</v>
      </c>
      <c r="D5" s="81"/>
      <c r="E5" s="10" t="s">
        <v>53</v>
      </c>
      <c r="F5" s="14" t="s">
        <v>75</v>
      </c>
      <c r="G5" s="13" t="s">
        <v>54</v>
      </c>
      <c r="H5" s="13" t="s">
        <v>55</v>
      </c>
      <c r="I5" s="14" t="s">
        <v>56</v>
      </c>
      <c r="J5" s="14" t="s">
        <v>57</v>
      </c>
      <c r="K5" s="9" t="s">
        <v>31</v>
      </c>
      <c r="L5" s="9" t="s">
        <v>22</v>
      </c>
      <c r="M5" s="9" t="s">
        <v>2</v>
      </c>
    </row>
    <row r="6" spans="1:18" ht="18" customHeight="1" x14ac:dyDescent="0.45">
      <c r="B6" s="115" t="s">
        <v>137</v>
      </c>
      <c r="C6" s="123"/>
      <c r="D6" s="124"/>
      <c r="E6" s="43"/>
      <c r="F6" s="39"/>
      <c r="G6" s="43"/>
      <c r="H6" s="44"/>
      <c r="I6" s="46"/>
      <c r="J6" s="46"/>
      <c r="K6" s="30"/>
      <c r="L6" s="108">
        <f>設定!H10</f>
        <v>20</v>
      </c>
      <c r="M6" s="42" t="s">
        <v>32</v>
      </c>
      <c r="P6" s="4">
        <f>K6</f>
        <v>0</v>
      </c>
      <c r="Q6" s="4">
        <f>IF(M6="-",0,1)</f>
        <v>0</v>
      </c>
      <c r="R6" s="4">
        <f>P6*Q6</f>
        <v>0</v>
      </c>
    </row>
    <row r="7" spans="1:18" ht="18" customHeight="1" x14ac:dyDescent="0.45">
      <c r="B7" s="118"/>
      <c r="C7" s="123"/>
      <c r="D7" s="124"/>
      <c r="E7" s="43"/>
      <c r="F7" s="39"/>
      <c r="G7" s="43"/>
      <c r="H7" s="44"/>
      <c r="I7" s="46"/>
      <c r="J7" s="46"/>
      <c r="K7" s="30"/>
      <c r="L7" s="118"/>
      <c r="M7" s="42" t="s">
        <v>33</v>
      </c>
      <c r="P7" s="4">
        <f>K7</f>
        <v>0</v>
      </c>
      <c r="Q7" s="4">
        <f t="shared" ref="Q7:Q35" si="0">IF(M7="-",0,1)</f>
        <v>0</v>
      </c>
      <c r="R7" s="4">
        <f t="shared" ref="R7:R35" si="1">P7*Q7</f>
        <v>0</v>
      </c>
    </row>
    <row r="8" spans="1:18" ht="18" customHeight="1" x14ac:dyDescent="0.45">
      <c r="B8" s="118"/>
      <c r="C8" s="123"/>
      <c r="D8" s="124"/>
      <c r="E8" s="43"/>
      <c r="F8" s="39"/>
      <c r="G8" s="43"/>
      <c r="H8" s="44"/>
      <c r="I8" s="46"/>
      <c r="J8" s="46"/>
      <c r="K8" s="30"/>
      <c r="L8" s="118"/>
      <c r="M8" s="42" t="s">
        <v>33</v>
      </c>
      <c r="P8" s="4">
        <f>K8</f>
        <v>0</v>
      </c>
      <c r="Q8" s="4">
        <f t="shared" si="0"/>
        <v>0</v>
      </c>
      <c r="R8" s="4">
        <f t="shared" si="1"/>
        <v>0</v>
      </c>
    </row>
    <row r="9" spans="1:18" ht="18" customHeight="1" x14ac:dyDescent="0.45">
      <c r="B9" s="118"/>
      <c r="C9" s="123"/>
      <c r="D9" s="124"/>
      <c r="E9" s="43"/>
      <c r="F9" s="39"/>
      <c r="G9" s="43"/>
      <c r="H9" s="44"/>
      <c r="I9" s="46"/>
      <c r="J9" s="46"/>
      <c r="K9" s="30"/>
      <c r="L9" s="118"/>
      <c r="M9" s="42" t="s">
        <v>33</v>
      </c>
      <c r="P9" s="4">
        <f>K9</f>
        <v>0</v>
      </c>
      <c r="Q9" s="4">
        <f t="shared" si="0"/>
        <v>0</v>
      </c>
      <c r="R9" s="4">
        <f t="shared" si="1"/>
        <v>0</v>
      </c>
    </row>
    <row r="10" spans="1:18" ht="18" customHeight="1" x14ac:dyDescent="0.45">
      <c r="B10" s="118"/>
      <c r="C10" s="123"/>
      <c r="D10" s="124"/>
      <c r="E10" s="43"/>
      <c r="F10" s="39"/>
      <c r="G10" s="43"/>
      <c r="H10" s="44"/>
      <c r="I10" s="46"/>
      <c r="J10" s="46"/>
      <c r="K10" s="30"/>
      <c r="L10" s="118"/>
      <c r="M10" s="42" t="s">
        <v>33</v>
      </c>
      <c r="P10" s="4">
        <f>K10</f>
        <v>0</v>
      </c>
      <c r="Q10" s="4">
        <f t="shared" si="0"/>
        <v>0</v>
      </c>
      <c r="R10" s="4">
        <f t="shared" si="1"/>
        <v>0</v>
      </c>
    </row>
    <row r="11" spans="1:18" ht="18" customHeight="1" x14ac:dyDescent="0.45">
      <c r="B11" s="118"/>
      <c r="C11" s="123"/>
      <c r="D11" s="124"/>
      <c r="E11" s="43"/>
      <c r="F11" s="39"/>
      <c r="G11" s="43"/>
      <c r="H11" s="44"/>
      <c r="I11" s="46"/>
      <c r="J11" s="46"/>
      <c r="K11" s="30"/>
      <c r="L11" s="118"/>
      <c r="M11" s="42" t="s">
        <v>33</v>
      </c>
      <c r="P11" s="4">
        <f t="shared" ref="P11:P20" si="2">K11</f>
        <v>0</v>
      </c>
      <c r="Q11" s="4">
        <f t="shared" ref="Q11:Q20" si="3">IF(M11="-",0,1)</f>
        <v>0</v>
      </c>
      <c r="R11" s="4">
        <f t="shared" ref="R11:R20" si="4">P11*Q11</f>
        <v>0</v>
      </c>
    </row>
    <row r="12" spans="1:18" ht="18" customHeight="1" x14ac:dyDescent="0.45">
      <c r="B12" s="118"/>
      <c r="C12" s="123"/>
      <c r="D12" s="124"/>
      <c r="E12" s="43"/>
      <c r="F12" s="39"/>
      <c r="G12" s="43"/>
      <c r="H12" s="44"/>
      <c r="I12" s="46"/>
      <c r="J12" s="46"/>
      <c r="K12" s="30"/>
      <c r="L12" s="118"/>
      <c r="M12" s="42" t="s">
        <v>33</v>
      </c>
      <c r="P12" s="4">
        <f t="shared" si="2"/>
        <v>0</v>
      </c>
      <c r="Q12" s="4">
        <f t="shared" si="3"/>
        <v>0</v>
      </c>
      <c r="R12" s="4">
        <f t="shared" si="4"/>
        <v>0</v>
      </c>
    </row>
    <row r="13" spans="1:18" ht="18" customHeight="1" x14ac:dyDescent="0.45">
      <c r="B13" s="118"/>
      <c r="C13" s="123"/>
      <c r="D13" s="124"/>
      <c r="E13" s="43"/>
      <c r="F13" s="39"/>
      <c r="G13" s="43"/>
      <c r="H13" s="44"/>
      <c r="I13" s="46"/>
      <c r="J13" s="46"/>
      <c r="K13" s="30"/>
      <c r="L13" s="118"/>
      <c r="M13" s="42" t="s">
        <v>33</v>
      </c>
      <c r="P13" s="4">
        <f t="shared" si="2"/>
        <v>0</v>
      </c>
      <c r="Q13" s="4">
        <f t="shared" si="3"/>
        <v>0</v>
      </c>
      <c r="R13" s="4">
        <f t="shared" si="4"/>
        <v>0</v>
      </c>
    </row>
    <row r="14" spans="1:18" ht="18" customHeight="1" x14ac:dyDescent="0.45">
      <c r="B14" s="118"/>
      <c r="C14" s="123"/>
      <c r="D14" s="124"/>
      <c r="E14" s="43"/>
      <c r="F14" s="39"/>
      <c r="G14" s="43"/>
      <c r="H14" s="44"/>
      <c r="I14" s="46"/>
      <c r="J14" s="46"/>
      <c r="K14" s="30"/>
      <c r="L14" s="118"/>
      <c r="M14" s="42" t="s">
        <v>33</v>
      </c>
      <c r="P14" s="4">
        <f t="shared" si="2"/>
        <v>0</v>
      </c>
      <c r="Q14" s="4">
        <f t="shared" si="3"/>
        <v>0</v>
      </c>
      <c r="R14" s="4">
        <f t="shared" si="4"/>
        <v>0</v>
      </c>
    </row>
    <row r="15" spans="1:18" ht="18" customHeight="1" x14ac:dyDescent="0.45">
      <c r="B15" s="118"/>
      <c r="C15" s="123"/>
      <c r="D15" s="124"/>
      <c r="E15" s="43"/>
      <c r="F15" s="39"/>
      <c r="G15" s="43"/>
      <c r="H15" s="44"/>
      <c r="I15" s="46"/>
      <c r="J15" s="46"/>
      <c r="K15" s="30"/>
      <c r="L15" s="118"/>
      <c r="M15" s="42" t="s">
        <v>33</v>
      </c>
      <c r="P15" s="4">
        <f t="shared" si="2"/>
        <v>0</v>
      </c>
      <c r="Q15" s="4">
        <f t="shared" si="3"/>
        <v>0</v>
      </c>
      <c r="R15" s="4">
        <f t="shared" si="4"/>
        <v>0</v>
      </c>
    </row>
    <row r="16" spans="1:18" ht="18" customHeight="1" x14ac:dyDescent="0.45">
      <c r="B16" s="118"/>
      <c r="C16" s="123"/>
      <c r="D16" s="124"/>
      <c r="E16" s="43"/>
      <c r="F16" s="39"/>
      <c r="G16" s="43"/>
      <c r="H16" s="44"/>
      <c r="I16" s="46"/>
      <c r="J16" s="46"/>
      <c r="K16" s="30"/>
      <c r="L16" s="118"/>
      <c r="M16" s="42" t="s">
        <v>33</v>
      </c>
      <c r="P16" s="4">
        <f t="shared" si="2"/>
        <v>0</v>
      </c>
      <c r="Q16" s="4">
        <f t="shared" si="3"/>
        <v>0</v>
      </c>
      <c r="R16" s="4">
        <f t="shared" si="4"/>
        <v>0</v>
      </c>
    </row>
    <row r="17" spans="2:18" ht="18" customHeight="1" x14ac:dyDescent="0.45">
      <c r="B17" s="118"/>
      <c r="C17" s="123"/>
      <c r="D17" s="124"/>
      <c r="E17" s="43"/>
      <c r="F17" s="39"/>
      <c r="G17" s="43"/>
      <c r="H17" s="44"/>
      <c r="I17" s="46"/>
      <c r="J17" s="46"/>
      <c r="K17" s="30"/>
      <c r="L17" s="118"/>
      <c r="M17" s="42" t="s">
        <v>33</v>
      </c>
      <c r="P17" s="4">
        <f t="shared" si="2"/>
        <v>0</v>
      </c>
      <c r="Q17" s="4">
        <f t="shared" si="3"/>
        <v>0</v>
      </c>
      <c r="R17" s="4">
        <f t="shared" si="4"/>
        <v>0</v>
      </c>
    </row>
    <row r="18" spans="2:18" ht="18" customHeight="1" x14ac:dyDescent="0.45">
      <c r="B18" s="118"/>
      <c r="C18" s="123"/>
      <c r="D18" s="124"/>
      <c r="E18" s="43"/>
      <c r="F18" s="39"/>
      <c r="G18" s="43"/>
      <c r="H18" s="44"/>
      <c r="I18" s="46"/>
      <c r="J18" s="46"/>
      <c r="K18" s="30"/>
      <c r="L18" s="118"/>
      <c r="M18" s="42" t="s">
        <v>33</v>
      </c>
      <c r="P18" s="4">
        <f t="shared" si="2"/>
        <v>0</v>
      </c>
      <c r="Q18" s="4">
        <f t="shared" si="3"/>
        <v>0</v>
      </c>
      <c r="R18" s="4">
        <f t="shared" si="4"/>
        <v>0</v>
      </c>
    </row>
    <row r="19" spans="2:18" ht="18" customHeight="1" x14ac:dyDescent="0.45">
      <c r="B19" s="118"/>
      <c r="C19" s="123"/>
      <c r="D19" s="124"/>
      <c r="E19" s="43"/>
      <c r="F19" s="39"/>
      <c r="G19" s="43"/>
      <c r="H19" s="44"/>
      <c r="I19" s="46"/>
      <c r="J19" s="46"/>
      <c r="K19" s="30"/>
      <c r="L19" s="118"/>
      <c r="M19" s="42" t="s">
        <v>33</v>
      </c>
      <c r="P19" s="4">
        <f t="shared" si="2"/>
        <v>0</v>
      </c>
      <c r="Q19" s="4">
        <f t="shared" si="3"/>
        <v>0</v>
      </c>
      <c r="R19" s="4">
        <f t="shared" si="4"/>
        <v>0</v>
      </c>
    </row>
    <row r="20" spans="2:18" ht="18" customHeight="1" x14ac:dyDescent="0.45">
      <c r="B20" s="118"/>
      <c r="C20" s="123"/>
      <c r="D20" s="124"/>
      <c r="E20" s="43"/>
      <c r="F20" s="39"/>
      <c r="G20" s="43"/>
      <c r="H20" s="44"/>
      <c r="I20" s="46"/>
      <c r="J20" s="46"/>
      <c r="K20" s="30"/>
      <c r="L20" s="118"/>
      <c r="M20" s="42" t="s">
        <v>33</v>
      </c>
      <c r="P20" s="4">
        <f t="shared" si="2"/>
        <v>0</v>
      </c>
      <c r="Q20" s="4">
        <f t="shared" si="3"/>
        <v>0</v>
      </c>
      <c r="R20" s="4">
        <f t="shared" si="4"/>
        <v>0</v>
      </c>
    </row>
    <row r="21" spans="2:18" ht="18" customHeight="1" x14ac:dyDescent="0.45">
      <c r="B21" s="118"/>
      <c r="C21" s="123"/>
      <c r="D21" s="124"/>
      <c r="E21" s="43"/>
      <c r="F21" s="39"/>
      <c r="G21" s="43"/>
      <c r="H21" s="44"/>
      <c r="I21" s="46"/>
      <c r="J21" s="46"/>
      <c r="K21" s="30"/>
      <c r="L21" s="118"/>
      <c r="M21" s="42" t="s">
        <v>33</v>
      </c>
      <c r="P21" s="4">
        <f>K21</f>
        <v>0</v>
      </c>
      <c r="Q21" s="4">
        <f t="shared" si="0"/>
        <v>0</v>
      </c>
      <c r="R21" s="4">
        <f t="shared" si="1"/>
        <v>0</v>
      </c>
    </row>
    <row r="22" spans="2:18" ht="18" customHeight="1" x14ac:dyDescent="0.45">
      <c r="B22" s="118"/>
      <c r="C22" s="123"/>
      <c r="D22" s="124"/>
      <c r="E22" s="43"/>
      <c r="F22" s="39"/>
      <c r="G22" s="43"/>
      <c r="H22" s="44"/>
      <c r="I22" s="46"/>
      <c r="J22" s="46"/>
      <c r="K22" s="30"/>
      <c r="L22" s="118"/>
      <c r="M22" s="42" t="s">
        <v>32</v>
      </c>
      <c r="P22" s="4">
        <f>K22</f>
        <v>0</v>
      </c>
      <c r="Q22" s="4">
        <f t="shared" si="0"/>
        <v>0</v>
      </c>
      <c r="R22" s="4">
        <f t="shared" si="1"/>
        <v>0</v>
      </c>
    </row>
    <row r="23" spans="2:18" ht="18" customHeight="1" x14ac:dyDescent="0.45">
      <c r="B23" s="118"/>
      <c r="C23" s="123"/>
      <c r="D23" s="124"/>
      <c r="E23" s="43"/>
      <c r="F23" s="39"/>
      <c r="G23" s="43"/>
      <c r="H23" s="44"/>
      <c r="I23" s="46"/>
      <c r="J23" s="46"/>
      <c r="K23" s="30"/>
      <c r="L23" s="118"/>
      <c r="M23" s="42" t="s">
        <v>32</v>
      </c>
      <c r="P23" s="4">
        <f t="shared" ref="P23:P30" si="5">K23</f>
        <v>0</v>
      </c>
      <c r="Q23" s="4">
        <f t="shared" si="0"/>
        <v>0</v>
      </c>
      <c r="R23" s="4">
        <f t="shared" si="1"/>
        <v>0</v>
      </c>
    </row>
    <row r="24" spans="2:18" ht="18" customHeight="1" x14ac:dyDescent="0.45">
      <c r="B24" s="118"/>
      <c r="C24" s="123"/>
      <c r="D24" s="124"/>
      <c r="E24" s="43"/>
      <c r="F24" s="39"/>
      <c r="G24" s="43"/>
      <c r="H24" s="44"/>
      <c r="I24" s="46"/>
      <c r="J24" s="46"/>
      <c r="K24" s="30"/>
      <c r="L24" s="118"/>
      <c r="M24" s="42" t="s">
        <v>32</v>
      </c>
      <c r="P24" s="4">
        <f t="shared" si="5"/>
        <v>0</v>
      </c>
      <c r="Q24" s="4">
        <f t="shared" si="0"/>
        <v>0</v>
      </c>
      <c r="R24" s="4">
        <f t="shared" si="1"/>
        <v>0</v>
      </c>
    </row>
    <row r="25" spans="2:18" ht="18" customHeight="1" x14ac:dyDescent="0.45">
      <c r="B25" s="118"/>
      <c r="C25" s="123"/>
      <c r="D25" s="124"/>
      <c r="E25" s="43"/>
      <c r="F25" s="39"/>
      <c r="G25" s="43"/>
      <c r="H25" s="44"/>
      <c r="I25" s="46"/>
      <c r="J25" s="46"/>
      <c r="K25" s="30"/>
      <c r="L25" s="118"/>
      <c r="M25" s="42" t="s">
        <v>32</v>
      </c>
      <c r="P25" s="4">
        <f t="shared" si="5"/>
        <v>0</v>
      </c>
      <c r="Q25" s="4">
        <f t="shared" si="0"/>
        <v>0</v>
      </c>
      <c r="R25" s="4">
        <f t="shared" si="1"/>
        <v>0</v>
      </c>
    </row>
    <row r="26" spans="2:18" ht="18" customHeight="1" x14ac:dyDescent="0.45">
      <c r="B26" s="118"/>
      <c r="C26" s="123"/>
      <c r="D26" s="124"/>
      <c r="E26" s="43"/>
      <c r="F26" s="39"/>
      <c r="G26" s="43"/>
      <c r="H26" s="44"/>
      <c r="I26" s="46"/>
      <c r="J26" s="46"/>
      <c r="K26" s="30"/>
      <c r="L26" s="118"/>
      <c r="M26" s="42" t="s">
        <v>32</v>
      </c>
      <c r="P26" s="4">
        <f t="shared" si="5"/>
        <v>0</v>
      </c>
      <c r="Q26" s="4">
        <f t="shared" si="0"/>
        <v>0</v>
      </c>
      <c r="R26" s="4">
        <f t="shared" si="1"/>
        <v>0</v>
      </c>
    </row>
    <row r="27" spans="2:18" ht="18" customHeight="1" x14ac:dyDescent="0.45">
      <c r="B27" s="118"/>
      <c r="C27" s="123"/>
      <c r="D27" s="124"/>
      <c r="E27" s="43"/>
      <c r="F27" s="39"/>
      <c r="G27" s="43"/>
      <c r="H27" s="44"/>
      <c r="I27" s="46"/>
      <c r="J27" s="46"/>
      <c r="K27" s="30"/>
      <c r="L27" s="118"/>
      <c r="M27" s="42" t="s">
        <v>32</v>
      </c>
      <c r="P27" s="4">
        <f t="shared" si="5"/>
        <v>0</v>
      </c>
      <c r="Q27" s="4">
        <f t="shared" si="0"/>
        <v>0</v>
      </c>
      <c r="R27" s="4">
        <f t="shared" si="1"/>
        <v>0</v>
      </c>
    </row>
    <row r="28" spans="2:18" ht="18" customHeight="1" x14ac:dyDescent="0.45">
      <c r="B28" s="118"/>
      <c r="C28" s="123"/>
      <c r="D28" s="124"/>
      <c r="E28" s="43"/>
      <c r="F28" s="39"/>
      <c r="G28" s="43"/>
      <c r="H28" s="44"/>
      <c r="I28" s="46"/>
      <c r="J28" s="46"/>
      <c r="K28" s="30"/>
      <c r="L28" s="118"/>
      <c r="M28" s="42" t="s">
        <v>32</v>
      </c>
      <c r="P28" s="4">
        <f t="shared" si="5"/>
        <v>0</v>
      </c>
      <c r="Q28" s="4">
        <f t="shared" si="0"/>
        <v>0</v>
      </c>
      <c r="R28" s="4">
        <f>P28*Q28</f>
        <v>0</v>
      </c>
    </row>
    <row r="29" spans="2:18" ht="18" customHeight="1" x14ac:dyDescent="0.45">
      <c r="B29" s="118"/>
      <c r="C29" s="123"/>
      <c r="D29" s="124"/>
      <c r="E29" s="43"/>
      <c r="F29" s="39"/>
      <c r="G29" s="43"/>
      <c r="H29" s="44"/>
      <c r="I29" s="46"/>
      <c r="J29" s="46"/>
      <c r="K29" s="30"/>
      <c r="L29" s="118"/>
      <c r="M29" s="42" t="s">
        <v>32</v>
      </c>
      <c r="P29" s="4">
        <f t="shared" si="5"/>
        <v>0</v>
      </c>
      <c r="Q29" s="4">
        <f t="shared" si="0"/>
        <v>0</v>
      </c>
      <c r="R29" s="4">
        <f t="shared" si="1"/>
        <v>0</v>
      </c>
    </row>
    <row r="30" spans="2:18" ht="18" customHeight="1" x14ac:dyDescent="0.45">
      <c r="B30" s="118"/>
      <c r="C30" s="123"/>
      <c r="D30" s="124"/>
      <c r="E30" s="43"/>
      <c r="F30" s="39"/>
      <c r="G30" s="43"/>
      <c r="H30" s="44"/>
      <c r="I30" s="46"/>
      <c r="J30" s="46"/>
      <c r="K30" s="30"/>
      <c r="L30" s="118"/>
      <c r="M30" s="42" t="s">
        <v>32</v>
      </c>
      <c r="P30" s="4">
        <f t="shared" si="5"/>
        <v>0</v>
      </c>
      <c r="Q30" s="4">
        <f t="shared" si="0"/>
        <v>0</v>
      </c>
      <c r="R30" s="4">
        <f t="shared" si="1"/>
        <v>0</v>
      </c>
    </row>
    <row r="31" spans="2:18" ht="18" customHeight="1" x14ac:dyDescent="0.45">
      <c r="B31" s="118"/>
      <c r="C31" s="123"/>
      <c r="D31" s="124"/>
      <c r="E31" s="43"/>
      <c r="F31" s="39"/>
      <c r="G31" s="43"/>
      <c r="H31" s="44"/>
      <c r="I31" s="46"/>
      <c r="J31" s="46"/>
      <c r="K31" s="30"/>
      <c r="L31" s="118"/>
      <c r="M31" s="42" t="s">
        <v>33</v>
      </c>
      <c r="P31" s="4">
        <f>K31</f>
        <v>0</v>
      </c>
      <c r="Q31" s="4">
        <f t="shared" si="0"/>
        <v>0</v>
      </c>
      <c r="R31" s="4">
        <f t="shared" si="1"/>
        <v>0</v>
      </c>
    </row>
    <row r="32" spans="2:18" ht="18" customHeight="1" x14ac:dyDescent="0.45">
      <c r="B32" s="118"/>
      <c r="C32" s="123"/>
      <c r="D32" s="124"/>
      <c r="E32" s="43"/>
      <c r="F32" s="39"/>
      <c r="G32" s="43"/>
      <c r="H32" s="44"/>
      <c r="I32" s="46"/>
      <c r="J32" s="46"/>
      <c r="K32" s="30"/>
      <c r="L32" s="118"/>
      <c r="M32" s="42" t="s">
        <v>33</v>
      </c>
      <c r="P32" s="4">
        <f>K32</f>
        <v>0</v>
      </c>
      <c r="Q32" s="4">
        <f t="shared" si="0"/>
        <v>0</v>
      </c>
      <c r="R32" s="4">
        <f t="shared" si="1"/>
        <v>0</v>
      </c>
    </row>
    <row r="33" spans="2:18" ht="18" customHeight="1" x14ac:dyDescent="0.45">
      <c r="B33" s="118"/>
      <c r="C33" s="123"/>
      <c r="D33" s="124"/>
      <c r="E33" s="43"/>
      <c r="F33" s="39"/>
      <c r="G33" s="43"/>
      <c r="H33" s="44"/>
      <c r="I33" s="46"/>
      <c r="J33" s="46"/>
      <c r="K33" s="30"/>
      <c r="L33" s="118"/>
      <c r="M33" s="42" t="s">
        <v>33</v>
      </c>
      <c r="P33" s="4">
        <f>K33</f>
        <v>0</v>
      </c>
      <c r="Q33" s="4">
        <f t="shared" si="0"/>
        <v>0</v>
      </c>
      <c r="R33" s="4">
        <f t="shared" si="1"/>
        <v>0</v>
      </c>
    </row>
    <row r="34" spans="2:18" ht="18" customHeight="1" x14ac:dyDescent="0.45">
      <c r="B34" s="118"/>
      <c r="C34" s="123"/>
      <c r="D34" s="124"/>
      <c r="E34" s="43"/>
      <c r="F34" s="39"/>
      <c r="G34" s="43"/>
      <c r="H34" s="44"/>
      <c r="I34" s="46"/>
      <c r="J34" s="46"/>
      <c r="K34" s="30"/>
      <c r="L34" s="118"/>
      <c r="M34" s="42" t="s">
        <v>33</v>
      </c>
      <c r="P34" s="4">
        <f>K34</f>
        <v>0</v>
      </c>
      <c r="Q34" s="4">
        <f t="shared" si="0"/>
        <v>0</v>
      </c>
      <c r="R34" s="4">
        <f t="shared" si="1"/>
        <v>0</v>
      </c>
    </row>
    <row r="35" spans="2:18" ht="18" customHeight="1" x14ac:dyDescent="0.45">
      <c r="B35" s="109"/>
      <c r="C35" s="123"/>
      <c r="D35" s="124"/>
      <c r="E35" s="43"/>
      <c r="F35" s="39"/>
      <c r="G35" s="43"/>
      <c r="H35" s="44"/>
      <c r="I35" s="46"/>
      <c r="J35" s="46"/>
      <c r="K35" s="30"/>
      <c r="L35" s="109"/>
      <c r="M35" s="42" t="s">
        <v>33</v>
      </c>
      <c r="P35" s="4">
        <f>K35</f>
        <v>0</v>
      </c>
      <c r="Q35" s="4">
        <f t="shared" si="0"/>
        <v>0</v>
      </c>
      <c r="R35" s="4">
        <f t="shared" si="1"/>
        <v>0</v>
      </c>
    </row>
    <row r="36" spans="2:18" ht="18" customHeight="1" x14ac:dyDescent="0.45">
      <c r="B36" s="107" t="s">
        <v>1</v>
      </c>
      <c r="C36" s="107"/>
      <c r="D36" s="107"/>
      <c r="E36" s="107"/>
      <c r="F36" s="107"/>
      <c r="G36" s="107"/>
      <c r="H36" s="107"/>
      <c r="I36" s="107"/>
      <c r="J36" s="107"/>
      <c r="K36" s="107"/>
      <c r="L36" s="113">
        <f>L6</f>
        <v>20</v>
      </c>
      <c r="M36" s="108">
        <f>SUM(R6:R35)</f>
        <v>0</v>
      </c>
    </row>
    <row r="37" spans="2:18" ht="18" customHeight="1" x14ac:dyDescent="0.45">
      <c r="B37" s="107"/>
      <c r="C37" s="107"/>
      <c r="D37" s="107"/>
      <c r="E37" s="107"/>
      <c r="F37" s="107"/>
      <c r="G37" s="107"/>
      <c r="H37" s="107"/>
      <c r="I37" s="107"/>
      <c r="J37" s="107"/>
      <c r="K37" s="107"/>
      <c r="L37" s="114"/>
      <c r="M37" s="109"/>
    </row>
  </sheetData>
  <sheetProtection algorithmName="SHA-512" hashValue="Ne9ppSkIecGq1Sh/XCwhJjiqw0Qp+fNGxUR+SAMLu4IZFWyVImdVPKXSUsyLFHI8Z3ZaVBAYY74aVfq9PM7kNA==" saltValue="m2lVA8OK24ToZgtL8YvUEQ==" spinCount="100000" sheet="1" objects="1" scenarios="1"/>
  <mergeCells count="40">
    <mergeCell ref="J3:M3"/>
    <mergeCell ref="D3:F3"/>
    <mergeCell ref="G3:I3"/>
    <mergeCell ref="M36:M37"/>
    <mergeCell ref="C27:D27"/>
    <mergeCell ref="C28:D28"/>
    <mergeCell ref="C29:D29"/>
    <mergeCell ref="C30:D30"/>
    <mergeCell ref="C31:D31"/>
    <mergeCell ref="C32:D32"/>
    <mergeCell ref="C33:D33"/>
    <mergeCell ref="C34:D34"/>
    <mergeCell ref="C35:D35"/>
    <mergeCell ref="B36:K37"/>
    <mergeCell ref="L36:L37"/>
    <mergeCell ref="L6:L35"/>
    <mergeCell ref="C11:D11"/>
    <mergeCell ref="C26:D26"/>
    <mergeCell ref="B3:C3"/>
    <mergeCell ref="C5:D5"/>
    <mergeCell ref="B6:B35"/>
    <mergeCell ref="C6:D6"/>
    <mergeCell ref="C7:D7"/>
    <mergeCell ref="C8:D8"/>
    <mergeCell ref="C9:D9"/>
    <mergeCell ref="C10:D10"/>
    <mergeCell ref="C21:D21"/>
    <mergeCell ref="C22:D22"/>
    <mergeCell ref="C23:D23"/>
    <mergeCell ref="C24:D24"/>
    <mergeCell ref="C17:D17"/>
    <mergeCell ref="C18:D18"/>
    <mergeCell ref="C25:D25"/>
    <mergeCell ref="C12:D12"/>
    <mergeCell ref="C13:D13"/>
    <mergeCell ref="C19:D19"/>
    <mergeCell ref="C20:D20"/>
    <mergeCell ref="C14:D14"/>
    <mergeCell ref="C15:D15"/>
    <mergeCell ref="C16:D16"/>
  </mergeCells>
  <phoneticPr fontId="1"/>
  <dataValidations count="6">
    <dataValidation type="list" allowBlank="1" showInputMessage="1" showErrorMessage="1" sqref="M6:M35" xr:uid="{D4810B1C-65E0-4073-8302-069B33B19D65}">
      <formula1>"-,○"</formula1>
    </dataValidation>
    <dataValidation type="list" allowBlank="1" showInputMessage="1" showErrorMessage="1" sqref="F6:F35" xr:uid="{EC2B04B5-5D4D-4735-9481-B54065DFAD24}">
      <formula1>"前期,後期"</formula1>
    </dataValidation>
    <dataValidation type="list" allowBlank="1" showInputMessage="1" showErrorMessage="1" sqref="E6:E35" xr:uid="{0DC93247-8BB0-45CE-B97E-31D730CDE279}">
      <formula1>"1,2,3,4"</formula1>
    </dataValidation>
    <dataValidation type="list" allowBlank="1" showInputMessage="1" showErrorMessage="1" sqref="G6:G35" xr:uid="{795DC72B-2270-45FA-BE1B-86277A3EA3DF}">
      <formula1>"月,火,水,木,金,土,日,他"</formula1>
    </dataValidation>
    <dataValidation type="list" allowBlank="1" showInputMessage="1" showErrorMessage="1" sqref="H6:H35" xr:uid="{D1C551A1-CE36-49B5-A759-66B273E98038}">
      <formula1>"1 2,3 4,5 6,7 8,9 10,他"</formula1>
    </dataValidation>
    <dataValidation type="list" allowBlank="1" showInputMessage="1" showErrorMessage="1" sqref="I6:J35" xr:uid="{1F1749F5-83F5-4D6B-ADBB-53F575A97CBF}">
      <formula1>"1 2,3 4,5 6,7 8,9 10"</formula1>
    </dataValidation>
  </dataValidation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EC91-FDDC-4996-A881-7F3E3CEA06D7}">
  <sheetPr>
    <tabColor rgb="FFCCFFCC"/>
  </sheetPr>
  <dimension ref="A1:R37"/>
  <sheetViews>
    <sheetView workbookViewId="0">
      <pane ySplit="5" topLeftCell="A6" activePane="bottomLeft" state="frozen"/>
      <selection pane="bottomLeft" activeCell="C6" sqref="C6:D6"/>
    </sheetView>
  </sheetViews>
  <sheetFormatPr defaultRowHeight="18" customHeight="1" x14ac:dyDescent="0.45"/>
  <cols>
    <col min="1" max="1" width="2.8984375" style="1" customWidth="1"/>
    <col min="2" max="2" width="14" style="1" customWidth="1"/>
    <col min="3" max="3" width="4" style="1" customWidth="1"/>
    <col min="4" max="4" width="62.5" style="1" customWidth="1"/>
    <col min="5" max="13" width="6.5" style="1" customWidth="1"/>
    <col min="14" max="14" width="11.09765625" style="1" bestFit="1" customWidth="1"/>
    <col min="15" max="17" width="8.796875" style="1" hidden="1" customWidth="1"/>
    <col min="18" max="19" width="0" style="1" hidden="1" customWidth="1"/>
    <col min="20" max="16384" width="8.796875" style="1"/>
  </cols>
  <sheetData>
    <row r="1" spans="1:18" s="153" customFormat="1" ht="30" customHeight="1" x14ac:dyDescent="0.45">
      <c r="A1" s="153" t="s">
        <v>52</v>
      </c>
    </row>
    <row r="3" spans="1:18" ht="36" customHeight="1" x14ac:dyDescent="0.45">
      <c r="B3" s="122" t="s">
        <v>51</v>
      </c>
      <c r="C3" s="122"/>
      <c r="D3" s="106" t="s">
        <v>108</v>
      </c>
      <c r="E3" s="106"/>
      <c r="F3" s="106"/>
      <c r="G3" s="106" t="s">
        <v>58</v>
      </c>
      <c r="H3" s="106"/>
      <c r="I3" s="106"/>
      <c r="J3" s="103" t="s">
        <v>34</v>
      </c>
      <c r="K3" s="119"/>
      <c r="L3" s="119"/>
      <c r="M3" s="120"/>
    </row>
    <row r="5" spans="1:18" ht="36" customHeight="1" x14ac:dyDescent="0.45">
      <c r="B5" s="9" t="s">
        <v>38</v>
      </c>
      <c r="C5" s="80" t="s">
        <v>42</v>
      </c>
      <c r="D5" s="81"/>
      <c r="E5" s="10" t="s">
        <v>53</v>
      </c>
      <c r="F5" s="14" t="s">
        <v>75</v>
      </c>
      <c r="G5" s="13" t="s">
        <v>54</v>
      </c>
      <c r="H5" s="13" t="s">
        <v>55</v>
      </c>
      <c r="I5" s="14" t="s">
        <v>56</v>
      </c>
      <c r="J5" s="14" t="s">
        <v>57</v>
      </c>
      <c r="K5" s="9" t="s">
        <v>31</v>
      </c>
      <c r="L5" s="9" t="s">
        <v>22</v>
      </c>
      <c r="M5" s="9" t="s">
        <v>2</v>
      </c>
    </row>
    <row r="6" spans="1:18" ht="18" customHeight="1" x14ac:dyDescent="0.45">
      <c r="B6" s="115" t="s">
        <v>11</v>
      </c>
      <c r="C6" s="123"/>
      <c r="D6" s="124"/>
      <c r="E6" s="43"/>
      <c r="F6" s="39"/>
      <c r="G6" s="43"/>
      <c r="H6" s="44"/>
      <c r="I6" s="46"/>
      <c r="J6" s="46"/>
      <c r="K6" s="30"/>
      <c r="L6" s="108">
        <f>設定!I10</f>
        <v>4</v>
      </c>
      <c r="M6" s="42" t="s">
        <v>32</v>
      </c>
      <c r="P6" s="4">
        <f>K6</f>
        <v>0</v>
      </c>
      <c r="Q6" s="4">
        <f>IF(M6="-",0,1)</f>
        <v>0</v>
      </c>
      <c r="R6" s="4">
        <f>P6*Q6</f>
        <v>0</v>
      </c>
    </row>
    <row r="7" spans="1:18" ht="18" customHeight="1" x14ac:dyDescent="0.45">
      <c r="B7" s="118"/>
      <c r="C7" s="123"/>
      <c r="D7" s="124"/>
      <c r="E7" s="43"/>
      <c r="F7" s="39"/>
      <c r="G7" s="43"/>
      <c r="H7" s="44"/>
      <c r="I7" s="46"/>
      <c r="J7" s="46"/>
      <c r="K7" s="30"/>
      <c r="L7" s="118"/>
      <c r="M7" s="42" t="s">
        <v>33</v>
      </c>
      <c r="P7" s="4">
        <f>K7</f>
        <v>0</v>
      </c>
      <c r="Q7" s="4">
        <f t="shared" ref="Q7:Q35" si="0">IF(M7="-",0,1)</f>
        <v>0</v>
      </c>
      <c r="R7" s="4">
        <f t="shared" ref="R7:R35" si="1">P7*Q7</f>
        <v>0</v>
      </c>
    </row>
    <row r="8" spans="1:18" ht="18" customHeight="1" x14ac:dyDescent="0.45">
      <c r="B8" s="118"/>
      <c r="C8" s="123"/>
      <c r="D8" s="124"/>
      <c r="E8" s="43"/>
      <c r="F8" s="39"/>
      <c r="G8" s="43"/>
      <c r="H8" s="44"/>
      <c r="I8" s="46"/>
      <c r="J8" s="46"/>
      <c r="K8" s="30"/>
      <c r="L8" s="118"/>
      <c r="M8" s="42" t="s">
        <v>33</v>
      </c>
      <c r="P8" s="4">
        <f>K8</f>
        <v>0</v>
      </c>
      <c r="Q8" s="4">
        <f t="shared" si="0"/>
        <v>0</v>
      </c>
      <c r="R8" s="4">
        <f t="shared" si="1"/>
        <v>0</v>
      </c>
    </row>
    <row r="9" spans="1:18" ht="18" customHeight="1" x14ac:dyDescent="0.45">
      <c r="B9" s="118"/>
      <c r="C9" s="123"/>
      <c r="D9" s="124"/>
      <c r="E9" s="43"/>
      <c r="F9" s="39"/>
      <c r="G9" s="43"/>
      <c r="H9" s="44"/>
      <c r="I9" s="46"/>
      <c r="J9" s="46"/>
      <c r="K9" s="30"/>
      <c r="L9" s="118"/>
      <c r="M9" s="42" t="s">
        <v>33</v>
      </c>
      <c r="P9" s="4">
        <f>K9</f>
        <v>0</v>
      </c>
      <c r="Q9" s="4">
        <f t="shared" si="0"/>
        <v>0</v>
      </c>
      <c r="R9" s="4">
        <f t="shared" si="1"/>
        <v>0</v>
      </c>
    </row>
    <row r="10" spans="1:18" ht="18" customHeight="1" x14ac:dyDescent="0.45">
      <c r="B10" s="118"/>
      <c r="C10" s="123"/>
      <c r="D10" s="124"/>
      <c r="E10" s="43"/>
      <c r="F10" s="39"/>
      <c r="G10" s="43"/>
      <c r="H10" s="44"/>
      <c r="I10" s="46"/>
      <c r="J10" s="46"/>
      <c r="K10" s="30"/>
      <c r="L10" s="118"/>
      <c r="M10" s="42" t="s">
        <v>33</v>
      </c>
      <c r="P10" s="4">
        <f>K10</f>
        <v>0</v>
      </c>
      <c r="Q10" s="4">
        <f t="shared" si="0"/>
        <v>0</v>
      </c>
      <c r="R10" s="4">
        <f t="shared" si="1"/>
        <v>0</v>
      </c>
    </row>
    <row r="11" spans="1:18" ht="18" customHeight="1" x14ac:dyDescent="0.45">
      <c r="B11" s="118"/>
      <c r="C11" s="123"/>
      <c r="D11" s="124"/>
      <c r="E11" s="43"/>
      <c r="F11" s="39"/>
      <c r="G11" s="43"/>
      <c r="H11" s="44"/>
      <c r="I11" s="46"/>
      <c r="J11" s="46"/>
      <c r="K11" s="30"/>
      <c r="L11" s="118"/>
      <c r="M11" s="42" t="s">
        <v>33</v>
      </c>
      <c r="P11" s="4">
        <f t="shared" ref="P11:P20" si="2">K11</f>
        <v>0</v>
      </c>
      <c r="Q11" s="4">
        <f t="shared" si="0"/>
        <v>0</v>
      </c>
      <c r="R11" s="4">
        <f t="shared" si="1"/>
        <v>0</v>
      </c>
    </row>
    <row r="12" spans="1:18" ht="18" customHeight="1" x14ac:dyDescent="0.45">
      <c r="B12" s="118"/>
      <c r="C12" s="123"/>
      <c r="D12" s="124"/>
      <c r="E12" s="43"/>
      <c r="F12" s="39"/>
      <c r="G12" s="43"/>
      <c r="H12" s="44"/>
      <c r="I12" s="46"/>
      <c r="J12" s="46"/>
      <c r="K12" s="30"/>
      <c r="L12" s="118"/>
      <c r="M12" s="42" t="s">
        <v>33</v>
      </c>
      <c r="P12" s="4">
        <f t="shared" si="2"/>
        <v>0</v>
      </c>
      <c r="Q12" s="4">
        <f t="shared" si="0"/>
        <v>0</v>
      </c>
      <c r="R12" s="4">
        <f t="shared" si="1"/>
        <v>0</v>
      </c>
    </row>
    <row r="13" spans="1:18" ht="18" customHeight="1" x14ac:dyDescent="0.45">
      <c r="B13" s="118"/>
      <c r="C13" s="123"/>
      <c r="D13" s="124"/>
      <c r="E13" s="43"/>
      <c r="F13" s="39"/>
      <c r="G13" s="43"/>
      <c r="H13" s="44"/>
      <c r="I13" s="46"/>
      <c r="J13" s="46"/>
      <c r="K13" s="30"/>
      <c r="L13" s="118"/>
      <c r="M13" s="42" t="s">
        <v>33</v>
      </c>
      <c r="P13" s="4">
        <f t="shared" si="2"/>
        <v>0</v>
      </c>
      <c r="Q13" s="4">
        <f t="shared" si="0"/>
        <v>0</v>
      </c>
      <c r="R13" s="4">
        <f t="shared" si="1"/>
        <v>0</v>
      </c>
    </row>
    <row r="14" spans="1:18" ht="18" customHeight="1" x14ac:dyDescent="0.45">
      <c r="B14" s="118"/>
      <c r="C14" s="123"/>
      <c r="D14" s="124"/>
      <c r="E14" s="43"/>
      <c r="F14" s="39"/>
      <c r="G14" s="43"/>
      <c r="H14" s="44"/>
      <c r="I14" s="46"/>
      <c r="J14" s="46"/>
      <c r="K14" s="30"/>
      <c r="L14" s="118"/>
      <c r="M14" s="42" t="s">
        <v>33</v>
      </c>
      <c r="P14" s="4">
        <f t="shared" si="2"/>
        <v>0</v>
      </c>
      <c r="Q14" s="4">
        <f t="shared" si="0"/>
        <v>0</v>
      </c>
      <c r="R14" s="4">
        <f t="shared" si="1"/>
        <v>0</v>
      </c>
    </row>
    <row r="15" spans="1:18" ht="18" customHeight="1" x14ac:dyDescent="0.45">
      <c r="B15" s="118"/>
      <c r="C15" s="123"/>
      <c r="D15" s="124"/>
      <c r="E15" s="43"/>
      <c r="F15" s="39"/>
      <c r="G15" s="43"/>
      <c r="H15" s="44"/>
      <c r="I15" s="46"/>
      <c r="J15" s="46"/>
      <c r="K15" s="30"/>
      <c r="L15" s="118"/>
      <c r="M15" s="42" t="s">
        <v>33</v>
      </c>
      <c r="P15" s="4">
        <f t="shared" si="2"/>
        <v>0</v>
      </c>
      <c r="Q15" s="4">
        <f t="shared" si="0"/>
        <v>0</v>
      </c>
      <c r="R15" s="4">
        <f t="shared" si="1"/>
        <v>0</v>
      </c>
    </row>
    <row r="16" spans="1:18" ht="18" customHeight="1" x14ac:dyDescent="0.45">
      <c r="B16" s="118"/>
      <c r="C16" s="123"/>
      <c r="D16" s="124"/>
      <c r="E16" s="43"/>
      <c r="F16" s="39"/>
      <c r="G16" s="43"/>
      <c r="H16" s="44"/>
      <c r="I16" s="46"/>
      <c r="J16" s="46"/>
      <c r="K16" s="30"/>
      <c r="L16" s="118"/>
      <c r="M16" s="42" t="s">
        <v>33</v>
      </c>
      <c r="P16" s="4">
        <f t="shared" si="2"/>
        <v>0</v>
      </c>
      <c r="Q16" s="4">
        <f t="shared" si="0"/>
        <v>0</v>
      </c>
      <c r="R16" s="4">
        <f t="shared" si="1"/>
        <v>0</v>
      </c>
    </row>
    <row r="17" spans="2:18" ht="18" customHeight="1" x14ac:dyDescent="0.45">
      <c r="B17" s="118"/>
      <c r="C17" s="123"/>
      <c r="D17" s="124"/>
      <c r="E17" s="43"/>
      <c r="F17" s="39"/>
      <c r="G17" s="43"/>
      <c r="H17" s="44"/>
      <c r="I17" s="46"/>
      <c r="J17" s="46"/>
      <c r="K17" s="30"/>
      <c r="L17" s="118"/>
      <c r="M17" s="42" t="s">
        <v>33</v>
      </c>
      <c r="P17" s="4">
        <f t="shared" si="2"/>
        <v>0</v>
      </c>
      <c r="Q17" s="4">
        <f t="shared" si="0"/>
        <v>0</v>
      </c>
      <c r="R17" s="4">
        <f t="shared" si="1"/>
        <v>0</v>
      </c>
    </row>
    <row r="18" spans="2:18" ht="18" customHeight="1" x14ac:dyDescent="0.45">
      <c r="B18" s="118"/>
      <c r="C18" s="123"/>
      <c r="D18" s="124"/>
      <c r="E18" s="43"/>
      <c r="F18" s="39"/>
      <c r="G18" s="43"/>
      <c r="H18" s="44"/>
      <c r="I18" s="46"/>
      <c r="J18" s="46"/>
      <c r="K18" s="30"/>
      <c r="L18" s="118"/>
      <c r="M18" s="42" t="s">
        <v>33</v>
      </c>
      <c r="P18" s="4">
        <f t="shared" si="2"/>
        <v>0</v>
      </c>
      <c r="Q18" s="4">
        <f t="shared" si="0"/>
        <v>0</v>
      </c>
      <c r="R18" s="4">
        <f t="shared" si="1"/>
        <v>0</v>
      </c>
    </row>
    <row r="19" spans="2:18" ht="18" customHeight="1" x14ac:dyDescent="0.45">
      <c r="B19" s="118"/>
      <c r="C19" s="123"/>
      <c r="D19" s="124"/>
      <c r="E19" s="43"/>
      <c r="F19" s="39"/>
      <c r="G19" s="43"/>
      <c r="H19" s="44"/>
      <c r="I19" s="46"/>
      <c r="J19" s="46"/>
      <c r="K19" s="30"/>
      <c r="L19" s="118"/>
      <c r="M19" s="42" t="s">
        <v>33</v>
      </c>
      <c r="P19" s="4">
        <f t="shared" si="2"/>
        <v>0</v>
      </c>
      <c r="Q19" s="4">
        <f t="shared" si="0"/>
        <v>0</v>
      </c>
      <c r="R19" s="4">
        <f t="shared" si="1"/>
        <v>0</v>
      </c>
    </row>
    <row r="20" spans="2:18" ht="18" customHeight="1" x14ac:dyDescent="0.45">
      <c r="B20" s="118"/>
      <c r="C20" s="123"/>
      <c r="D20" s="124"/>
      <c r="E20" s="43"/>
      <c r="F20" s="39"/>
      <c r="G20" s="43"/>
      <c r="H20" s="44"/>
      <c r="I20" s="46"/>
      <c r="J20" s="46"/>
      <c r="K20" s="30"/>
      <c r="L20" s="118"/>
      <c r="M20" s="42" t="s">
        <v>33</v>
      </c>
      <c r="P20" s="4">
        <f t="shared" si="2"/>
        <v>0</v>
      </c>
      <c r="Q20" s="4">
        <f t="shared" si="0"/>
        <v>0</v>
      </c>
      <c r="R20" s="4">
        <f t="shared" si="1"/>
        <v>0</v>
      </c>
    </row>
    <row r="21" spans="2:18" ht="18" customHeight="1" x14ac:dyDescent="0.45">
      <c r="B21" s="118"/>
      <c r="C21" s="123"/>
      <c r="D21" s="124"/>
      <c r="E21" s="43"/>
      <c r="F21" s="39"/>
      <c r="G21" s="43"/>
      <c r="H21" s="44"/>
      <c r="I21" s="46"/>
      <c r="J21" s="46"/>
      <c r="K21" s="30"/>
      <c r="L21" s="118"/>
      <c r="M21" s="42" t="s">
        <v>33</v>
      </c>
      <c r="P21" s="4">
        <f>K21</f>
        <v>0</v>
      </c>
      <c r="Q21" s="4">
        <f t="shared" si="0"/>
        <v>0</v>
      </c>
      <c r="R21" s="4">
        <f t="shared" si="1"/>
        <v>0</v>
      </c>
    </row>
    <row r="22" spans="2:18" ht="18" customHeight="1" x14ac:dyDescent="0.45">
      <c r="B22" s="118"/>
      <c r="C22" s="123"/>
      <c r="D22" s="124"/>
      <c r="E22" s="43"/>
      <c r="F22" s="39"/>
      <c r="G22" s="43"/>
      <c r="H22" s="44"/>
      <c r="I22" s="46"/>
      <c r="J22" s="46"/>
      <c r="K22" s="30"/>
      <c r="L22" s="118"/>
      <c r="M22" s="42" t="s">
        <v>32</v>
      </c>
      <c r="P22" s="4">
        <f>K22</f>
        <v>0</v>
      </c>
      <c r="Q22" s="4">
        <f t="shared" si="0"/>
        <v>0</v>
      </c>
      <c r="R22" s="4">
        <f t="shared" si="1"/>
        <v>0</v>
      </c>
    </row>
    <row r="23" spans="2:18" ht="18" customHeight="1" x14ac:dyDescent="0.45">
      <c r="B23" s="118"/>
      <c r="C23" s="123"/>
      <c r="D23" s="124"/>
      <c r="E23" s="43"/>
      <c r="F23" s="39"/>
      <c r="G23" s="43"/>
      <c r="H23" s="44"/>
      <c r="I23" s="46"/>
      <c r="J23" s="46"/>
      <c r="K23" s="30"/>
      <c r="L23" s="118"/>
      <c r="M23" s="42" t="s">
        <v>32</v>
      </c>
      <c r="P23" s="4">
        <f t="shared" ref="P23:P30" si="3">K23</f>
        <v>0</v>
      </c>
      <c r="Q23" s="4">
        <f t="shared" si="0"/>
        <v>0</v>
      </c>
      <c r="R23" s="4">
        <f t="shared" si="1"/>
        <v>0</v>
      </c>
    </row>
    <row r="24" spans="2:18" ht="18" customHeight="1" x14ac:dyDescent="0.45">
      <c r="B24" s="118"/>
      <c r="C24" s="123"/>
      <c r="D24" s="124"/>
      <c r="E24" s="43"/>
      <c r="F24" s="39"/>
      <c r="G24" s="43"/>
      <c r="H24" s="44"/>
      <c r="I24" s="46"/>
      <c r="J24" s="46"/>
      <c r="K24" s="30"/>
      <c r="L24" s="118"/>
      <c r="M24" s="42" t="s">
        <v>32</v>
      </c>
      <c r="P24" s="4">
        <f t="shared" si="3"/>
        <v>0</v>
      </c>
      <c r="Q24" s="4">
        <f t="shared" si="0"/>
        <v>0</v>
      </c>
      <c r="R24" s="4">
        <f t="shared" si="1"/>
        <v>0</v>
      </c>
    </row>
    <row r="25" spans="2:18" ht="18" customHeight="1" x14ac:dyDescent="0.45">
      <c r="B25" s="118"/>
      <c r="C25" s="123"/>
      <c r="D25" s="124"/>
      <c r="E25" s="43"/>
      <c r="F25" s="39"/>
      <c r="G25" s="43"/>
      <c r="H25" s="44"/>
      <c r="I25" s="46"/>
      <c r="J25" s="46"/>
      <c r="K25" s="30"/>
      <c r="L25" s="118"/>
      <c r="M25" s="42" t="s">
        <v>32</v>
      </c>
      <c r="P25" s="4">
        <f t="shared" si="3"/>
        <v>0</v>
      </c>
      <c r="Q25" s="4">
        <f t="shared" si="0"/>
        <v>0</v>
      </c>
      <c r="R25" s="4">
        <f t="shared" si="1"/>
        <v>0</v>
      </c>
    </row>
    <row r="26" spans="2:18" ht="18" customHeight="1" x14ac:dyDescent="0.45">
      <c r="B26" s="118"/>
      <c r="C26" s="123"/>
      <c r="D26" s="124"/>
      <c r="E26" s="43"/>
      <c r="F26" s="39"/>
      <c r="G26" s="43"/>
      <c r="H26" s="44"/>
      <c r="I26" s="46"/>
      <c r="J26" s="46"/>
      <c r="K26" s="30"/>
      <c r="L26" s="118"/>
      <c r="M26" s="42" t="s">
        <v>32</v>
      </c>
      <c r="P26" s="4">
        <f t="shared" si="3"/>
        <v>0</v>
      </c>
      <c r="Q26" s="4">
        <f t="shared" si="0"/>
        <v>0</v>
      </c>
      <c r="R26" s="4">
        <f t="shared" si="1"/>
        <v>0</v>
      </c>
    </row>
    <row r="27" spans="2:18" ht="18" customHeight="1" x14ac:dyDescent="0.45">
      <c r="B27" s="118"/>
      <c r="C27" s="123"/>
      <c r="D27" s="124"/>
      <c r="E27" s="43"/>
      <c r="F27" s="39"/>
      <c r="G27" s="43"/>
      <c r="H27" s="44"/>
      <c r="I27" s="46"/>
      <c r="J27" s="46"/>
      <c r="K27" s="30"/>
      <c r="L27" s="118"/>
      <c r="M27" s="42" t="s">
        <v>32</v>
      </c>
      <c r="P27" s="4">
        <f t="shared" si="3"/>
        <v>0</v>
      </c>
      <c r="Q27" s="4">
        <f t="shared" si="0"/>
        <v>0</v>
      </c>
      <c r="R27" s="4">
        <f t="shared" si="1"/>
        <v>0</v>
      </c>
    </row>
    <row r="28" spans="2:18" ht="18" customHeight="1" x14ac:dyDescent="0.45">
      <c r="B28" s="118"/>
      <c r="C28" s="123"/>
      <c r="D28" s="124"/>
      <c r="E28" s="43"/>
      <c r="F28" s="39"/>
      <c r="G28" s="43"/>
      <c r="H28" s="44"/>
      <c r="I28" s="46"/>
      <c r="J28" s="46"/>
      <c r="K28" s="30"/>
      <c r="L28" s="118"/>
      <c r="M28" s="42" t="s">
        <v>32</v>
      </c>
      <c r="P28" s="4">
        <f t="shared" si="3"/>
        <v>0</v>
      </c>
      <c r="Q28" s="4">
        <f t="shared" si="0"/>
        <v>0</v>
      </c>
      <c r="R28" s="4">
        <f>P28*Q28</f>
        <v>0</v>
      </c>
    </row>
    <row r="29" spans="2:18" ht="18" customHeight="1" x14ac:dyDescent="0.45">
      <c r="B29" s="118"/>
      <c r="C29" s="123"/>
      <c r="D29" s="124"/>
      <c r="E29" s="43"/>
      <c r="F29" s="39"/>
      <c r="G29" s="43"/>
      <c r="H29" s="44"/>
      <c r="I29" s="46"/>
      <c r="J29" s="46"/>
      <c r="K29" s="30"/>
      <c r="L29" s="118"/>
      <c r="M29" s="42" t="s">
        <v>32</v>
      </c>
      <c r="P29" s="4">
        <f t="shared" si="3"/>
        <v>0</v>
      </c>
      <c r="Q29" s="4">
        <f t="shared" si="0"/>
        <v>0</v>
      </c>
      <c r="R29" s="4">
        <f t="shared" si="1"/>
        <v>0</v>
      </c>
    </row>
    <row r="30" spans="2:18" ht="18" customHeight="1" x14ac:dyDescent="0.45">
      <c r="B30" s="118"/>
      <c r="C30" s="123"/>
      <c r="D30" s="124"/>
      <c r="E30" s="43"/>
      <c r="F30" s="39"/>
      <c r="G30" s="43"/>
      <c r="H30" s="44"/>
      <c r="I30" s="46"/>
      <c r="J30" s="46"/>
      <c r="K30" s="30"/>
      <c r="L30" s="118"/>
      <c r="M30" s="42" t="s">
        <v>32</v>
      </c>
      <c r="P30" s="4">
        <f t="shared" si="3"/>
        <v>0</v>
      </c>
      <c r="Q30" s="4">
        <f t="shared" si="0"/>
        <v>0</v>
      </c>
      <c r="R30" s="4">
        <f t="shared" si="1"/>
        <v>0</v>
      </c>
    </row>
    <row r="31" spans="2:18" ht="18" customHeight="1" x14ac:dyDescent="0.45">
      <c r="B31" s="118"/>
      <c r="C31" s="123"/>
      <c r="D31" s="124"/>
      <c r="E31" s="43"/>
      <c r="F31" s="39"/>
      <c r="G31" s="43"/>
      <c r="H31" s="44"/>
      <c r="I31" s="46"/>
      <c r="J31" s="46"/>
      <c r="K31" s="30"/>
      <c r="L31" s="118"/>
      <c r="M31" s="42" t="s">
        <v>33</v>
      </c>
      <c r="P31" s="4">
        <f>K31</f>
        <v>0</v>
      </c>
      <c r="Q31" s="4">
        <f t="shared" si="0"/>
        <v>0</v>
      </c>
      <c r="R31" s="4">
        <f t="shared" si="1"/>
        <v>0</v>
      </c>
    </row>
    <row r="32" spans="2:18" ht="18" customHeight="1" x14ac:dyDescent="0.45">
      <c r="B32" s="118"/>
      <c r="C32" s="123"/>
      <c r="D32" s="124"/>
      <c r="E32" s="43"/>
      <c r="F32" s="39"/>
      <c r="G32" s="43"/>
      <c r="H32" s="44"/>
      <c r="I32" s="46"/>
      <c r="J32" s="46"/>
      <c r="K32" s="30"/>
      <c r="L32" s="118"/>
      <c r="M32" s="42" t="s">
        <v>33</v>
      </c>
      <c r="P32" s="4">
        <f>K32</f>
        <v>0</v>
      </c>
      <c r="Q32" s="4">
        <f t="shared" si="0"/>
        <v>0</v>
      </c>
      <c r="R32" s="4">
        <f t="shared" si="1"/>
        <v>0</v>
      </c>
    </row>
    <row r="33" spans="2:18" ht="18" customHeight="1" x14ac:dyDescent="0.45">
      <c r="B33" s="118"/>
      <c r="C33" s="123"/>
      <c r="D33" s="124"/>
      <c r="E33" s="43"/>
      <c r="F33" s="39"/>
      <c r="G33" s="43"/>
      <c r="H33" s="44"/>
      <c r="I33" s="46"/>
      <c r="J33" s="46"/>
      <c r="K33" s="30"/>
      <c r="L33" s="118"/>
      <c r="M33" s="42" t="s">
        <v>33</v>
      </c>
      <c r="P33" s="4">
        <f>K33</f>
        <v>0</v>
      </c>
      <c r="Q33" s="4">
        <f t="shared" si="0"/>
        <v>0</v>
      </c>
      <c r="R33" s="4">
        <f t="shared" si="1"/>
        <v>0</v>
      </c>
    </row>
    <row r="34" spans="2:18" ht="18" customHeight="1" x14ac:dyDescent="0.45">
      <c r="B34" s="118"/>
      <c r="C34" s="123"/>
      <c r="D34" s="124"/>
      <c r="E34" s="43"/>
      <c r="F34" s="39"/>
      <c r="G34" s="43"/>
      <c r="H34" s="44"/>
      <c r="I34" s="46"/>
      <c r="J34" s="46"/>
      <c r="K34" s="30"/>
      <c r="L34" s="118"/>
      <c r="M34" s="42" t="s">
        <v>33</v>
      </c>
      <c r="P34" s="4">
        <f>K34</f>
        <v>0</v>
      </c>
      <c r="Q34" s="4">
        <f t="shared" si="0"/>
        <v>0</v>
      </c>
      <c r="R34" s="4">
        <f t="shared" si="1"/>
        <v>0</v>
      </c>
    </row>
    <row r="35" spans="2:18" ht="18" customHeight="1" x14ac:dyDescent="0.45">
      <c r="B35" s="109"/>
      <c r="C35" s="123"/>
      <c r="D35" s="124"/>
      <c r="E35" s="43"/>
      <c r="F35" s="39"/>
      <c r="G35" s="43"/>
      <c r="H35" s="44"/>
      <c r="I35" s="46"/>
      <c r="J35" s="46"/>
      <c r="K35" s="30"/>
      <c r="L35" s="109"/>
      <c r="M35" s="42" t="s">
        <v>33</v>
      </c>
      <c r="P35" s="4">
        <f>K35</f>
        <v>0</v>
      </c>
      <c r="Q35" s="4">
        <f t="shared" si="0"/>
        <v>0</v>
      </c>
      <c r="R35" s="4">
        <f t="shared" si="1"/>
        <v>0</v>
      </c>
    </row>
    <row r="36" spans="2:18" ht="18" customHeight="1" x14ac:dyDescent="0.45">
      <c r="B36" s="107" t="s">
        <v>1</v>
      </c>
      <c r="C36" s="107"/>
      <c r="D36" s="107"/>
      <c r="E36" s="107"/>
      <c r="F36" s="107"/>
      <c r="G36" s="107"/>
      <c r="H36" s="107"/>
      <c r="I36" s="107"/>
      <c r="J36" s="107"/>
      <c r="K36" s="107"/>
      <c r="L36" s="113">
        <f>L6</f>
        <v>4</v>
      </c>
      <c r="M36" s="108">
        <f>SUM(R6:R35)</f>
        <v>0</v>
      </c>
    </row>
    <row r="37" spans="2:18" ht="18" customHeight="1" x14ac:dyDescent="0.45">
      <c r="B37" s="107"/>
      <c r="C37" s="107"/>
      <c r="D37" s="107"/>
      <c r="E37" s="107"/>
      <c r="F37" s="107"/>
      <c r="G37" s="107"/>
      <c r="H37" s="107"/>
      <c r="I37" s="107"/>
      <c r="J37" s="107"/>
      <c r="K37" s="107"/>
      <c r="L37" s="114"/>
      <c r="M37" s="109"/>
    </row>
  </sheetData>
  <sheetProtection algorithmName="SHA-512" hashValue="GCkpI3p4MzhLxD0yqxXO+6SU1ce108DWGHfGt8JAmM3nLxk8HZAzyIG86hGXPOXNxpZ+MZdSyWjAlI0shONhNg==" saltValue="KT12xhN0JgWqWSdFzT7+rA==" spinCount="100000" sheet="1" objects="1" scenarios="1"/>
  <mergeCells count="40">
    <mergeCell ref="J3:M3"/>
    <mergeCell ref="D3:F3"/>
    <mergeCell ref="G3:I3"/>
    <mergeCell ref="C35:D35"/>
    <mergeCell ref="B36:K37"/>
    <mergeCell ref="L36:L37"/>
    <mergeCell ref="M36:M37"/>
    <mergeCell ref="C29:D29"/>
    <mergeCell ref="C30:D30"/>
    <mergeCell ref="C31:D31"/>
    <mergeCell ref="C32:D32"/>
    <mergeCell ref="C33:D33"/>
    <mergeCell ref="C34:D34"/>
    <mergeCell ref="C28:D28"/>
    <mergeCell ref="C17:D17"/>
    <mergeCell ref="C18:D18"/>
    <mergeCell ref="C26:D26"/>
    <mergeCell ref="C27:D27"/>
    <mergeCell ref="C16:D16"/>
    <mergeCell ref="C19:D19"/>
    <mergeCell ref="C20:D20"/>
    <mergeCell ref="C21:D21"/>
    <mergeCell ref="C22:D22"/>
    <mergeCell ref="C23:D23"/>
    <mergeCell ref="B3:C3"/>
    <mergeCell ref="C5:D5"/>
    <mergeCell ref="B6:B35"/>
    <mergeCell ref="C6:D6"/>
    <mergeCell ref="L6:L35"/>
    <mergeCell ref="C7:D7"/>
    <mergeCell ref="C8:D8"/>
    <mergeCell ref="C9:D9"/>
    <mergeCell ref="C10:D10"/>
    <mergeCell ref="C11:D11"/>
    <mergeCell ref="C12:D12"/>
    <mergeCell ref="C13:D13"/>
    <mergeCell ref="C14:D14"/>
    <mergeCell ref="C15:D15"/>
    <mergeCell ref="C24:D24"/>
    <mergeCell ref="C25:D25"/>
  </mergeCells>
  <phoneticPr fontId="1"/>
  <dataValidations count="6">
    <dataValidation type="list" allowBlank="1" showInputMessage="1" showErrorMessage="1" sqref="M6:M35" xr:uid="{D123E6AA-D819-4C0C-8EE3-FD0CB5838355}">
      <formula1>"-,○"</formula1>
    </dataValidation>
    <dataValidation type="list" allowBlank="1" showInputMessage="1" showErrorMessage="1" sqref="I6:J35" xr:uid="{F2998CF3-3E96-47B6-9345-8BE41E92899A}">
      <formula1>"1 2,3 4,5 6,7 8,9 10"</formula1>
    </dataValidation>
    <dataValidation type="list" allowBlank="1" showInputMessage="1" showErrorMessage="1" sqref="H6:H35" xr:uid="{F92A0135-D159-4A23-A885-EF648751C622}">
      <formula1>"1 2,3 4,5 6,7 8,9 10,他"</formula1>
    </dataValidation>
    <dataValidation type="list" allowBlank="1" showInputMessage="1" showErrorMessage="1" sqref="G6:G35" xr:uid="{F9949D00-6B71-4396-A6D6-CF5988F3EF90}">
      <formula1>"月,火,水,木,金,土,日,他"</formula1>
    </dataValidation>
    <dataValidation type="list" allowBlank="1" showInputMessage="1" showErrorMessage="1" sqref="E6:E35" xr:uid="{CC370AD3-A9C1-4ED6-8E6E-C55D9AFCBC23}">
      <formula1>"1,2,3,4"</formula1>
    </dataValidation>
    <dataValidation type="list" allowBlank="1" showInputMessage="1" showErrorMessage="1" sqref="F6:F35" xr:uid="{17939CDA-C688-41C7-A42E-147C3AC0F9EF}">
      <formula1>"前期,後期"</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ホーム</vt:lpstr>
      <vt:lpstr>ようこそ</vt:lpstr>
      <vt:lpstr>設定</vt:lpstr>
      <vt:lpstr>全学基礎教育(1)</vt:lpstr>
      <vt:lpstr>全学基礎教育(2)</vt:lpstr>
      <vt:lpstr>基盤科目</vt:lpstr>
      <vt:lpstr>専門必修</vt:lpstr>
      <vt:lpstr>専門選択</vt:lpstr>
      <vt:lpstr>専門自由</vt:lpstr>
      <vt:lpstr>自由選択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2022-04-09T10:09:23Z</dcterms:created>
  <dcterms:modified xsi:type="dcterms:W3CDTF">2024-04-04T02:19:10Z</dcterms:modified>
</cp:coreProperties>
</file>