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sunny\mushroom\sqlexcel\"/>
    </mc:Choice>
  </mc:AlternateContent>
  <xr:revisionPtr revIDLastSave="0" documentId="13_ncr:1_{ACE737BE-A235-42D3-9A33-4D070542E027}" xr6:coauthVersionLast="47" xr6:coauthVersionMax="47" xr10:uidLastSave="{00000000-0000-0000-0000-000000000000}"/>
  <bookViews>
    <workbookView xWindow="-120" yWindow="-21720" windowWidth="38640" windowHeight="21840" firstSheet="2" activeTab="13" xr2:uid="{00000000-000D-0000-FFFF-FFFF00000000}"/>
  </bookViews>
  <sheets>
    <sheet name="employee_print" sheetId="1" r:id="rId1"/>
    <sheet name="generated_history" sheetId="2" r:id="rId2"/>
    <sheet name="employee_list" sheetId="3" r:id="rId3"/>
    <sheet name="salary_2208" sheetId="4" r:id="rId4"/>
    <sheet name="salary_2209" sheetId="5" r:id="rId5"/>
    <sheet name="salary_2210" sheetId="6" r:id="rId6"/>
    <sheet name="salary_2211" sheetId="7" r:id="rId7"/>
    <sheet name="salary_2212" sheetId="8" r:id="rId8"/>
    <sheet name="salary_2301" sheetId="9" r:id="rId9"/>
    <sheet name="salary_2302" sheetId="10" r:id="rId10"/>
    <sheet name="salary_2303" sheetId="11" r:id="rId11"/>
    <sheet name="salary_2303_old" sheetId="12" r:id="rId12"/>
    <sheet name="Sheet1" sheetId="14" r:id="rId13"/>
    <sheet name="wage_list_before_2208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>'[1]Salary 2208'!$A$1:$D$111</definedName>
    <definedName name="_xlnm._FilterDatabase" localSheetId="4">'[2]Salary 2209'!$C$1:$D$115</definedName>
    <definedName name="_xlnm._FilterDatabase" localSheetId="5">'[3]Salary 2210'!$C$1:$D$120</definedName>
    <definedName name="_xlnm._FilterDatabase" localSheetId="8">salary_2301!$A$1:$D$131</definedName>
    <definedName name="_xlnm._FilterDatabase" localSheetId="9">salary_2302!$A$1:$D$141</definedName>
    <definedName name="_xlnm._FilterDatabase" localSheetId="10">salary_2303!$A$1:$D$144</definedName>
    <definedName name="_xlnm.Print_Titles" localSheetId="13">wage_list_before_2208!$1:$1,wage_list_before_2208!$A:$B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1" i="14" l="1"/>
  <c r="D4" i="12"/>
  <c r="C124" i="11"/>
  <c r="C123" i="11"/>
  <c r="C114" i="11"/>
  <c r="C97" i="11"/>
  <c r="C68" i="11"/>
  <c r="C60" i="11"/>
  <c r="C48" i="11"/>
  <c r="C28" i="11"/>
  <c r="C26" i="11"/>
  <c r="C7" i="11"/>
  <c r="C4" i="11"/>
  <c r="C140" i="10"/>
  <c r="C124" i="10"/>
  <c r="C123" i="10"/>
  <c r="C121" i="10"/>
  <c r="C97" i="10"/>
  <c r="C68" i="10"/>
  <c r="C48" i="10"/>
  <c r="C37" i="10"/>
  <c r="C28" i="10"/>
  <c r="C26" i="10"/>
  <c r="C16" i="10"/>
  <c r="C7" i="10"/>
  <c r="C4" i="10"/>
  <c r="C2" i="10"/>
  <c r="C36" i="9"/>
  <c r="C16" i="9"/>
  <c r="C121" i="6"/>
  <c r="C114" i="6"/>
  <c r="C70" i="6"/>
  <c r="C53" i="6"/>
  <c r="C48" i="6"/>
  <c r="C28" i="6"/>
  <c r="C26" i="6"/>
  <c r="C16" i="6"/>
  <c r="C4" i="6"/>
  <c r="C2" i="6"/>
  <c r="C97" i="4"/>
  <c r="C96" i="4"/>
  <c r="C94" i="4"/>
  <c r="C76" i="4"/>
  <c r="C70" i="4"/>
  <c r="C68" i="4"/>
  <c r="C61" i="4"/>
  <c r="C60" i="4"/>
  <c r="C58" i="4"/>
  <c r="C53" i="4"/>
  <c r="C48" i="4"/>
  <c r="C41" i="4"/>
  <c r="C33" i="4"/>
  <c r="C28" i="4"/>
  <c r="C26" i="4"/>
  <c r="C23" i="4"/>
  <c r="C21" i="4"/>
  <c r="C16" i="4"/>
  <c r="C7" i="4"/>
  <c r="C4" i="4"/>
  <c r="C111" i="4" s="1"/>
  <c r="C2" i="4"/>
  <c r="J516" i="2"/>
  <c r="I388" i="2"/>
  <c r="L288" i="2"/>
  <c r="K288" i="2"/>
  <c r="J288" i="2"/>
  <c r="L141" i="2"/>
  <c r="K141" i="2"/>
  <c r="J141" i="2"/>
  <c r="L73" i="2"/>
  <c r="K73" i="2"/>
  <c r="J73" i="2"/>
</calcChain>
</file>

<file path=xl/sharedStrings.xml><?xml version="1.0" encoding="utf-8"?>
<sst xmlns="http://schemas.openxmlformats.org/spreadsheetml/2006/main" count="5252" uniqueCount="229">
  <si>
    <t>SID</t>
  </si>
  <si>
    <t>Staff Name</t>
  </si>
  <si>
    <t>Wage(4)</t>
  </si>
  <si>
    <t>Wage(5)</t>
  </si>
  <si>
    <t>Wage(6)</t>
  </si>
  <si>
    <t>Wage(7)</t>
  </si>
  <si>
    <t>Wage(8)</t>
  </si>
  <si>
    <t>Wage(9)</t>
  </si>
  <si>
    <t>Wage (10)</t>
  </si>
  <si>
    <t>Wage (11)</t>
  </si>
  <si>
    <t>Wage (12)</t>
  </si>
  <si>
    <t>Wage (1)</t>
  </si>
  <si>
    <t>Wage (2)</t>
  </si>
  <si>
    <t>Wage (3)</t>
  </si>
  <si>
    <t>Wage (4)</t>
  </si>
  <si>
    <t>Wage (5)</t>
  </si>
  <si>
    <t>Wage (6)</t>
  </si>
  <si>
    <t>Wage (7)</t>
  </si>
  <si>
    <t>Choi Lam Mei</t>
  </si>
  <si>
    <t>Wu Hoi Ting</t>
  </si>
  <si>
    <t>Yam Cheuk Wing</t>
  </si>
  <si>
    <t>任倬穎</t>
  </si>
  <si>
    <t>何婉兒</t>
  </si>
  <si>
    <t>何子游</t>
  </si>
  <si>
    <t>何映筵</t>
  </si>
  <si>
    <t>何瑋欣</t>
  </si>
  <si>
    <t>何雪嵐</t>
  </si>
  <si>
    <t>余兆樺</t>
  </si>
  <si>
    <t>余品琴</t>
  </si>
  <si>
    <t>劉燊儀</t>
  </si>
  <si>
    <t>劉秋薇</t>
  </si>
  <si>
    <t>劉芝彤</t>
  </si>
  <si>
    <t>吳慧敏</t>
  </si>
  <si>
    <t>吳懷恩</t>
  </si>
  <si>
    <t>吳芷恩</t>
  </si>
  <si>
    <t>吳著欽</t>
  </si>
  <si>
    <t>周凱敏</t>
  </si>
  <si>
    <t>周慧穎</t>
  </si>
  <si>
    <t>周穎瑩</t>
  </si>
  <si>
    <t>嚴穎琳</t>
  </si>
  <si>
    <t>堵愛利</t>
  </si>
  <si>
    <t>姚獅穎</t>
  </si>
  <si>
    <t>孫詠楠</t>
  </si>
  <si>
    <t>張娜娜</t>
  </si>
  <si>
    <t>張尤輝</t>
  </si>
  <si>
    <t>張瑙</t>
  </si>
  <si>
    <t>徐毓蔚</t>
  </si>
  <si>
    <t>文斯朗</t>
  </si>
  <si>
    <t>方淑華</t>
  </si>
  <si>
    <t>曹勁馨</t>
  </si>
  <si>
    <t>曹子琪</t>
  </si>
  <si>
    <t>曹子瑤</t>
  </si>
  <si>
    <t>曾婉欣</t>
  </si>
  <si>
    <t>曾珈文</t>
  </si>
  <si>
    <t>李嘉桐</t>
  </si>
  <si>
    <t>李式妍</t>
  </si>
  <si>
    <t>李愷鋒</t>
  </si>
  <si>
    <t>李沛瞳</t>
  </si>
  <si>
    <t>李玟慧</t>
  </si>
  <si>
    <t>李苑彤</t>
  </si>
  <si>
    <t>李靜宜</t>
  </si>
  <si>
    <t>李鳳轉</t>
  </si>
  <si>
    <t>李麗嫦</t>
  </si>
  <si>
    <t>林景泉</t>
  </si>
  <si>
    <t>林梓珊</t>
  </si>
  <si>
    <t>林樂婷</t>
  </si>
  <si>
    <t>梁嘉倩</t>
  </si>
  <si>
    <t>梁恩瑜</t>
  </si>
  <si>
    <t>梁燕妮</t>
  </si>
  <si>
    <t>梁珮晴</t>
  </si>
  <si>
    <t>梁皓茵</t>
  </si>
  <si>
    <t>梁綽穎</t>
  </si>
  <si>
    <t>梁雅雯</t>
  </si>
  <si>
    <t>楊博賢</t>
  </si>
  <si>
    <t>楊嘉蔚</t>
  </si>
  <si>
    <t>楊嘉蕎</t>
  </si>
  <si>
    <t>楊藹怡</t>
  </si>
  <si>
    <t>楊鎰桁</t>
  </si>
  <si>
    <t>温錦恩</t>
  </si>
  <si>
    <t>潘浩天</t>
  </si>
  <si>
    <t>羅佩欣</t>
  </si>
  <si>
    <t>胡凱婷</t>
  </si>
  <si>
    <t>胡珮珊</t>
  </si>
  <si>
    <t>胡麗賢</t>
  </si>
  <si>
    <t>范曉嵐</t>
  </si>
  <si>
    <t>葉智敏</t>
  </si>
  <si>
    <t>葉煜然</t>
  </si>
  <si>
    <t>葉碧珊</t>
  </si>
  <si>
    <t>葉鎧瑤</t>
  </si>
  <si>
    <t>蕭凱兒</t>
  </si>
  <si>
    <t>蕭映晴</t>
  </si>
  <si>
    <t>蘇世容</t>
  </si>
  <si>
    <t>$178.75+$520</t>
  </si>
  <si>
    <t>蘇家俊</t>
  </si>
  <si>
    <t>袁御珮</t>
  </si>
  <si>
    <t>許力云</t>
  </si>
  <si>
    <t>許文光</t>
  </si>
  <si>
    <t>謝涴瀅</t>
  </si>
  <si>
    <t>謝雅文</t>
  </si>
  <si>
    <t>鄒寶珍</t>
  </si>
  <si>
    <t>鄧伊寧</t>
  </si>
  <si>
    <t>鄭思敏</t>
  </si>
  <si>
    <t>鄭雯禧</t>
  </si>
  <si>
    <t>鄺潤妍</t>
  </si>
  <si>
    <t>金仁杰</t>
  </si>
  <si>
    <t>鍾子澄</t>
  </si>
  <si>
    <t>鍾櫻雅</t>
  </si>
  <si>
    <t>鍾美儀</t>
  </si>
  <si>
    <t>陳凱盈</t>
  </si>
  <si>
    <t>陳嘉儀</t>
  </si>
  <si>
    <t>陳婧熙</t>
  </si>
  <si>
    <t>陳嫻</t>
  </si>
  <si>
    <t>陳彤瑤</t>
  </si>
  <si>
    <t>陳樂蒨</t>
  </si>
  <si>
    <t>陳樂詩</t>
  </si>
  <si>
    <t>陳浩蓁</t>
  </si>
  <si>
    <t>陳瑞玲</t>
  </si>
  <si>
    <t>陳禧</t>
  </si>
  <si>
    <t>陳雅靜</t>
  </si>
  <si>
    <t>麥穎君</t>
  </si>
  <si>
    <t>麥翠兒</t>
  </si>
  <si>
    <t>黃欣琳</t>
  </si>
  <si>
    <t>黎寶妍</t>
  </si>
  <si>
    <t>黎迦穎</t>
  </si>
  <si>
    <t>黎駿宏</t>
  </si>
  <si>
    <t>Cheque</t>
  </si>
  <si>
    <t>Cheque Type</t>
  </si>
  <si>
    <t>Date</t>
  </si>
  <si>
    <t>Category</t>
  </si>
  <si>
    <t>Name</t>
  </si>
  <si>
    <t>Currency</t>
  </si>
  <si>
    <t>Payee Only</t>
  </si>
  <si>
    <t>Remarks</t>
  </si>
  <si>
    <t>BOC</t>
  </si>
  <si>
    <t>Salary</t>
  </si>
  <si>
    <t>Yes</t>
  </si>
  <si>
    <t>HSBC</t>
  </si>
  <si>
    <t>何映筳</t>
  </si>
  <si>
    <t>Replaced #100368</t>
  </si>
  <si>
    <t>Replace #100359</t>
  </si>
  <si>
    <t>蔡霖鎇</t>
  </si>
  <si>
    <t>謝琬瀅</t>
  </si>
  <si>
    <t>Manaul</t>
  </si>
  <si>
    <t>黎駿彥</t>
  </si>
  <si>
    <t>Replaced 100438</t>
  </si>
  <si>
    <t>鄭恩敏</t>
  </si>
  <si>
    <t>吳芷欣</t>
  </si>
  <si>
    <t>何子遊</t>
  </si>
  <si>
    <t>BANK</t>
  </si>
  <si>
    <t>Cancel</t>
  </si>
  <si>
    <t>吳子欣</t>
  </si>
  <si>
    <t>Done</t>
  </si>
  <si>
    <t>員工姓名</t>
  </si>
  <si>
    <t>Status</t>
  </si>
  <si>
    <t>黃詩瑜</t>
  </si>
  <si>
    <t>呂宇靜</t>
  </si>
  <si>
    <t>李珮怡</t>
  </si>
  <si>
    <t>顧錦</t>
  </si>
  <si>
    <t>王如寶</t>
  </si>
  <si>
    <t>周依霖</t>
  </si>
  <si>
    <t>姚芷怡</t>
  </si>
  <si>
    <t>陳慧蕎</t>
  </si>
  <si>
    <t>鍾紫瑶</t>
  </si>
  <si>
    <t>黎芷桐</t>
  </si>
  <si>
    <t>蘇尤月</t>
  </si>
  <si>
    <t>雷欣螢</t>
  </si>
  <si>
    <t>周傲晴</t>
  </si>
  <si>
    <t>曾曉騰</t>
  </si>
  <si>
    <t>何真晴</t>
  </si>
  <si>
    <t>呂嘉發</t>
  </si>
  <si>
    <t>陳筱筠</t>
  </si>
  <si>
    <t>陸婉怡</t>
  </si>
  <si>
    <t>陳穎嵐</t>
  </si>
  <si>
    <t>梁秀冰</t>
  </si>
  <si>
    <t>方子欣</t>
  </si>
  <si>
    <t>林慧欣</t>
  </si>
  <si>
    <t>李芷穎</t>
  </si>
  <si>
    <t>張樂怡</t>
  </si>
  <si>
    <t>徐善愉</t>
  </si>
  <si>
    <t>黃美婧</t>
  </si>
  <si>
    <t>戴韶誼</t>
  </si>
  <si>
    <t>麥梓淘</t>
  </si>
  <si>
    <t>葉凱盈</t>
  </si>
  <si>
    <t>盧曉琳</t>
  </si>
  <si>
    <t>彭嘉樂</t>
  </si>
  <si>
    <t>黃筠翠</t>
  </si>
  <si>
    <t>徐禎蔚</t>
  </si>
  <si>
    <t>P</t>
  </si>
  <si>
    <t>M</t>
  </si>
  <si>
    <t>M(10592.5)</t>
  </si>
  <si>
    <t>戴</t>
  </si>
  <si>
    <t>曹范怡</t>
  </si>
  <si>
    <t>劉永圻</t>
  </si>
  <si>
    <t>張軍寶</t>
  </si>
  <si>
    <t>(1225+245)</t>
  </si>
  <si>
    <t>PM (485)</t>
  </si>
  <si>
    <t>電話</t>
  </si>
  <si>
    <t>(電話)</t>
  </si>
  <si>
    <t>課程1</t>
  </si>
  <si>
    <t>課程2</t>
  </si>
  <si>
    <t>課程3</t>
  </si>
  <si>
    <t>課程4</t>
  </si>
  <si>
    <t>課程5</t>
  </si>
  <si>
    <t>六</t>
  </si>
  <si>
    <t>日</t>
  </si>
  <si>
    <t>三</t>
  </si>
  <si>
    <t>四</t>
  </si>
  <si>
    <t>五</t>
  </si>
  <si>
    <t>日 Pop</t>
  </si>
  <si>
    <t>六補習</t>
  </si>
  <si>
    <t>六 Guitar</t>
  </si>
  <si>
    <t>一 Guitar</t>
  </si>
  <si>
    <t>三 Guitar</t>
  </si>
  <si>
    <t>五 Guitar</t>
  </si>
  <si>
    <t>日 Harp</t>
  </si>
  <si>
    <t>日 Violin</t>
  </si>
  <si>
    <t>六 Violin</t>
  </si>
  <si>
    <t>四 Violin</t>
  </si>
  <si>
    <t>一</t>
  </si>
  <si>
    <t>二</t>
  </si>
  <si>
    <t>一 古箏</t>
  </si>
  <si>
    <t>四 古箏</t>
  </si>
  <si>
    <t>五 Violin</t>
  </si>
  <si>
    <t>四 Guitar</t>
  </si>
  <si>
    <t>吉</t>
  </si>
  <si>
    <t>CANCELLED</t>
  </si>
  <si>
    <t>Cancelled</t>
  </si>
  <si>
    <t>`</t>
  </si>
  <si>
    <t>BOC July Wage as at 10/8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</si>
</sst>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d\-mmm\-yyyy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5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D0CECE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C6C6C6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dotted">
        <color rgb="FF4472C4"/>
      </bottom>
      <diagonal/>
    </border>
    <border>
      <left style="thin">
        <color rgb="FF000000"/>
      </left>
      <right style="thin">
        <color rgb="FF000000"/>
      </right>
      <top/>
      <bottom style="dotted">
        <color rgb="FF4472C4"/>
      </bottom>
      <diagonal/>
    </border>
    <border>
      <left style="thin">
        <color rgb="FF000000"/>
      </left>
      <right style="thick">
        <color rgb="FF000000"/>
      </right>
      <top/>
      <bottom style="dotted">
        <color rgb="FF4472C4"/>
      </bottom>
      <diagonal/>
    </border>
    <border>
      <left/>
      <right style="thick">
        <color rgb="FF000000"/>
      </right>
      <top/>
      <bottom style="dotted">
        <color rgb="FF4472C4"/>
      </bottom>
      <diagonal/>
    </border>
    <border>
      <left style="thick">
        <color rgb="FF000000"/>
      </left>
      <right style="thin">
        <color rgb="FF000000"/>
      </right>
      <top style="dotted">
        <color rgb="FF4472C4"/>
      </top>
      <bottom style="dotted">
        <color rgb="FF4472C4"/>
      </bottom>
      <diagonal/>
    </border>
    <border>
      <left style="thin">
        <color rgb="FF000000"/>
      </left>
      <right style="thin">
        <color rgb="FF000000"/>
      </right>
      <top style="dotted">
        <color rgb="FF4472C4"/>
      </top>
      <bottom style="dotted">
        <color rgb="FF4472C4"/>
      </bottom>
      <diagonal/>
    </border>
    <border>
      <left style="thin">
        <color rgb="FF000000"/>
      </left>
      <right style="thick">
        <color rgb="FF000000"/>
      </right>
      <top style="dotted">
        <color rgb="FF4472C4"/>
      </top>
      <bottom style="dotted">
        <color rgb="FF4472C4"/>
      </bottom>
      <diagonal/>
    </border>
    <border>
      <left/>
      <right style="thick">
        <color rgb="FF000000"/>
      </right>
      <top style="dotted">
        <color rgb="FF4472C4"/>
      </top>
      <bottom style="dotted">
        <color rgb="FF4472C4"/>
      </bottom>
      <diagonal/>
    </border>
    <border>
      <left style="thick">
        <color rgb="FF4472C4"/>
      </left>
      <right style="thin">
        <color rgb="FF4472C4"/>
      </right>
      <top style="thick">
        <color rgb="FF4472C4"/>
      </top>
      <bottom style="thick">
        <color rgb="FF4472C4"/>
      </bottom>
      <diagonal/>
    </border>
    <border>
      <left style="thin">
        <color rgb="FF4472C4"/>
      </left>
      <right style="thin">
        <color rgb="FF4472C4"/>
      </right>
      <top style="thick">
        <color rgb="FF4472C4"/>
      </top>
      <bottom style="thick">
        <color rgb="FF4472C4"/>
      </bottom>
      <diagonal/>
    </border>
  </borders>
  <cellStyleXfs count="1">
    <xf numFmtId="0" fontId="0" fillId="0" borderId="0"/>
  </cellStyleXfs>
  <cellXfs count="70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7" fontId="1" fillId="2" borderId="1" xfId="0" applyNumberFormat="1" applyFont="1" applyFill="1" applyBorder="1" applyAlignment="1">
      <alignment horizontal="right"/>
    </xf>
    <xf numFmtId="3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7" fontId="2" fillId="0" borderId="2" xfId="0" applyNumberFormat="1" applyFont="1" applyBorder="1" applyAlignment="1">
      <alignment horizontal="center"/>
    </xf>
    <xf numFmtId="7" fontId="3" fillId="0" borderId="2" xfId="0" applyNumberFormat="1" applyFont="1" applyBorder="1" applyAlignment="1">
      <alignment horizontal="right"/>
    </xf>
    <xf numFmtId="7" fontId="2" fillId="0" borderId="2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7" fontId="3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7" fontId="2" fillId="0" borderId="3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right"/>
    </xf>
    <xf numFmtId="7" fontId="2" fillId="0" borderId="3" xfId="0" applyNumberFormat="1" applyFont="1" applyBorder="1" applyAlignment="1">
      <alignment horizontal="right"/>
    </xf>
    <xf numFmtId="3" fontId="0" fillId="0" borderId="0" xfId="0" applyNumberFormat="1"/>
    <xf numFmtId="7" fontId="0" fillId="0" borderId="0" xfId="0" applyNumberFormat="1" applyAlignment="1">
      <alignment horizontal="right"/>
    </xf>
    <xf numFmtId="7" fontId="0" fillId="0" borderId="0" xfId="0" applyNumberFormat="1"/>
    <xf numFmtId="7" fontId="3" fillId="0" borderId="4" xfId="0" applyNumberFormat="1" applyFont="1" applyBorder="1" applyAlignment="1">
      <alignment horizontal="right"/>
    </xf>
    <xf numFmtId="3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7" fontId="1" fillId="2" borderId="5" xfId="0" applyNumberFormat="1" applyFont="1" applyFill="1" applyBorder="1" applyAlignment="1">
      <alignment horizontal="center"/>
    </xf>
    <xf numFmtId="3" fontId="3" fillId="0" borderId="6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left"/>
    </xf>
    <xf numFmtId="3" fontId="3" fillId="0" borderId="4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left"/>
    </xf>
    <xf numFmtId="3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7" fontId="3" fillId="0" borderId="4" xfId="0" applyNumberFormat="1" applyFont="1" applyBorder="1" applyAlignment="1">
      <alignment horizontal="left"/>
    </xf>
    <xf numFmtId="7" fontId="2" fillId="0" borderId="4" xfId="0" applyNumberFormat="1" applyFont="1" applyBorder="1" applyAlignment="1">
      <alignment horizontal="right"/>
    </xf>
    <xf numFmtId="1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4" fontId="4" fillId="0" borderId="7" xfId="0" applyNumberFormat="1" applyFont="1" applyBorder="1" applyAlignment="1">
      <alignment horizontal="center"/>
    </xf>
    <xf numFmtId="4" fontId="0" fillId="0" borderId="0" xfId="0" applyNumberFormat="1"/>
    <xf numFmtId="4" fontId="3" fillId="0" borderId="4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center"/>
    </xf>
    <xf numFmtId="7" fontId="4" fillId="0" borderId="7" xfId="0" applyNumberFormat="1" applyFont="1" applyBorder="1" applyAlignment="1">
      <alignment horizontal="center"/>
    </xf>
    <xf numFmtId="1" fontId="5" fillId="3" borderId="9" xfId="0" applyNumberFormat="1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7" fontId="5" fillId="3" borderId="11" xfId="0" applyNumberFormat="1" applyFont="1" applyFill="1" applyBorder="1" applyAlignment="1">
      <alignment horizontal="left"/>
    </xf>
    <xf numFmtId="0" fontId="5" fillId="3" borderId="12" xfId="0" applyFont="1" applyFill="1" applyBorder="1" applyAlignment="1">
      <alignment horizontal="left"/>
    </xf>
    <xf numFmtId="1" fontId="2" fillId="0" borderId="13" xfId="0" applyNumberFormat="1" applyFont="1" applyBorder="1" applyAlignment="1">
      <alignment horizontal="right"/>
    </xf>
    <xf numFmtId="0" fontId="3" fillId="0" borderId="14" xfId="0" applyFont="1" applyBorder="1" applyAlignment="1">
      <alignment horizontal="left"/>
    </xf>
    <xf numFmtId="7" fontId="3" fillId="0" borderId="15" xfId="0" applyNumberFormat="1" applyFont="1" applyBorder="1" applyAlignment="1">
      <alignment horizontal="right"/>
    </xf>
    <xf numFmtId="0" fontId="3" fillId="0" borderId="16" xfId="0" applyFont="1" applyBorder="1" applyAlignment="1">
      <alignment horizontal="left"/>
    </xf>
    <xf numFmtId="1" fontId="2" fillId="0" borderId="17" xfId="0" applyNumberFormat="1" applyFont="1" applyBorder="1" applyAlignment="1">
      <alignment horizontal="right"/>
    </xf>
    <xf numFmtId="0" fontId="2" fillId="0" borderId="18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7" fontId="3" fillId="0" borderId="19" xfId="0" applyNumberFormat="1" applyFont="1" applyBorder="1" applyAlignment="1">
      <alignment horizontal="right"/>
    </xf>
    <xf numFmtId="1" fontId="3" fillId="0" borderId="17" xfId="0" applyNumberFormat="1" applyFont="1" applyBorder="1" applyAlignment="1">
      <alignment horizontal="right"/>
    </xf>
    <xf numFmtId="0" fontId="3" fillId="0" borderId="20" xfId="0" applyFont="1" applyBorder="1" applyAlignment="1">
      <alignment horizontal="left"/>
    </xf>
    <xf numFmtId="1" fontId="0" fillId="0" borderId="0" xfId="0" applyNumberFormat="1" applyAlignment="1">
      <alignment horizontal="right"/>
    </xf>
    <xf numFmtId="3" fontId="5" fillId="3" borderId="9" xfId="0" applyNumberFormat="1" applyFont="1" applyFill="1" applyBorder="1" applyAlignment="1">
      <alignment horizontal="left"/>
    </xf>
    <xf numFmtId="7" fontId="5" fillId="3" borderId="11" xfId="0" applyNumberFormat="1" applyFont="1" applyFill="1" applyBorder="1" applyAlignment="1">
      <alignment horizontal="right"/>
    </xf>
    <xf numFmtId="3" fontId="2" fillId="0" borderId="13" xfId="0" applyNumberFormat="1" applyFont="1" applyBorder="1" applyAlignment="1">
      <alignment horizontal="right"/>
    </xf>
    <xf numFmtId="0" fontId="2" fillId="0" borderId="14" xfId="0" applyFont="1" applyBorder="1" applyAlignment="1">
      <alignment horizontal="left"/>
    </xf>
    <xf numFmtId="3" fontId="2" fillId="0" borderId="17" xfId="0" applyNumberFormat="1" applyFont="1" applyBorder="1" applyAlignment="1">
      <alignment horizontal="right"/>
    </xf>
    <xf numFmtId="3" fontId="3" fillId="0" borderId="17" xfId="0" applyNumberFormat="1" applyFont="1" applyBorder="1" applyAlignment="1">
      <alignment horizontal="right"/>
    </xf>
    <xf numFmtId="3" fontId="5" fillId="3" borderId="21" xfId="0" applyNumberFormat="1" applyFont="1" applyFill="1" applyBorder="1" applyAlignment="1">
      <alignment horizontal="left"/>
    </xf>
    <xf numFmtId="0" fontId="5" fillId="3" borderId="22" xfId="0" applyFont="1" applyFill="1" applyBorder="1" applyAlignment="1">
      <alignment horizontal="left"/>
    </xf>
    <xf numFmtId="7" fontId="5" fillId="3" borderId="22" xfId="0" applyNumberFormat="1" applyFont="1" applyFill="1" applyBorder="1" applyAlignment="1">
      <alignment horizontal="right"/>
    </xf>
    <xf numFmtId="3" fontId="2" fillId="0" borderId="4" xfId="0" applyNumberFormat="1" applyFont="1" applyBorder="1" applyAlignment="1">
      <alignment horizontal="left"/>
    </xf>
    <xf numFmtId="3" fontId="5" fillId="3" borderId="22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ary%202208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ary%202209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ary%2022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ary 2208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ary 2209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ary 221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5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28515625" style="17" bestFit="1" customWidth="1"/>
    <col min="2" max="2" width="14.7109375" bestFit="1" customWidth="1"/>
    <col min="3" max="3" width="13.5703125" style="17" bestFit="1" customWidth="1"/>
    <col min="4" max="4" width="15.7109375" bestFit="1" customWidth="1"/>
    <col min="5" max="5" width="8.42578125" style="17" bestFit="1" customWidth="1"/>
    <col min="6" max="6" width="13.42578125" bestFit="1" customWidth="1"/>
  </cols>
  <sheetData>
    <row r="1" spans="1:6" ht="21" customHeight="1" x14ac:dyDescent="0.3">
      <c r="A1" s="64" t="s">
        <v>0</v>
      </c>
      <c r="B1" s="65" t="s">
        <v>152</v>
      </c>
      <c r="C1" s="68" t="s">
        <v>0</v>
      </c>
      <c r="D1" s="65" t="s">
        <v>152</v>
      </c>
      <c r="E1" s="68" t="s">
        <v>0</v>
      </c>
      <c r="F1" s="65" t="s">
        <v>152</v>
      </c>
    </row>
    <row r="2" spans="1:6" ht="15.75" customHeight="1" x14ac:dyDescent="0.25">
      <c r="A2" s="37">
        <v>1001</v>
      </c>
      <c r="B2" t="s">
        <v>19</v>
      </c>
      <c r="C2" s="37">
        <v>1054</v>
      </c>
      <c r="D2" t="s">
        <v>118</v>
      </c>
      <c r="E2" s="37">
        <v>1107</v>
      </c>
      <c r="F2" t="s">
        <v>154</v>
      </c>
    </row>
    <row r="3" spans="1:6" ht="18.75" customHeight="1" x14ac:dyDescent="0.25">
      <c r="A3" s="37">
        <v>1002</v>
      </c>
      <c r="B3" t="s">
        <v>22</v>
      </c>
      <c r="C3" s="37">
        <v>1055</v>
      </c>
      <c r="D3" t="s">
        <v>119</v>
      </c>
      <c r="E3" s="37">
        <v>1108</v>
      </c>
      <c r="F3" t="s">
        <v>155</v>
      </c>
    </row>
    <row r="4" spans="1:6" ht="18.75" customHeight="1" x14ac:dyDescent="0.25">
      <c r="A4" s="37">
        <v>1003</v>
      </c>
      <c r="B4" t="s">
        <v>24</v>
      </c>
      <c r="C4" s="37">
        <v>1056</v>
      </c>
      <c r="D4" t="s">
        <v>120</v>
      </c>
      <c r="E4" s="37">
        <v>1109</v>
      </c>
      <c r="F4" t="s">
        <v>156</v>
      </c>
    </row>
    <row r="5" spans="1:6" ht="18.75" customHeight="1" x14ac:dyDescent="0.25">
      <c r="A5" s="37">
        <v>1004</v>
      </c>
      <c r="B5" t="s">
        <v>25</v>
      </c>
      <c r="C5" s="37">
        <v>1057</v>
      </c>
      <c r="D5" t="s">
        <v>121</v>
      </c>
      <c r="E5" s="37">
        <v>1110</v>
      </c>
      <c r="F5" t="s">
        <v>157</v>
      </c>
    </row>
    <row r="6" spans="1:6" ht="18.75" customHeight="1" x14ac:dyDescent="0.25">
      <c r="A6" s="37">
        <v>1005</v>
      </c>
      <c r="B6" t="s">
        <v>26</v>
      </c>
      <c r="C6" s="37">
        <v>1058</v>
      </c>
      <c r="D6" t="s">
        <v>122</v>
      </c>
      <c r="E6" s="37">
        <v>1111</v>
      </c>
      <c r="F6" t="s">
        <v>158</v>
      </c>
    </row>
    <row r="7" spans="1:6" ht="18.75" customHeight="1" x14ac:dyDescent="0.25">
      <c r="A7" s="37">
        <v>1006</v>
      </c>
      <c r="B7" t="s">
        <v>30</v>
      </c>
      <c r="C7" s="37">
        <v>1059</v>
      </c>
      <c r="D7" t="s">
        <v>123</v>
      </c>
      <c r="E7" s="37">
        <v>1112</v>
      </c>
      <c r="F7" t="s">
        <v>159</v>
      </c>
    </row>
    <row r="8" spans="1:6" ht="18.75" customHeight="1" x14ac:dyDescent="0.25">
      <c r="A8" s="37">
        <v>1007</v>
      </c>
      <c r="B8" t="s">
        <v>32</v>
      </c>
      <c r="C8" s="37">
        <v>1060</v>
      </c>
      <c r="D8" t="s">
        <v>124</v>
      </c>
      <c r="E8" s="37">
        <v>1113</v>
      </c>
      <c r="F8" t="s">
        <v>160</v>
      </c>
    </row>
    <row r="9" spans="1:6" ht="18.75" customHeight="1" x14ac:dyDescent="0.25">
      <c r="A9" s="37">
        <v>1008</v>
      </c>
      <c r="B9" t="s">
        <v>33</v>
      </c>
      <c r="C9" s="37">
        <v>1061</v>
      </c>
      <c r="D9" t="s">
        <v>89</v>
      </c>
      <c r="E9" s="37">
        <v>1114</v>
      </c>
      <c r="F9" t="s">
        <v>161</v>
      </c>
    </row>
    <row r="10" spans="1:6" ht="18.75" customHeight="1" x14ac:dyDescent="0.25">
      <c r="A10" s="37">
        <v>1009</v>
      </c>
      <c r="C10" s="37">
        <v>1062</v>
      </c>
      <c r="D10" t="s">
        <v>104</v>
      </c>
      <c r="E10" s="37">
        <v>1115</v>
      </c>
      <c r="F10" t="s">
        <v>162</v>
      </c>
    </row>
    <row r="11" spans="1:6" ht="18.75" customHeight="1" x14ac:dyDescent="0.25">
      <c r="A11" s="37">
        <v>1010</v>
      </c>
      <c r="B11" t="s">
        <v>38</v>
      </c>
      <c r="C11" s="37">
        <v>1063</v>
      </c>
      <c r="D11" t="s">
        <v>68</v>
      </c>
      <c r="E11" s="37">
        <v>1116</v>
      </c>
      <c r="F11" t="s">
        <v>163</v>
      </c>
    </row>
    <row r="12" spans="1:6" ht="18.75" customHeight="1" x14ac:dyDescent="0.25">
      <c r="A12" s="37">
        <v>1011</v>
      </c>
      <c r="B12" t="s">
        <v>41</v>
      </c>
      <c r="C12" s="37">
        <v>1064</v>
      </c>
      <c r="D12" t="s">
        <v>101</v>
      </c>
      <c r="E12" s="37">
        <v>1117</v>
      </c>
      <c r="F12" t="s">
        <v>164</v>
      </c>
    </row>
    <row r="13" spans="1:6" ht="18.75" customHeight="1" x14ac:dyDescent="0.25">
      <c r="A13" s="37">
        <v>1012</v>
      </c>
      <c r="B13" t="s">
        <v>42</v>
      </c>
      <c r="C13" s="37">
        <v>1065</v>
      </c>
      <c r="D13" t="s">
        <v>34</v>
      </c>
      <c r="E13" s="37">
        <v>1118</v>
      </c>
      <c r="F13" t="s">
        <v>165</v>
      </c>
    </row>
    <row r="14" spans="1:6" ht="18.75" customHeight="1" x14ac:dyDescent="0.25">
      <c r="A14" s="37">
        <v>1013</v>
      </c>
      <c r="B14" t="s">
        <v>43</v>
      </c>
      <c r="C14" s="37">
        <v>1066</v>
      </c>
      <c r="D14" t="s">
        <v>36</v>
      </c>
      <c r="E14" s="37">
        <v>1119</v>
      </c>
      <c r="F14" t="s">
        <v>166</v>
      </c>
    </row>
    <row r="15" spans="1:6" ht="18.75" customHeight="1" x14ac:dyDescent="0.25">
      <c r="A15" s="37">
        <v>1014</v>
      </c>
      <c r="B15" t="s">
        <v>44</v>
      </c>
      <c r="C15" s="37">
        <v>1067</v>
      </c>
      <c r="D15" t="s">
        <v>99</v>
      </c>
      <c r="E15" s="37">
        <v>1120</v>
      </c>
      <c r="F15" t="s">
        <v>167</v>
      </c>
    </row>
    <row r="16" spans="1:6" ht="18.75" customHeight="1" x14ac:dyDescent="0.25">
      <c r="A16" s="37">
        <v>1015</v>
      </c>
      <c r="B16" t="s">
        <v>45</v>
      </c>
      <c r="C16" s="37">
        <v>1068</v>
      </c>
      <c r="D16" t="s">
        <v>39</v>
      </c>
      <c r="E16" s="37">
        <v>1121</v>
      </c>
      <c r="F16" t="s">
        <v>168</v>
      </c>
    </row>
    <row r="17" spans="1:6" ht="18.75" customHeight="1" x14ac:dyDescent="0.25">
      <c r="A17" s="37">
        <v>1016</v>
      </c>
      <c r="B17" t="s">
        <v>46</v>
      </c>
      <c r="C17" s="37">
        <v>1069</v>
      </c>
      <c r="D17" t="s">
        <v>88</v>
      </c>
      <c r="E17" s="37">
        <v>1122</v>
      </c>
      <c r="F17" t="s">
        <v>169</v>
      </c>
    </row>
    <row r="18" spans="1:6" ht="18.75" customHeight="1" x14ac:dyDescent="0.25">
      <c r="A18" s="37">
        <v>1017</v>
      </c>
      <c r="B18" t="s">
        <v>48</v>
      </c>
      <c r="C18" s="37">
        <v>1070</v>
      </c>
      <c r="D18" t="s">
        <v>63</v>
      </c>
      <c r="E18" s="37">
        <v>1123</v>
      </c>
      <c r="F18" t="s">
        <v>170</v>
      </c>
    </row>
    <row r="19" spans="1:6" ht="18.75" customHeight="1" x14ac:dyDescent="0.25">
      <c r="A19" s="37">
        <v>1018</v>
      </c>
      <c r="B19" t="s">
        <v>52</v>
      </c>
      <c r="C19" s="37">
        <v>1071</v>
      </c>
      <c r="D19" t="s">
        <v>28</v>
      </c>
      <c r="E19" s="37">
        <v>1124</v>
      </c>
      <c r="F19" t="s">
        <v>171</v>
      </c>
    </row>
    <row r="20" spans="1:6" ht="18.75" customHeight="1" x14ac:dyDescent="0.25">
      <c r="A20" s="37">
        <v>1019</v>
      </c>
      <c r="B20" t="s">
        <v>54</v>
      </c>
      <c r="C20" s="37">
        <v>1072</v>
      </c>
      <c r="D20" t="s">
        <v>83</v>
      </c>
      <c r="E20" s="37">
        <v>1125</v>
      </c>
      <c r="F20" t="s">
        <v>172</v>
      </c>
    </row>
    <row r="21" spans="1:6" ht="18.75" customHeight="1" x14ac:dyDescent="0.25">
      <c r="A21" s="37">
        <v>1020</v>
      </c>
      <c r="B21" t="s">
        <v>56</v>
      </c>
      <c r="C21" s="37">
        <v>1073</v>
      </c>
      <c r="D21" t="s">
        <v>64</v>
      </c>
      <c r="E21" s="37">
        <v>1126</v>
      </c>
      <c r="F21" t="s">
        <v>173</v>
      </c>
    </row>
    <row r="22" spans="1:6" ht="18.75" customHeight="1" x14ac:dyDescent="0.25">
      <c r="A22" s="37">
        <v>1021</v>
      </c>
      <c r="B22" t="s">
        <v>57</v>
      </c>
      <c r="C22" s="37">
        <v>1074</v>
      </c>
      <c r="D22" t="s">
        <v>23</v>
      </c>
      <c r="E22" s="37">
        <v>1127</v>
      </c>
      <c r="F22" t="s">
        <v>174</v>
      </c>
    </row>
    <row r="23" spans="1:6" ht="18.75" customHeight="1" x14ac:dyDescent="0.25">
      <c r="A23" s="37">
        <v>1022</v>
      </c>
      <c r="B23" t="s">
        <v>60</v>
      </c>
      <c r="C23" s="37">
        <v>1075</v>
      </c>
      <c r="D23" t="s">
        <v>72</v>
      </c>
      <c r="E23" s="37">
        <v>1128</v>
      </c>
      <c r="F23" t="s">
        <v>175</v>
      </c>
    </row>
    <row r="24" spans="1:6" ht="18.75" customHeight="1" x14ac:dyDescent="0.25">
      <c r="A24" s="37">
        <v>1023</v>
      </c>
      <c r="B24" t="s">
        <v>61</v>
      </c>
      <c r="C24" s="37">
        <v>1076</v>
      </c>
      <c r="D24" t="s">
        <v>20</v>
      </c>
      <c r="E24" s="37">
        <v>1129</v>
      </c>
      <c r="F24" t="s">
        <v>176</v>
      </c>
    </row>
    <row r="25" spans="1:6" ht="18.75" customHeight="1" x14ac:dyDescent="0.25">
      <c r="A25" s="37">
        <v>1024</v>
      </c>
      <c r="B25" t="s">
        <v>62</v>
      </c>
      <c r="C25" s="37">
        <v>1077</v>
      </c>
      <c r="D25" t="s">
        <v>74</v>
      </c>
      <c r="E25" s="37">
        <v>1130</v>
      </c>
      <c r="F25" t="s">
        <v>177</v>
      </c>
    </row>
    <row r="26" spans="1:6" ht="18.75" customHeight="1" x14ac:dyDescent="0.25">
      <c r="A26" s="37">
        <v>1025</v>
      </c>
      <c r="B26" t="s">
        <v>65</v>
      </c>
      <c r="C26" s="37">
        <v>1078</v>
      </c>
      <c r="D26" t="s">
        <v>47</v>
      </c>
      <c r="E26" s="37">
        <v>1131</v>
      </c>
      <c r="F26" t="s">
        <v>178</v>
      </c>
    </row>
    <row r="27" spans="1:6" ht="18.75" customHeight="1" x14ac:dyDescent="0.25">
      <c r="A27" s="37">
        <v>1026</v>
      </c>
      <c r="B27" t="s">
        <v>71</v>
      </c>
      <c r="C27" s="37">
        <v>1079</v>
      </c>
      <c r="D27" t="s">
        <v>116</v>
      </c>
      <c r="E27" s="41">
        <v>1132</v>
      </c>
      <c r="F27" t="s">
        <v>179</v>
      </c>
    </row>
    <row r="28" spans="1:6" ht="18.75" customHeight="1" x14ac:dyDescent="0.25">
      <c r="A28" s="37">
        <v>1027</v>
      </c>
      <c r="B28" t="s">
        <v>73</v>
      </c>
      <c r="C28" s="37">
        <v>1080</v>
      </c>
      <c r="D28" t="s">
        <v>93</v>
      </c>
      <c r="E28" s="41">
        <v>1132</v>
      </c>
      <c r="F28" t="s">
        <v>180</v>
      </c>
    </row>
    <row r="29" spans="1:6" ht="18.75" customHeight="1" x14ac:dyDescent="0.25">
      <c r="A29" s="37">
        <v>1028</v>
      </c>
      <c r="B29" t="s">
        <v>77</v>
      </c>
      <c r="C29" s="37">
        <v>1081</v>
      </c>
      <c r="D29" t="s">
        <v>58</v>
      </c>
      <c r="E29" s="41">
        <v>1133</v>
      </c>
      <c r="F29" t="s">
        <v>181</v>
      </c>
    </row>
    <row r="30" spans="1:6" ht="18.75" customHeight="1" x14ac:dyDescent="0.25">
      <c r="A30" s="37">
        <v>1029</v>
      </c>
      <c r="B30" t="s">
        <v>78</v>
      </c>
      <c r="C30" s="37">
        <v>1082</v>
      </c>
      <c r="D30" t="s">
        <v>31</v>
      </c>
      <c r="E30" s="41">
        <v>1134</v>
      </c>
      <c r="F30" t="s">
        <v>182</v>
      </c>
    </row>
    <row r="31" spans="1:6" ht="18.75" customHeight="1" x14ac:dyDescent="0.25">
      <c r="A31" s="37">
        <v>1030</v>
      </c>
      <c r="B31" t="s">
        <v>79</v>
      </c>
      <c r="C31" s="37">
        <v>1083</v>
      </c>
      <c r="D31" t="s">
        <v>91</v>
      </c>
      <c r="E31" s="41">
        <v>1135</v>
      </c>
      <c r="F31" t="s">
        <v>183</v>
      </c>
    </row>
    <row r="32" spans="1:6" ht="18.75" customHeight="1" x14ac:dyDescent="0.25">
      <c r="A32" s="37">
        <v>1031</v>
      </c>
      <c r="B32" t="s">
        <v>80</v>
      </c>
      <c r="C32" s="37">
        <v>1084</v>
      </c>
      <c r="D32" t="s">
        <v>29</v>
      </c>
      <c r="E32" s="41">
        <v>1136</v>
      </c>
      <c r="F32" t="s">
        <v>184</v>
      </c>
    </row>
    <row r="33" spans="1:6" ht="18.75" customHeight="1" x14ac:dyDescent="0.25">
      <c r="A33" s="37">
        <v>1032</v>
      </c>
      <c r="B33" t="s">
        <v>81</v>
      </c>
      <c r="C33" s="37">
        <v>1085</v>
      </c>
      <c r="D33" t="s">
        <v>21</v>
      </c>
      <c r="E33" s="41">
        <v>1137</v>
      </c>
      <c r="F33" t="s">
        <v>185</v>
      </c>
    </row>
    <row r="34" spans="1:6" ht="18.75" customHeight="1" x14ac:dyDescent="0.25">
      <c r="A34" s="37">
        <v>1033</v>
      </c>
      <c r="B34" t="s">
        <v>82</v>
      </c>
      <c r="C34" s="37">
        <v>1086</v>
      </c>
      <c r="D34" t="s">
        <v>75</v>
      </c>
      <c r="E34" s="41">
        <v>1138</v>
      </c>
      <c r="F34" t="s">
        <v>186</v>
      </c>
    </row>
    <row r="35" spans="1:6" ht="18.75" customHeight="1" x14ac:dyDescent="0.25">
      <c r="A35" s="37">
        <v>1034</v>
      </c>
      <c r="B35" t="s">
        <v>84</v>
      </c>
      <c r="C35" s="37">
        <v>1087</v>
      </c>
      <c r="D35" t="s">
        <v>27</v>
      </c>
      <c r="E35" s="67"/>
    </row>
    <row r="36" spans="1:6" ht="18.75" customHeight="1" x14ac:dyDescent="0.25">
      <c r="A36" s="37">
        <v>1035</v>
      </c>
      <c r="B36" t="s">
        <v>85</v>
      </c>
      <c r="C36" s="37">
        <v>1088</v>
      </c>
      <c r="D36" t="s">
        <v>69</v>
      </c>
      <c r="E36" s="67"/>
    </row>
    <row r="37" spans="1:6" ht="18.75" customHeight="1" x14ac:dyDescent="0.25">
      <c r="A37" s="37">
        <v>1036</v>
      </c>
      <c r="B37" t="s">
        <v>86</v>
      </c>
      <c r="C37" s="37">
        <v>1089</v>
      </c>
      <c r="D37" t="s">
        <v>114</v>
      </c>
      <c r="E37" s="67"/>
    </row>
    <row r="38" spans="1:6" ht="18.75" customHeight="1" x14ac:dyDescent="0.25">
      <c r="A38" s="37">
        <v>1037</v>
      </c>
      <c r="B38" t="s">
        <v>50</v>
      </c>
      <c r="C38" s="37">
        <v>1090</v>
      </c>
      <c r="D38" t="s">
        <v>37</v>
      </c>
      <c r="E38" s="67"/>
    </row>
    <row r="39" spans="1:6" ht="18.75" customHeight="1" x14ac:dyDescent="0.25">
      <c r="A39" s="37">
        <v>1038</v>
      </c>
      <c r="B39" t="s">
        <v>51</v>
      </c>
      <c r="C39" s="37">
        <v>1091</v>
      </c>
      <c r="D39" t="s">
        <v>110</v>
      </c>
      <c r="E39" s="67"/>
    </row>
    <row r="40" spans="1:6" ht="18.75" customHeight="1" x14ac:dyDescent="0.25">
      <c r="A40" s="37">
        <v>1039</v>
      </c>
      <c r="B40" t="s">
        <v>18</v>
      </c>
      <c r="C40" s="37">
        <v>1092</v>
      </c>
      <c r="D40" t="s">
        <v>55</v>
      </c>
      <c r="E40" s="67"/>
    </row>
    <row r="41" spans="1:6" ht="18.75" customHeight="1" x14ac:dyDescent="0.25">
      <c r="A41" s="37">
        <v>1040</v>
      </c>
      <c r="B41" t="s">
        <v>90</v>
      </c>
      <c r="C41" s="37">
        <v>1093</v>
      </c>
      <c r="D41" t="s">
        <v>111</v>
      </c>
      <c r="E41" s="67"/>
    </row>
    <row r="42" spans="1:6" ht="18.75" customHeight="1" x14ac:dyDescent="0.25">
      <c r="A42" s="37">
        <v>1041</v>
      </c>
      <c r="B42" t="s">
        <v>95</v>
      </c>
      <c r="C42" s="37">
        <v>1094</v>
      </c>
      <c r="D42" t="s">
        <v>53</v>
      </c>
    </row>
    <row r="43" spans="1:6" ht="18.75" customHeight="1" x14ac:dyDescent="0.25">
      <c r="A43" s="37">
        <v>1042</v>
      </c>
      <c r="B43" t="s">
        <v>96</v>
      </c>
      <c r="C43" s="37">
        <v>1095</v>
      </c>
      <c r="D43" t="s">
        <v>70</v>
      </c>
    </row>
    <row r="44" spans="1:6" ht="18.75" customHeight="1" x14ac:dyDescent="0.25">
      <c r="A44" s="37">
        <v>1043</v>
      </c>
      <c r="B44" t="s">
        <v>97</v>
      </c>
      <c r="C44" s="37">
        <v>1096</v>
      </c>
      <c r="D44" t="s">
        <v>87</v>
      </c>
    </row>
    <row r="45" spans="1:6" ht="18.75" customHeight="1" x14ac:dyDescent="0.25">
      <c r="A45" s="37">
        <v>1044</v>
      </c>
      <c r="B45" t="s">
        <v>102</v>
      </c>
      <c r="C45" s="37">
        <v>1097</v>
      </c>
      <c r="D45" t="s">
        <v>66</v>
      </c>
    </row>
    <row r="46" spans="1:6" ht="18.75" customHeight="1" x14ac:dyDescent="0.25">
      <c r="A46" s="37">
        <v>1045</v>
      </c>
      <c r="B46" t="s">
        <v>103</v>
      </c>
      <c r="C46" s="37">
        <v>1098</v>
      </c>
      <c r="D46" t="s">
        <v>100</v>
      </c>
    </row>
    <row r="47" spans="1:6" ht="18.75" customHeight="1" x14ac:dyDescent="0.25">
      <c r="A47" s="37">
        <v>1046</v>
      </c>
      <c r="B47" t="s">
        <v>105</v>
      </c>
      <c r="C47" s="37">
        <v>1099</v>
      </c>
      <c r="D47" t="s">
        <v>94</v>
      </c>
    </row>
    <row r="48" spans="1:6" ht="18.75" customHeight="1" x14ac:dyDescent="0.25">
      <c r="A48" s="37">
        <v>1047</v>
      </c>
      <c r="B48" t="s">
        <v>106</v>
      </c>
      <c r="C48" s="37">
        <v>1100</v>
      </c>
      <c r="D48" t="s">
        <v>98</v>
      </c>
    </row>
    <row r="49" spans="1:4" ht="18.75" customHeight="1" x14ac:dyDescent="0.25">
      <c r="A49" s="37">
        <v>1048</v>
      </c>
      <c r="B49" t="s">
        <v>107</v>
      </c>
      <c r="C49" s="37">
        <v>1101</v>
      </c>
      <c r="D49" t="s">
        <v>76</v>
      </c>
    </row>
    <row r="50" spans="1:4" ht="18.75" customHeight="1" x14ac:dyDescent="0.25">
      <c r="A50" s="37">
        <v>1049</v>
      </c>
      <c r="B50" t="s">
        <v>108</v>
      </c>
      <c r="C50" s="37">
        <v>1102</v>
      </c>
      <c r="D50" t="s">
        <v>109</v>
      </c>
    </row>
    <row r="51" spans="1:4" ht="18.75" customHeight="1" x14ac:dyDescent="0.25">
      <c r="A51" s="37">
        <v>1050</v>
      </c>
      <c r="B51" t="s">
        <v>117</v>
      </c>
      <c r="C51" s="37">
        <v>1103</v>
      </c>
      <c r="D51" t="s">
        <v>49</v>
      </c>
    </row>
    <row r="52" spans="1:4" ht="18.75" customHeight="1" x14ac:dyDescent="0.25">
      <c r="A52" s="37">
        <v>1051</v>
      </c>
      <c r="B52" t="s">
        <v>112</v>
      </c>
      <c r="C52" s="37">
        <v>1104</v>
      </c>
      <c r="D52" t="s">
        <v>59</v>
      </c>
    </row>
    <row r="53" spans="1:4" ht="18.75" customHeight="1" x14ac:dyDescent="0.25">
      <c r="A53" s="37">
        <v>1052</v>
      </c>
      <c r="B53" t="s">
        <v>113</v>
      </c>
      <c r="C53" s="37">
        <v>1105</v>
      </c>
      <c r="D53" t="s">
        <v>67</v>
      </c>
    </row>
    <row r="54" spans="1:4" ht="18.75" customHeight="1" x14ac:dyDescent="0.25">
      <c r="A54" s="37">
        <v>1053</v>
      </c>
      <c r="B54" t="s">
        <v>115</v>
      </c>
      <c r="C54" s="37">
        <v>1106</v>
      </c>
      <c r="D54" t="s">
        <v>40</v>
      </c>
    </row>
    <row r="55" spans="1:4" ht="18.75" customHeight="1" x14ac:dyDescent="0.25">
      <c r="A55" s="67"/>
      <c r="B55" s="3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D141"/>
  <sheetViews>
    <sheetView workbookViewId="0"/>
  </sheetViews>
  <sheetFormatPr defaultRowHeight="15" x14ac:dyDescent="0.25"/>
  <cols>
    <col min="1" max="1" width="13.5703125" style="35" bestFit="1" customWidth="1"/>
    <col min="2" max="2" width="13.5703125" bestFit="1" customWidth="1"/>
    <col min="3" max="3" width="12" style="17" bestFit="1" customWidth="1"/>
    <col min="4" max="4" width="13.5703125" bestFit="1" customWidth="1"/>
  </cols>
  <sheetData>
    <row r="1" spans="1:4" ht="18.75" customHeight="1" x14ac:dyDescent="0.25">
      <c r="B1" s="36" t="s">
        <v>152</v>
      </c>
      <c r="C1" s="37" t="s">
        <v>134</v>
      </c>
      <c r="D1" s="36" t="s">
        <v>153</v>
      </c>
    </row>
    <row r="2" spans="1:4" ht="18.75" customHeight="1" x14ac:dyDescent="0.25">
      <c r="A2" s="37">
        <v>1001</v>
      </c>
      <c r="B2" t="s">
        <v>19</v>
      </c>
      <c r="C2" s="40">
        <f>1380+1540+102.5</f>
        <v>3022.5</v>
      </c>
      <c r="D2" t="s">
        <v>187</v>
      </c>
    </row>
    <row r="3" spans="1:4" ht="18.75" customHeight="1" x14ac:dyDescent="0.25">
      <c r="A3" s="37">
        <v>1002</v>
      </c>
      <c r="B3" t="s">
        <v>22</v>
      </c>
    </row>
    <row r="4" spans="1:4" ht="18.75" customHeight="1" x14ac:dyDescent="0.25">
      <c r="A4" s="37">
        <v>1003</v>
      </c>
      <c r="B4" t="s">
        <v>24</v>
      </c>
      <c r="C4" s="40">
        <f>1576.25+3760+1665</f>
        <v>7001.25</v>
      </c>
      <c r="D4" t="s">
        <v>187</v>
      </c>
    </row>
    <row r="5" spans="1:4" ht="18.75" customHeight="1" x14ac:dyDescent="0.25">
      <c r="A5" s="37">
        <v>1004</v>
      </c>
      <c r="B5" t="s">
        <v>25</v>
      </c>
    </row>
    <row r="6" spans="1:4" ht="18.75" customHeight="1" x14ac:dyDescent="0.25">
      <c r="A6" s="37">
        <v>1005</v>
      </c>
      <c r="B6" t="s">
        <v>26</v>
      </c>
    </row>
    <row r="7" spans="1:4" ht="18.75" customHeight="1" x14ac:dyDescent="0.25">
      <c r="A7" s="37">
        <v>1006</v>
      </c>
      <c r="B7" t="s">
        <v>30</v>
      </c>
      <c r="C7" s="27">
        <f>2380+2580</f>
        <v>4960</v>
      </c>
      <c r="D7" t="s">
        <v>187</v>
      </c>
    </row>
    <row r="8" spans="1:4" ht="18.75" customHeight="1" x14ac:dyDescent="0.25">
      <c r="A8" s="37">
        <v>1007</v>
      </c>
      <c r="B8" t="s">
        <v>32</v>
      </c>
      <c r="C8" s="27">
        <v>6000</v>
      </c>
      <c r="D8" t="s">
        <v>187</v>
      </c>
    </row>
    <row r="9" spans="1:4" ht="18.75" customHeight="1" x14ac:dyDescent="0.25">
      <c r="A9" s="37">
        <v>1008</v>
      </c>
      <c r="B9" t="s">
        <v>33</v>
      </c>
    </row>
    <row r="10" spans="1:4" ht="18.75" customHeight="1" x14ac:dyDescent="0.25">
      <c r="A10" s="37">
        <v>1009</v>
      </c>
    </row>
    <row r="11" spans="1:4" ht="18.75" customHeight="1" x14ac:dyDescent="0.25">
      <c r="A11" s="37">
        <v>1010</v>
      </c>
      <c r="B11" t="s">
        <v>38</v>
      </c>
    </row>
    <row r="12" spans="1:4" ht="18.75" customHeight="1" x14ac:dyDescent="0.25">
      <c r="A12" s="37">
        <v>1011</v>
      </c>
      <c r="B12" t="s">
        <v>41</v>
      </c>
      <c r="C12" s="40">
        <v>1767.5</v>
      </c>
      <c r="D12" t="s">
        <v>187</v>
      </c>
    </row>
    <row r="13" spans="1:4" ht="18.75" customHeight="1" x14ac:dyDescent="0.25">
      <c r="A13" s="37">
        <v>1012</v>
      </c>
      <c r="B13" t="s">
        <v>42</v>
      </c>
    </row>
    <row r="14" spans="1:4" ht="18.75" customHeight="1" x14ac:dyDescent="0.25">
      <c r="A14" s="37">
        <v>1013</v>
      </c>
      <c r="B14" t="s">
        <v>43</v>
      </c>
      <c r="C14" s="40">
        <v>692.5</v>
      </c>
      <c r="D14" t="s">
        <v>187</v>
      </c>
    </row>
    <row r="15" spans="1:4" ht="18.75" customHeight="1" x14ac:dyDescent="0.25">
      <c r="A15" s="37">
        <v>1014</v>
      </c>
      <c r="B15" t="s">
        <v>44</v>
      </c>
      <c r="C15" s="27">
        <v>650</v>
      </c>
      <c r="D15" t="s">
        <v>187</v>
      </c>
    </row>
    <row r="16" spans="1:4" ht="18.75" customHeight="1" x14ac:dyDescent="0.25">
      <c r="A16" s="37">
        <v>1015</v>
      </c>
      <c r="B16" t="s">
        <v>45</v>
      </c>
      <c r="C16" s="40">
        <f>2010+1012.5+35</f>
        <v>3057.5</v>
      </c>
      <c r="D16" t="s">
        <v>187</v>
      </c>
    </row>
    <row r="17" spans="1:4" ht="18.75" customHeight="1" x14ac:dyDescent="0.25">
      <c r="A17" s="37">
        <v>1016</v>
      </c>
      <c r="B17" t="s">
        <v>46</v>
      </c>
      <c r="C17" s="27">
        <v>2245</v>
      </c>
      <c r="D17" t="s">
        <v>187</v>
      </c>
    </row>
    <row r="18" spans="1:4" ht="18.75" customHeight="1" x14ac:dyDescent="0.25">
      <c r="A18" s="37">
        <v>1017</v>
      </c>
      <c r="B18" t="s">
        <v>48</v>
      </c>
      <c r="C18" s="27">
        <v>4650</v>
      </c>
      <c r="D18" t="s">
        <v>187</v>
      </c>
    </row>
    <row r="19" spans="1:4" ht="18.75" customHeight="1" x14ac:dyDescent="0.25">
      <c r="A19" s="37">
        <v>1018</v>
      </c>
      <c r="B19" t="s">
        <v>52</v>
      </c>
    </row>
    <row r="20" spans="1:4" ht="18.75" customHeight="1" x14ac:dyDescent="0.25">
      <c r="A20" s="37">
        <v>1019</v>
      </c>
      <c r="B20" t="s">
        <v>54</v>
      </c>
    </row>
    <row r="21" spans="1:4" ht="18.75" customHeight="1" x14ac:dyDescent="0.25">
      <c r="A21" s="37">
        <v>1020</v>
      </c>
      <c r="B21" t="s">
        <v>56</v>
      </c>
    </row>
    <row r="22" spans="1:4" ht="18.75" customHeight="1" x14ac:dyDescent="0.25">
      <c r="A22" s="37">
        <v>1021</v>
      </c>
      <c r="B22" t="s">
        <v>57</v>
      </c>
      <c r="C22" s="40">
        <v>2752.5</v>
      </c>
      <c r="D22" t="s">
        <v>187</v>
      </c>
    </row>
    <row r="23" spans="1:4" ht="18.75" customHeight="1" x14ac:dyDescent="0.25">
      <c r="A23" s="37">
        <v>1022</v>
      </c>
      <c r="B23" t="s">
        <v>60</v>
      </c>
    </row>
    <row r="24" spans="1:4" ht="18.75" customHeight="1" x14ac:dyDescent="0.25">
      <c r="A24" s="37">
        <v>1023</v>
      </c>
      <c r="B24" t="s">
        <v>61</v>
      </c>
    </row>
    <row r="25" spans="1:4" ht="18.75" customHeight="1" x14ac:dyDescent="0.25">
      <c r="A25" s="37">
        <v>1024</v>
      </c>
      <c r="B25" t="s">
        <v>62</v>
      </c>
    </row>
    <row r="26" spans="1:4" ht="18.75" customHeight="1" x14ac:dyDescent="0.25">
      <c r="A26" s="37">
        <v>1025</v>
      </c>
      <c r="B26" t="s">
        <v>65</v>
      </c>
      <c r="C26" s="27">
        <f>1170+1120</f>
        <v>2290</v>
      </c>
      <c r="D26" t="s">
        <v>187</v>
      </c>
    </row>
    <row r="27" spans="1:4" ht="18.75" customHeight="1" x14ac:dyDescent="0.25">
      <c r="A27" s="37">
        <v>1026</v>
      </c>
      <c r="B27" t="s">
        <v>71</v>
      </c>
    </row>
    <row r="28" spans="1:4" ht="18.75" customHeight="1" x14ac:dyDescent="0.25">
      <c r="A28" s="37">
        <v>1027</v>
      </c>
      <c r="B28" t="s">
        <v>73</v>
      </c>
      <c r="C28" s="27">
        <f>1010+1550</f>
        <v>2560</v>
      </c>
      <c r="D28" t="s">
        <v>187</v>
      </c>
    </row>
    <row r="29" spans="1:4" ht="18.75" customHeight="1" x14ac:dyDescent="0.25">
      <c r="A29" s="37">
        <v>1028</v>
      </c>
      <c r="B29" t="s">
        <v>77</v>
      </c>
    </row>
    <row r="30" spans="1:4" ht="18.75" customHeight="1" x14ac:dyDescent="0.25">
      <c r="A30" s="37">
        <v>1029</v>
      </c>
      <c r="B30" t="s">
        <v>78</v>
      </c>
      <c r="C30" s="27">
        <v>2580</v>
      </c>
      <c r="D30" t="s">
        <v>187</v>
      </c>
    </row>
    <row r="31" spans="1:4" ht="18.75" customHeight="1" x14ac:dyDescent="0.25">
      <c r="A31" s="37">
        <v>1030</v>
      </c>
      <c r="B31" t="s">
        <v>79</v>
      </c>
    </row>
    <row r="32" spans="1:4" ht="18.75" customHeight="1" x14ac:dyDescent="0.25">
      <c r="A32" s="37">
        <v>1031</v>
      </c>
      <c r="B32" t="s">
        <v>80</v>
      </c>
      <c r="C32" s="40">
        <v>122.5</v>
      </c>
      <c r="D32" t="s">
        <v>187</v>
      </c>
    </row>
    <row r="33" spans="1:4" ht="18.75" customHeight="1" x14ac:dyDescent="0.25">
      <c r="A33" s="37">
        <v>1032</v>
      </c>
      <c r="B33" t="s">
        <v>81</v>
      </c>
      <c r="C33" s="27">
        <v>970</v>
      </c>
      <c r="D33" t="s">
        <v>187</v>
      </c>
    </row>
    <row r="34" spans="1:4" ht="18.75" customHeight="1" x14ac:dyDescent="0.25">
      <c r="A34" s="37">
        <v>1033</v>
      </c>
      <c r="B34" t="s">
        <v>82</v>
      </c>
    </row>
    <row r="35" spans="1:4" ht="18.75" customHeight="1" x14ac:dyDescent="0.25">
      <c r="A35" s="37">
        <v>1034</v>
      </c>
      <c r="B35" t="s">
        <v>84</v>
      </c>
    </row>
    <row r="36" spans="1:4" ht="18.75" customHeight="1" x14ac:dyDescent="0.25">
      <c r="A36" s="37">
        <v>1035</v>
      </c>
      <c r="B36" t="s">
        <v>85</v>
      </c>
    </row>
    <row r="37" spans="1:4" ht="18.75" customHeight="1" x14ac:dyDescent="0.25">
      <c r="A37" s="37">
        <v>1036</v>
      </c>
      <c r="B37" t="s">
        <v>86</v>
      </c>
      <c r="C37" s="27">
        <f>847.5+102.5</f>
        <v>950</v>
      </c>
      <c r="D37" t="s">
        <v>187</v>
      </c>
    </row>
    <row r="38" spans="1:4" ht="18.75" customHeight="1" x14ac:dyDescent="0.25">
      <c r="A38" s="37">
        <v>1037</v>
      </c>
      <c r="B38" t="s">
        <v>50</v>
      </c>
    </row>
    <row r="39" spans="1:4" ht="18.75" customHeight="1" x14ac:dyDescent="0.25">
      <c r="A39" s="37">
        <v>1038</v>
      </c>
      <c r="B39" t="s">
        <v>51</v>
      </c>
    </row>
    <row r="40" spans="1:4" ht="18.75" customHeight="1" x14ac:dyDescent="0.25">
      <c r="A40" s="37">
        <v>1039</v>
      </c>
      <c r="B40" t="s">
        <v>18</v>
      </c>
    </row>
    <row r="41" spans="1:4" ht="18.75" customHeight="1" x14ac:dyDescent="0.25">
      <c r="A41" s="37">
        <v>1040</v>
      </c>
      <c r="B41" t="s">
        <v>90</v>
      </c>
    </row>
    <row r="42" spans="1:4" ht="18.75" customHeight="1" x14ac:dyDescent="0.25">
      <c r="A42" s="37">
        <v>1041</v>
      </c>
      <c r="B42" t="s">
        <v>95</v>
      </c>
    </row>
    <row r="43" spans="1:4" ht="18.75" customHeight="1" x14ac:dyDescent="0.25">
      <c r="A43" s="37">
        <v>1042</v>
      </c>
      <c r="B43" t="s">
        <v>96</v>
      </c>
    </row>
    <row r="44" spans="1:4" ht="18.75" customHeight="1" x14ac:dyDescent="0.25">
      <c r="A44" s="37">
        <v>1043</v>
      </c>
      <c r="B44" t="s">
        <v>97</v>
      </c>
    </row>
    <row r="45" spans="1:4" ht="18.75" customHeight="1" x14ac:dyDescent="0.25">
      <c r="A45" s="37">
        <v>1044</v>
      </c>
      <c r="B45" t="s">
        <v>102</v>
      </c>
    </row>
    <row r="46" spans="1:4" ht="18.75" customHeight="1" x14ac:dyDescent="0.25">
      <c r="A46" s="37">
        <v>1045</v>
      </c>
      <c r="B46" t="s">
        <v>103</v>
      </c>
    </row>
    <row r="47" spans="1:4" ht="18.75" customHeight="1" x14ac:dyDescent="0.25">
      <c r="A47" s="37">
        <v>1046</v>
      </c>
      <c r="B47" t="s">
        <v>105</v>
      </c>
    </row>
    <row r="48" spans="1:4" ht="18.75" customHeight="1" x14ac:dyDescent="0.25">
      <c r="A48" s="37">
        <v>1047</v>
      </c>
      <c r="B48" t="s">
        <v>106</v>
      </c>
      <c r="C48" s="40">
        <f>1030+1519.96</f>
        <v>2549.96</v>
      </c>
      <c r="D48" t="s">
        <v>187</v>
      </c>
    </row>
    <row r="49" spans="1:4" ht="18.75" customHeight="1" x14ac:dyDescent="0.25">
      <c r="A49" s="37">
        <v>1048</v>
      </c>
      <c r="B49" t="s">
        <v>107</v>
      </c>
    </row>
    <row r="50" spans="1:4" ht="18.75" customHeight="1" x14ac:dyDescent="0.25">
      <c r="A50" s="37">
        <v>1049</v>
      </c>
      <c r="B50" t="s">
        <v>108</v>
      </c>
      <c r="C50" s="27">
        <v>2100</v>
      </c>
      <c r="D50" t="s">
        <v>187</v>
      </c>
    </row>
    <row r="51" spans="1:4" ht="18.75" customHeight="1" x14ac:dyDescent="0.25">
      <c r="A51" s="37">
        <v>1050</v>
      </c>
      <c r="B51" t="s">
        <v>117</v>
      </c>
      <c r="C51" s="27">
        <v>480</v>
      </c>
      <c r="D51" t="s">
        <v>187</v>
      </c>
    </row>
    <row r="52" spans="1:4" ht="18.75" customHeight="1" x14ac:dyDescent="0.25">
      <c r="A52" s="37">
        <v>1051</v>
      </c>
      <c r="B52" t="s">
        <v>112</v>
      </c>
      <c r="C52" s="27">
        <v>1630</v>
      </c>
      <c r="D52" t="s">
        <v>187</v>
      </c>
    </row>
    <row r="53" spans="1:4" ht="18.75" customHeight="1" x14ac:dyDescent="0.25">
      <c r="A53" s="37">
        <v>1052</v>
      </c>
      <c r="B53" t="s">
        <v>113</v>
      </c>
    </row>
    <row r="54" spans="1:4" ht="18.75" customHeight="1" x14ac:dyDescent="0.25">
      <c r="A54" s="37">
        <v>1053</v>
      </c>
      <c r="B54" t="s">
        <v>115</v>
      </c>
    </row>
    <row r="55" spans="1:4" ht="18.75" customHeight="1" x14ac:dyDescent="0.25">
      <c r="A55" s="37">
        <v>1054</v>
      </c>
      <c r="B55" t="s">
        <v>118</v>
      </c>
    </row>
    <row r="56" spans="1:4" ht="18.75" customHeight="1" x14ac:dyDescent="0.25">
      <c r="A56" s="37">
        <v>1055</v>
      </c>
      <c r="B56" t="s">
        <v>119</v>
      </c>
    </row>
    <row r="57" spans="1:4" ht="18.75" customHeight="1" x14ac:dyDescent="0.25">
      <c r="A57" s="37">
        <v>1056</v>
      </c>
      <c r="B57" t="s">
        <v>120</v>
      </c>
      <c r="C57" s="40">
        <v>1031.25</v>
      </c>
      <c r="D57" t="s">
        <v>187</v>
      </c>
    </row>
    <row r="58" spans="1:4" ht="18.75" customHeight="1" x14ac:dyDescent="0.25">
      <c r="A58" s="37">
        <v>1057</v>
      </c>
      <c r="B58" t="s">
        <v>121</v>
      </c>
      <c r="C58" s="40">
        <v>487.5</v>
      </c>
      <c r="D58" t="s">
        <v>187</v>
      </c>
    </row>
    <row r="59" spans="1:4" ht="18.75" customHeight="1" x14ac:dyDescent="0.25">
      <c r="A59" s="37">
        <v>1058</v>
      </c>
      <c r="B59" t="s">
        <v>122</v>
      </c>
      <c r="C59" s="27">
        <v>2970</v>
      </c>
      <c r="D59" t="s">
        <v>187</v>
      </c>
    </row>
    <row r="60" spans="1:4" ht="18.75" customHeight="1" x14ac:dyDescent="0.25">
      <c r="A60" s="37">
        <v>1059</v>
      </c>
      <c r="B60" t="s">
        <v>123</v>
      </c>
      <c r="C60" s="27">
        <v>1060</v>
      </c>
      <c r="D60" t="s">
        <v>187</v>
      </c>
    </row>
    <row r="61" spans="1:4" ht="18.75" customHeight="1" x14ac:dyDescent="0.25">
      <c r="A61" s="37">
        <v>1060</v>
      </c>
      <c r="B61" t="s">
        <v>124</v>
      </c>
      <c r="C61" s="27">
        <v>3548</v>
      </c>
      <c r="D61" t="s">
        <v>187</v>
      </c>
    </row>
    <row r="62" spans="1:4" ht="18.75" customHeight="1" x14ac:dyDescent="0.25">
      <c r="A62" s="37">
        <v>1061</v>
      </c>
      <c r="B62" t="s">
        <v>89</v>
      </c>
      <c r="C62" s="27">
        <v>1280</v>
      </c>
      <c r="D62" t="s">
        <v>187</v>
      </c>
    </row>
    <row r="63" spans="1:4" ht="18.75" customHeight="1" x14ac:dyDescent="0.25">
      <c r="A63" s="37">
        <v>1062</v>
      </c>
      <c r="B63" t="s">
        <v>104</v>
      </c>
      <c r="C63" s="27">
        <v>1260</v>
      </c>
      <c r="D63" t="s">
        <v>187</v>
      </c>
    </row>
    <row r="64" spans="1:4" ht="18.75" customHeight="1" x14ac:dyDescent="0.25">
      <c r="A64" s="37">
        <v>1063</v>
      </c>
      <c r="B64" t="s">
        <v>68</v>
      </c>
    </row>
    <row r="65" spans="1:4" ht="18.75" customHeight="1" x14ac:dyDescent="0.25">
      <c r="A65" s="37">
        <v>1064</v>
      </c>
      <c r="B65" t="s">
        <v>101</v>
      </c>
    </row>
    <row r="66" spans="1:4" ht="18.75" customHeight="1" x14ac:dyDescent="0.25">
      <c r="A66" s="37">
        <v>1065</v>
      </c>
      <c r="B66" t="s">
        <v>34</v>
      </c>
    </row>
    <row r="67" spans="1:4" ht="18.75" customHeight="1" x14ac:dyDescent="0.25">
      <c r="A67" s="37">
        <v>1066</v>
      </c>
      <c r="B67" t="s">
        <v>36</v>
      </c>
    </row>
    <row r="68" spans="1:4" ht="18.75" customHeight="1" x14ac:dyDescent="0.25">
      <c r="A68" s="37">
        <v>1067</v>
      </c>
      <c r="B68" t="s">
        <v>99</v>
      </c>
      <c r="C68" s="40">
        <f>1707.5+1210+2225+4075+1130+1375</f>
        <v>11722.5</v>
      </c>
      <c r="D68" t="s">
        <v>187</v>
      </c>
    </row>
    <row r="69" spans="1:4" ht="18.75" customHeight="1" x14ac:dyDescent="0.25">
      <c r="A69" s="37">
        <v>1068</v>
      </c>
      <c r="B69" t="s">
        <v>39</v>
      </c>
    </row>
    <row r="70" spans="1:4" ht="18.75" customHeight="1" x14ac:dyDescent="0.25">
      <c r="A70" s="37">
        <v>1069</v>
      </c>
      <c r="B70" t="s">
        <v>88</v>
      </c>
      <c r="C70" s="27">
        <v>2490</v>
      </c>
      <c r="D70" t="s">
        <v>187</v>
      </c>
    </row>
    <row r="71" spans="1:4" ht="18.75" customHeight="1" x14ac:dyDescent="0.25">
      <c r="A71" s="37">
        <v>1070</v>
      </c>
      <c r="B71" t="s">
        <v>63</v>
      </c>
    </row>
    <row r="72" spans="1:4" ht="18.75" customHeight="1" x14ac:dyDescent="0.25">
      <c r="A72" s="37">
        <v>1071</v>
      </c>
      <c r="B72" t="s">
        <v>28</v>
      </c>
    </row>
    <row r="73" spans="1:4" ht="18.75" customHeight="1" x14ac:dyDescent="0.25">
      <c r="A73" s="37">
        <v>1072</v>
      </c>
      <c r="B73" t="s">
        <v>83</v>
      </c>
    </row>
    <row r="74" spans="1:4" ht="18.75" customHeight="1" x14ac:dyDescent="0.25">
      <c r="A74" s="37">
        <v>1073</v>
      </c>
      <c r="B74" t="s">
        <v>64</v>
      </c>
    </row>
    <row r="75" spans="1:4" ht="18.75" customHeight="1" x14ac:dyDescent="0.25">
      <c r="A75" s="37">
        <v>1074</v>
      </c>
      <c r="B75" t="s">
        <v>23</v>
      </c>
      <c r="C75" s="27">
        <v>600</v>
      </c>
      <c r="D75" t="s">
        <v>187</v>
      </c>
    </row>
    <row r="76" spans="1:4" ht="18.75" customHeight="1" x14ac:dyDescent="0.25">
      <c r="A76" s="37">
        <v>1075</v>
      </c>
      <c r="B76" t="s">
        <v>72</v>
      </c>
    </row>
    <row r="77" spans="1:4" ht="18.75" customHeight="1" x14ac:dyDescent="0.25">
      <c r="A77" s="37">
        <v>1076</v>
      </c>
      <c r="B77" t="s">
        <v>20</v>
      </c>
    </row>
    <row r="78" spans="1:4" ht="18.75" customHeight="1" x14ac:dyDescent="0.25">
      <c r="A78" s="37">
        <v>1077</v>
      </c>
      <c r="B78" t="s">
        <v>74</v>
      </c>
    </row>
    <row r="79" spans="1:4" ht="18.75" customHeight="1" x14ac:dyDescent="0.25">
      <c r="A79" s="37">
        <v>1078</v>
      </c>
      <c r="B79" t="s">
        <v>47</v>
      </c>
    </row>
    <row r="80" spans="1:4" ht="18.75" customHeight="1" x14ac:dyDescent="0.25">
      <c r="A80" s="37">
        <v>1079</v>
      </c>
      <c r="B80" t="s">
        <v>116</v>
      </c>
    </row>
    <row r="81" spans="1:4" ht="18.75" customHeight="1" x14ac:dyDescent="0.25">
      <c r="A81" s="37">
        <v>1080</v>
      </c>
      <c r="B81" t="s">
        <v>93</v>
      </c>
      <c r="C81" s="27">
        <v>450</v>
      </c>
      <c r="D81" t="s">
        <v>187</v>
      </c>
    </row>
    <row r="82" spans="1:4" ht="18.75" customHeight="1" x14ac:dyDescent="0.25">
      <c r="A82" s="37">
        <v>1081</v>
      </c>
      <c r="B82" t="s">
        <v>58</v>
      </c>
    </row>
    <row r="83" spans="1:4" ht="18.75" customHeight="1" x14ac:dyDescent="0.25">
      <c r="A83" s="37">
        <v>1082</v>
      </c>
      <c r="B83" t="s">
        <v>31</v>
      </c>
    </row>
    <row r="84" spans="1:4" ht="18.75" customHeight="1" x14ac:dyDescent="0.25">
      <c r="A84" s="37">
        <v>1083</v>
      </c>
      <c r="B84" t="s">
        <v>91</v>
      </c>
    </row>
    <row r="85" spans="1:4" ht="18.75" customHeight="1" x14ac:dyDescent="0.25">
      <c r="A85" s="37">
        <v>1084</v>
      </c>
      <c r="B85" t="s">
        <v>29</v>
      </c>
    </row>
    <row r="86" spans="1:4" ht="18.75" customHeight="1" x14ac:dyDescent="0.25">
      <c r="A86" s="37">
        <v>1085</v>
      </c>
      <c r="B86" t="s">
        <v>21</v>
      </c>
    </row>
    <row r="87" spans="1:4" ht="18.75" customHeight="1" x14ac:dyDescent="0.25">
      <c r="A87" s="37">
        <v>1086</v>
      </c>
      <c r="B87" t="s">
        <v>75</v>
      </c>
    </row>
    <row r="88" spans="1:4" ht="18.75" customHeight="1" x14ac:dyDescent="0.25">
      <c r="A88" s="37">
        <v>1087</v>
      </c>
      <c r="B88" t="s">
        <v>27</v>
      </c>
    </row>
    <row r="89" spans="1:4" ht="18.75" customHeight="1" x14ac:dyDescent="0.25">
      <c r="A89" s="37">
        <v>1088</v>
      </c>
      <c r="B89" t="s">
        <v>69</v>
      </c>
    </row>
    <row r="90" spans="1:4" ht="18.75" customHeight="1" x14ac:dyDescent="0.25">
      <c r="A90" s="37">
        <v>1089</v>
      </c>
      <c r="B90" t="s">
        <v>114</v>
      </c>
    </row>
    <row r="91" spans="1:4" ht="18.75" customHeight="1" x14ac:dyDescent="0.25">
      <c r="A91" s="37">
        <v>1090</v>
      </c>
      <c r="B91" t="s">
        <v>37</v>
      </c>
    </row>
    <row r="92" spans="1:4" ht="18.75" customHeight="1" x14ac:dyDescent="0.25">
      <c r="A92" s="37">
        <v>1091</v>
      </c>
      <c r="B92" t="s">
        <v>110</v>
      </c>
    </row>
    <row r="93" spans="1:4" ht="18.75" customHeight="1" x14ac:dyDescent="0.25">
      <c r="A93" s="37">
        <v>1092</v>
      </c>
      <c r="B93" t="s">
        <v>55</v>
      </c>
    </row>
    <row r="94" spans="1:4" ht="18.75" customHeight="1" x14ac:dyDescent="0.25">
      <c r="A94" s="37">
        <v>1093</v>
      </c>
      <c r="B94" t="s">
        <v>111</v>
      </c>
      <c r="C94" s="27">
        <v>1555</v>
      </c>
      <c r="D94" t="s">
        <v>187</v>
      </c>
    </row>
    <row r="95" spans="1:4" ht="18.75" customHeight="1" x14ac:dyDescent="0.25">
      <c r="A95" s="37">
        <v>1094</v>
      </c>
      <c r="B95" t="s">
        <v>53</v>
      </c>
    </row>
    <row r="96" spans="1:4" ht="18.75" customHeight="1" x14ac:dyDescent="0.25">
      <c r="A96" s="37">
        <v>1095</v>
      </c>
      <c r="B96" t="s">
        <v>70</v>
      </c>
      <c r="C96" s="40">
        <v>322.5</v>
      </c>
      <c r="D96" t="s">
        <v>187</v>
      </c>
    </row>
    <row r="97" spans="1:4" ht="18.75" customHeight="1" x14ac:dyDescent="0.25">
      <c r="A97" s="37">
        <v>1096</v>
      </c>
      <c r="B97" t="s">
        <v>87</v>
      </c>
      <c r="C97" s="40">
        <f>1540+3093.33+260+1040</f>
        <v>5933.33</v>
      </c>
      <c r="D97" t="s">
        <v>187</v>
      </c>
    </row>
    <row r="98" spans="1:4" ht="18.75" customHeight="1" x14ac:dyDescent="0.25">
      <c r="A98" s="37">
        <v>1097</v>
      </c>
      <c r="B98" t="s">
        <v>66</v>
      </c>
      <c r="C98" s="27">
        <v>1225</v>
      </c>
      <c r="D98" t="s">
        <v>187</v>
      </c>
    </row>
    <row r="99" spans="1:4" ht="18.75" customHeight="1" x14ac:dyDescent="0.25">
      <c r="A99" s="37">
        <v>1098</v>
      </c>
      <c r="B99" t="s">
        <v>100</v>
      </c>
      <c r="C99" s="27">
        <v>1320</v>
      </c>
      <c r="D99" t="s">
        <v>187</v>
      </c>
    </row>
    <row r="100" spans="1:4" ht="18.75" customHeight="1" x14ac:dyDescent="0.25">
      <c r="A100" s="37">
        <v>1099</v>
      </c>
      <c r="B100" t="s">
        <v>94</v>
      </c>
    </row>
    <row r="101" spans="1:4" ht="18.75" customHeight="1" x14ac:dyDescent="0.25">
      <c r="A101" s="37">
        <v>1100</v>
      </c>
      <c r="B101" t="s">
        <v>98</v>
      </c>
    </row>
    <row r="102" spans="1:4" ht="18.75" customHeight="1" x14ac:dyDescent="0.25">
      <c r="A102" s="37">
        <v>1101</v>
      </c>
      <c r="B102" t="s">
        <v>76</v>
      </c>
    </row>
    <row r="103" spans="1:4" ht="18.75" customHeight="1" x14ac:dyDescent="0.25">
      <c r="A103" s="37">
        <v>1102</v>
      </c>
      <c r="B103" t="s">
        <v>109</v>
      </c>
    </row>
    <row r="104" spans="1:4" ht="18.75" customHeight="1" x14ac:dyDescent="0.25">
      <c r="A104" s="37">
        <v>1103</v>
      </c>
      <c r="B104" t="s">
        <v>49</v>
      </c>
    </row>
    <row r="105" spans="1:4" ht="18.75" customHeight="1" x14ac:dyDescent="0.25">
      <c r="A105" s="37">
        <v>1104</v>
      </c>
      <c r="B105" t="s">
        <v>59</v>
      </c>
    </row>
    <row r="106" spans="1:4" ht="18.75" customHeight="1" x14ac:dyDescent="0.25">
      <c r="A106" s="37">
        <v>1105</v>
      </c>
      <c r="B106" t="s">
        <v>67</v>
      </c>
      <c r="C106" s="27">
        <v>980</v>
      </c>
      <c r="D106" t="s">
        <v>187</v>
      </c>
    </row>
    <row r="107" spans="1:4" ht="18.75" customHeight="1" x14ac:dyDescent="0.25">
      <c r="A107" s="37">
        <v>1106</v>
      </c>
      <c r="B107" t="s">
        <v>40</v>
      </c>
    </row>
    <row r="108" spans="1:4" ht="18.75" customHeight="1" x14ac:dyDescent="0.25">
      <c r="A108" s="37">
        <v>1107</v>
      </c>
      <c r="B108" t="s">
        <v>154</v>
      </c>
    </row>
    <row r="109" spans="1:4" ht="18.75" customHeight="1" x14ac:dyDescent="0.25">
      <c r="A109" s="37">
        <v>1108</v>
      </c>
      <c r="B109" t="s">
        <v>155</v>
      </c>
    </row>
    <row r="110" spans="1:4" ht="18.75" customHeight="1" x14ac:dyDescent="0.25">
      <c r="A110" s="37">
        <v>1109</v>
      </c>
      <c r="B110" t="s">
        <v>156</v>
      </c>
    </row>
    <row r="111" spans="1:4" ht="18.75" customHeight="1" x14ac:dyDescent="0.25">
      <c r="A111" s="37">
        <v>1110</v>
      </c>
      <c r="B111" t="s">
        <v>157</v>
      </c>
      <c r="C111" s="27">
        <v>480</v>
      </c>
      <c r="D111" t="s">
        <v>187</v>
      </c>
    </row>
    <row r="112" spans="1:4" ht="18.75" customHeight="1" x14ac:dyDescent="0.25">
      <c r="A112" s="37">
        <v>1111</v>
      </c>
      <c r="B112" t="s">
        <v>158</v>
      </c>
    </row>
    <row r="113" spans="1:4" ht="18.75" customHeight="1" x14ac:dyDescent="0.25">
      <c r="A113" s="37">
        <v>1112</v>
      </c>
      <c r="B113" t="s">
        <v>159</v>
      </c>
    </row>
    <row r="114" spans="1:4" ht="18.75" customHeight="1" x14ac:dyDescent="0.25">
      <c r="A114" s="37">
        <v>1113</v>
      </c>
      <c r="B114" t="s">
        <v>160</v>
      </c>
      <c r="C114" s="40">
        <v>782.5</v>
      </c>
      <c r="D114" t="s">
        <v>187</v>
      </c>
    </row>
    <row r="115" spans="1:4" ht="18.75" customHeight="1" x14ac:dyDescent="0.25">
      <c r="A115" s="37">
        <v>1114</v>
      </c>
      <c r="B115" t="s">
        <v>161</v>
      </c>
    </row>
    <row r="116" spans="1:4" ht="18.75" customHeight="1" x14ac:dyDescent="0.25">
      <c r="A116" s="37">
        <v>1115</v>
      </c>
      <c r="B116" t="s">
        <v>162</v>
      </c>
      <c r="C116" s="27">
        <v>3315</v>
      </c>
      <c r="D116" t="s">
        <v>187</v>
      </c>
    </row>
    <row r="117" spans="1:4" ht="18.75" customHeight="1" x14ac:dyDescent="0.25">
      <c r="A117" s="37">
        <v>1116</v>
      </c>
      <c r="B117" t="s">
        <v>163</v>
      </c>
      <c r="C117" s="27">
        <v>560</v>
      </c>
      <c r="D117" t="s">
        <v>187</v>
      </c>
    </row>
    <row r="118" spans="1:4" ht="18.75" customHeight="1" x14ac:dyDescent="0.25">
      <c r="A118" s="37">
        <v>1117</v>
      </c>
      <c r="B118" t="s">
        <v>164</v>
      </c>
    </row>
    <row r="119" spans="1:4" ht="18.75" customHeight="1" x14ac:dyDescent="0.25">
      <c r="A119" s="37">
        <v>1118</v>
      </c>
      <c r="B119" t="s">
        <v>165</v>
      </c>
      <c r="C119" s="27">
        <v>945</v>
      </c>
      <c r="D119" t="s">
        <v>187</v>
      </c>
    </row>
    <row r="120" spans="1:4" ht="18.75" customHeight="1" x14ac:dyDescent="0.25">
      <c r="A120" s="37">
        <v>1119</v>
      </c>
      <c r="B120" t="s">
        <v>166</v>
      </c>
    </row>
    <row r="121" spans="1:4" ht="18.75" customHeight="1" x14ac:dyDescent="0.25">
      <c r="A121" s="37">
        <v>1120</v>
      </c>
      <c r="B121" t="s">
        <v>167</v>
      </c>
      <c r="C121" s="27">
        <f>440+665+260</f>
        <v>1365</v>
      </c>
      <c r="D121" t="s">
        <v>187</v>
      </c>
    </row>
    <row r="122" spans="1:4" ht="18.75" customHeight="1" x14ac:dyDescent="0.25">
      <c r="A122" s="37">
        <v>1121</v>
      </c>
      <c r="B122" t="s">
        <v>168</v>
      </c>
      <c r="C122" s="27">
        <v>1425</v>
      </c>
      <c r="D122" t="s">
        <v>187</v>
      </c>
    </row>
    <row r="123" spans="1:4" ht="18.75" customHeight="1" x14ac:dyDescent="0.25">
      <c r="A123" s="37">
        <v>1122</v>
      </c>
      <c r="B123" t="s">
        <v>169</v>
      </c>
      <c r="C123" s="27">
        <f>300+440+555</f>
        <v>1295</v>
      </c>
      <c r="D123" t="s">
        <v>187</v>
      </c>
    </row>
    <row r="124" spans="1:4" ht="18.75" customHeight="1" x14ac:dyDescent="0.25">
      <c r="A124" s="37">
        <v>1123</v>
      </c>
      <c r="B124" t="s">
        <v>170</v>
      </c>
      <c r="C124" s="40">
        <f>380+547.5</f>
        <v>927.5</v>
      </c>
      <c r="D124" t="s">
        <v>187</v>
      </c>
    </row>
    <row r="125" spans="1:4" ht="18.75" customHeight="1" x14ac:dyDescent="0.25">
      <c r="A125" s="37">
        <v>1124</v>
      </c>
      <c r="B125" t="s">
        <v>171</v>
      </c>
      <c r="C125" s="27">
        <v>320</v>
      </c>
      <c r="D125" t="s">
        <v>187</v>
      </c>
    </row>
    <row r="126" spans="1:4" ht="18.75" customHeight="1" x14ac:dyDescent="0.25">
      <c r="A126" s="37">
        <v>1125</v>
      </c>
      <c r="B126" t="s">
        <v>172</v>
      </c>
      <c r="C126" s="27">
        <v>2840</v>
      </c>
      <c r="D126" t="s">
        <v>187</v>
      </c>
    </row>
    <row r="127" spans="1:4" ht="18.75" customHeight="1" x14ac:dyDescent="0.25">
      <c r="A127" s="37">
        <v>1126</v>
      </c>
      <c r="B127" t="s">
        <v>173</v>
      </c>
    </row>
    <row r="128" spans="1:4" ht="18.75" customHeight="1" x14ac:dyDescent="0.25">
      <c r="A128" s="37">
        <v>1127</v>
      </c>
      <c r="B128" t="s">
        <v>174</v>
      </c>
      <c r="C128" s="27">
        <v>3430</v>
      </c>
      <c r="D128" t="s">
        <v>187</v>
      </c>
    </row>
    <row r="129" spans="1:4" ht="18.75" customHeight="1" x14ac:dyDescent="0.25">
      <c r="A129" s="37">
        <v>1128</v>
      </c>
      <c r="B129" t="s">
        <v>175</v>
      </c>
    </row>
    <row r="130" spans="1:4" ht="18.75" customHeight="1" x14ac:dyDescent="0.25">
      <c r="A130" s="37">
        <v>1129</v>
      </c>
      <c r="B130" t="s">
        <v>176</v>
      </c>
    </row>
    <row r="131" spans="1:4" ht="18.75" customHeight="1" x14ac:dyDescent="0.25">
      <c r="A131" s="37">
        <v>1130</v>
      </c>
      <c r="B131" t="s">
        <v>177</v>
      </c>
      <c r="C131" s="27">
        <v>1995</v>
      </c>
      <c r="D131" t="s">
        <v>187</v>
      </c>
    </row>
    <row r="132" spans="1:4" ht="18.75" customHeight="1" x14ac:dyDescent="0.25">
      <c r="A132" s="37">
        <v>1131</v>
      </c>
      <c r="B132" t="s">
        <v>178</v>
      </c>
      <c r="C132" s="27">
        <v>1125</v>
      </c>
      <c r="D132" t="s">
        <v>187</v>
      </c>
    </row>
    <row r="133" spans="1:4" ht="18.75" customHeight="1" x14ac:dyDescent="0.25">
      <c r="A133" s="41">
        <v>1132</v>
      </c>
      <c r="B133" t="s">
        <v>179</v>
      </c>
      <c r="C133" s="27">
        <v>600</v>
      </c>
      <c r="D133" t="s">
        <v>187</v>
      </c>
    </row>
    <row r="134" spans="1:4" ht="18.75" customHeight="1" x14ac:dyDescent="0.25">
      <c r="A134" s="41">
        <v>1132</v>
      </c>
      <c r="B134" t="s">
        <v>180</v>
      </c>
      <c r="C134" s="27">
        <v>320</v>
      </c>
      <c r="D134" t="s">
        <v>187</v>
      </c>
    </row>
    <row r="135" spans="1:4" ht="18.75" customHeight="1" x14ac:dyDescent="0.25">
      <c r="A135" s="41">
        <v>1133</v>
      </c>
      <c r="B135" t="s">
        <v>181</v>
      </c>
      <c r="C135" s="27">
        <v>3680</v>
      </c>
      <c r="D135" t="s">
        <v>187</v>
      </c>
    </row>
    <row r="136" spans="1:4" ht="18.75" customHeight="1" x14ac:dyDescent="0.25">
      <c r="A136" s="41">
        <v>1134</v>
      </c>
      <c r="B136" t="s">
        <v>182</v>
      </c>
      <c r="C136" s="27">
        <v>1365</v>
      </c>
      <c r="D136" t="s">
        <v>187</v>
      </c>
    </row>
    <row r="137" spans="1:4" ht="18.75" customHeight="1" x14ac:dyDescent="0.25">
      <c r="A137" s="41">
        <v>1135</v>
      </c>
      <c r="B137" t="s">
        <v>183</v>
      </c>
      <c r="C137" s="40">
        <v>382.5</v>
      </c>
      <c r="D137" t="s">
        <v>187</v>
      </c>
    </row>
    <row r="138" spans="1:4" ht="18.75" customHeight="1" x14ac:dyDescent="0.25">
      <c r="A138" s="41">
        <v>1136</v>
      </c>
      <c r="B138" t="s">
        <v>184</v>
      </c>
      <c r="C138" s="27">
        <v>330</v>
      </c>
      <c r="D138" t="s">
        <v>187</v>
      </c>
    </row>
    <row r="139" spans="1:4" ht="18.75" customHeight="1" x14ac:dyDescent="0.25">
      <c r="A139" s="41">
        <v>1137</v>
      </c>
      <c r="B139" t="s">
        <v>185</v>
      </c>
      <c r="C139" s="27">
        <v>2360</v>
      </c>
      <c r="D139" t="s">
        <v>187</v>
      </c>
    </row>
    <row r="140" spans="1:4" ht="18.75" customHeight="1" x14ac:dyDescent="0.25">
      <c r="A140" s="41">
        <v>1138</v>
      </c>
      <c r="B140" t="s">
        <v>186</v>
      </c>
      <c r="C140" s="27">
        <f>300+912.5+447.5+870</f>
        <v>2530</v>
      </c>
      <c r="D140" t="s">
        <v>187</v>
      </c>
    </row>
    <row r="141" spans="1:4" ht="18.75" customHeight="1" x14ac:dyDescent="0.25">
      <c r="A141" s="4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44"/>
  <sheetViews>
    <sheetView workbookViewId="0">
      <selection activeCell="N41" sqref="N41"/>
    </sheetView>
  </sheetViews>
  <sheetFormatPr defaultRowHeight="15" x14ac:dyDescent="0.25"/>
  <cols>
    <col min="1" max="1" width="13.5703125" style="35" bestFit="1" customWidth="1"/>
    <col min="2" max="2" width="13.5703125" bestFit="1" customWidth="1"/>
    <col min="3" max="3" width="48" style="34" bestFit="1" customWidth="1"/>
    <col min="4" max="4" width="13.5703125" bestFit="1" customWidth="1"/>
  </cols>
  <sheetData>
    <row r="1" spans="1:4" ht="18.75" customHeight="1" x14ac:dyDescent="0.25">
      <c r="B1" s="36" t="s">
        <v>152</v>
      </c>
      <c r="C1" s="37" t="s">
        <v>134</v>
      </c>
      <c r="D1" s="36" t="s">
        <v>153</v>
      </c>
    </row>
    <row r="2" spans="1:4" ht="18.75" customHeight="1" x14ac:dyDescent="0.25">
      <c r="A2" s="37">
        <v>1001</v>
      </c>
      <c r="B2" t="s">
        <v>19</v>
      </c>
      <c r="C2" s="40">
        <v>2717.5</v>
      </c>
      <c r="D2" t="s">
        <v>187</v>
      </c>
    </row>
    <row r="3" spans="1:4" ht="18.75" customHeight="1" x14ac:dyDescent="0.25">
      <c r="A3" s="37">
        <v>1002</v>
      </c>
      <c r="B3" t="s">
        <v>22</v>
      </c>
    </row>
    <row r="4" spans="1:4" ht="18.75" customHeight="1" x14ac:dyDescent="0.25">
      <c r="A4" s="37">
        <v>1003</v>
      </c>
      <c r="B4" t="s">
        <v>24</v>
      </c>
      <c r="C4" s="40">
        <f>1605+2140+3377.5</f>
        <v>7122.5</v>
      </c>
      <c r="D4" t="s">
        <v>187</v>
      </c>
    </row>
    <row r="5" spans="1:4" ht="18.75" customHeight="1" x14ac:dyDescent="0.25">
      <c r="A5" s="37">
        <v>1004</v>
      </c>
      <c r="B5" t="s">
        <v>25</v>
      </c>
    </row>
    <row r="6" spans="1:4" ht="18.75" customHeight="1" x14ac:dyDescent="0.25">
      <c r="A6" s="37">
        <v>1005</v>
      </c>
      <c r="B6" t="s">
        <v>26</v>
      </c>
    </row>
    <row r="7" spans="1:4" ht="18.75" customHeight="1" x14ac:dyDescent="0.25">
      <c r="A7" s="37">
        <v>1006</v>
      </c>
      <c r="B7" t="s">
        <v>30</v>
      </c>
      <c r="C7" s="27">
        <f>3300+1910</f>
        <v>5210</v>
      </c>
      <c r="D7" t="s">
        <v>187</v>
      </c>
    </row>
    <row r="8" spans="1:4" ht="18.75" customHeight="1" x14ac:dyDescent="0.25">
      <c r="A8" s="37">
        <v>1007</v>
      </c>
      <c r="B8" t="s">
        <v>32</v>
      </c>
      <c r="C8" s="40">
        <v>6517.5</v>
      </c>
      <c r="D8" t="s">
        <v>187</v>
      </c>
    </row>
    <row r="9" spans="1:4" ht="18.75" customHeight="1" x14ac:dyDescent="0.25">
      <c r="A9" s="37">
        <v>1008</v>
      </c>
      <c r="B9" t="s">
        <v>33</v>
      </c>
    </row>
    <row r="10" spans="1:4" ht="18.75" customHeight="1" x14ac:dyDescent="0.25">
      <c r="A10" s="37">
        <v>1009</v>
      </c>
    </row>
    <row r="11" spans="1:4" ht="18.75" customHeight="1" x14ac:dyDescent="0.25">
      <c r="A11" s="37">
        <v>1010</v>
      </c>
      <c r="B11" t="s">
        <v>38</v>
      </c>
    </row>
    <row r="12" spans="1:4" ht="18.75" customHeight="1" x14ac:dyDescent="0.25">
      <c r="A12" s="37">
        <v>1011</v>
      </c>
      <c r="B12" t="s">
        <v>41</v>
      </c>
      <c r="C12" s="40">
        <v>1642.5</v>
      </c>
      <c r="D12" t="s">
        <v>187</v>
      </c>
    </row>
    <row r="13" spans="1:4" ht="18.75" customHeight="1" x14ac:dyDescent="0.25">
      <c r="A13" s="37">
        <v>1012</v>
      </c>
      <c r="B13" t="s">
        <v>42</v>
      </c>
    </row>
    <row r="14" spans="1:4" ht="18.75" customHeight="1" x14ac:dyDescent="0.25">
      <c r="A14" s="37">
        <v>1013</v>
      </c>
      <c r="B14" t="s">
        <v>43</v>
      </c>
      <c r="C14" s="27">
        <v>1060</v>
      </c>
      <c r="D14" t="s">
        <v>187</v>
      </c>
    </row>
    <row r="15" spans="1:4" ht="18.75" customHeight="1" x14ac:dyDescent="0.25">
      <c r="A15" s="37">
        <v>1014</v>
      </c>
      <c r="B15" t="s">
        <v>44</v>
      </c>
      <c r="C15" s="27">
        <v>325</v>
      </c>
      <c r="D15" t="s">
        <v>187</v>
      </c>
    </row>
    <row r="16" spans="1:4" ht="18.75" customHeight="1" x14ac:dyDescent="0.25">
      <c r="A16" s="37">
        <v>1015</v>
      </c>
      <c r="B16" t="s">
        <v>45</v>
      </c>
      <c r="C16" s="27">
        <v>4190</v>
      </c>
      <c r="D16" t="s">
        <v>187</v>
      </c>
    </row>
    <row r="17" spans="1:4" ht="18.75" customHeight="1" x14ac:dyDescent="0.25">
      <c r="A17" s="37">
        <v>1016</v>
      </c>
      <c r="B17" t="s">
        <v>46</v>
      </c>
      <c r="C17" s="40">
        <v>1997.5</v>
      </c>
      <c r="D17" t="s">
        <v>187</v>
      </c>
    </row>
    <row r="18" spans="1:4" ht="18.75" customHeight="1" x14ac:dyDescent="0.25">
      <c r="A18" s="37">
        <v>1017</v>
      </c>
      <c r="B18" t="s">
        <v>48</v>
      </c>
      <c r="C18" s="27">
        <v>5130</v>
      </c>
      <c r="D18" t="s">
        <v>187</v>
      </c>
    </row>
    <row r="19" spans="1:4" ht="18.75" customHeight="1" x14ac:dyDescent="0.25">
      <c r="A19" s="37">
        <v>1018</v>
      </c>
      <c r="B19" t="s">
        <v>52</v>
      </c>
    </row>
    <row r="20" spans="1:4" ht="18.75" customHeight="1" x14ac:dyDescent="0.25">
      <c r="A20" s="37">
        <v>1019</v>
      </c>
      <c r="B20" t="s">
        <v>54</v>
      </c>
    </row>
    <row r="21" spans="1:4" ht="18.75" customHeight="1" x14ac:dyDescent="0.25">
      <c r="A21" s="37">
        <v>1020</v>
      </c>
      <c r="B21" t="s">
        <v>56</v>
      </c>
    </row>
    <row r="22" spans="1:4" ht="18.75" customHeight="1" x14ac:dyDescent="0.25">
      <c r="A22" s="37">
        <v>1021</v>
      </c>
      <c r="B22" t="s">
        <v>57</v>
      </c>
      <c r="C22" s="40">
        <v>2357.5</v>
      </c>
      <c r="D22" t="s">
        <v>187</v>
      </c>
    </row>
    <row r="23" spans="1:4" ht="18.75" customHeight="1" x14ac:dyDescent="0.25">
      <c r="A23" s="37">
        <v>1022</v>
      </c>
      <c r="B23" t="s">
        <v>60</v>
      </c>
    </row>
    <row r="24" spans="1:4" ht="18.75" customHeight="1" x14ac:dyDescent="0.25">
      <c r="A24" s="37">
        <v>1023</v>
      </c>
      <c r="B24" t="s">
        <v>61</v>
      </c>
    </row>
    <row r="25" spans="1:4" ht="18.75" customHeight="1" x14ac:dyDescent="0.25">
      <c r="A25" s="37">
        <v>1024</v>
      </c>
      <c r="B25" t="s">
        <v>62</v>
      </c>
    </row>
    <row r="26" spans="1:4" ht="18.75" customHeight="1" x14ac:dyDescent="0.25">
      <c r="A26" s="37">
        <v>1025</v>
      </c>
      <c r="B26" t="s">
        <v>65</v>
      </c>
      <c r="C26" s="40">
        <f>1255+957.5</f>
        <v>2212.5</v>
      </c>
      <c r="D26" t="s">
        <v>187</v>
      </c>
    </row>
    <row r="27" spans="1:4" ht="18.75" customHeight="1" x14ac:dyDescent="0.25">
      <c r="A27" s="37">
        <v>1026</v>
      </c>
      <c r="B27" t="s">
        <v>71</v>
      </c>
    </row>
    <row r="28" spans="1:4" ht="18.75" customHeight="1" x14ac:dyDescent="0.25">
      <c r="A28" s="37">
        <v>1027</v>
      </c>
      <c r="B28" t="s">
        <v>73</v>
      </c>
      <c r="C28" s="27">
        <f>820+1220</f>
        <v>2040</v>
      </c>
      <c r="D28" t="s">
        <v>187</v>
      </c>
    </row>
    <row r="29" spans="1:4" ht="18.75" customHeight="1" x14ac:dyDescent="0.25">
      <c r="A29" s="37">
        <v>1028</v>
      </c>
      <c r="B29" t="s">
        <v>77</v>
      </c>
    </row>
    <row r="30" spans="1:4" ht="18.75" customHeight="1" x14ac:dyDescent="0.25">
      <c r="A30" s="37">
        <v>1029</v>
      </c>
      <c r="B30" t="s">
        <v>78</v>
      </c>
      <c r="C30" s="40">
        <v>2347.5</v>
      </c>
      <c r="D30" t="s">
        <v>187</v>
      </c>
    </row>
    <row r="31" spans="1:4" ht="18.75" customHeight="1" x14ac:dyDescent="0.25">
      <c r="A31" s="37">
        <v>1030</v>
      </c>
      <c r="B31" t="s">
        <v>79</v>
      </c>
    </row>
    <row r="32" spans="1:4" ht="18.75" customHeight="1" x14ac:dyDescent="0.25">
      <c r="A32" s="37">
        <v>1031</v>
      </c>
      <c r="B32" t="s">
        <v>80</v>
      </c>
      <c r="C32" s="40">
        <v>122.5</v>
      </c>
      <c r="D32" t="s">
        <v>187</v>
      </c>
    </row>
    <row r="33" spans="1:4" ht="18.75" customHeight="1" x14ac:dyDescent="0.25">
      <c r="A33" s="37">
        <v>1032</v>
      </c>
      <c r="B33" t="s">
        <v>81</v>
      </c>
      <c r="C33" s="27">
        <v>1027</v>
      </c>
      <c r="D33" t="s">
        <v>187</v>
      </c>
    </row>
    <row r="34" spans="1:4" ht="18.75" customHeight="1" x14ac:dyDescent="0.25">
      <c r="A34" s="37">
        <v>1033</v>
      </c>
      <c r="B34" t="s">
        <v>82</v>
      </c>
    </row>
    <row r="35" spans="1:4" ht="18.75" customHeight="1" x14ac:dyDescent="0.25">
      <c r="A35" s="37">
        <v>1034</v>
      </c>
      <c r="B35" t="s">
        <v>84</v>
      </c>
    </row>
    <row r="36" spans="1:4" ht="18.75" customHeight="1" x14ac:dyDescent="0.25">
      <c r="A36" s="37">
        <v>1035</v>
      </c>
      <c r="B36" t="s">
        <v>85</v>
      </c>
    </row>
    <row r="37" spans="1:4" ht="18.75" customHeight="1" x14ac:dyDescent="0.25">
      <c r="A37" s="37">
        <v>1036</v>
      </c>
      <c r="B37" t="s">
        <v>86</v>
      </c>
      <c r="C37" s="27">
        <v>950</v>
      </c>
      <c r="D37" t="s">
        <v>187</v>
      </c>
    </row>
    <row r="38" spans="1:4" ht="18.75" customHeight="1" x14ac:dyDescent="0.25">
      <c r="A38" s="37">
        <v>1037</v>
      </c>
      <c r="B38" t="s">
        <v>50</v>
      </c>
    </row>
    <row r="39" spans="1:4" ht="18.75" customHeight="1" x14ac:dyDescent="0.25">
      <c r="A39" s="37">
        <v>1038</v>
      </c>
      <c r="B39" t="s">
        <v>51</v>
      </c>
    </row>
    <row r="40" spans="1:4" ht="18.75" customHeight="1" x14ac:dyDescent="0.25">
      <c r="A40" s="37">
        <v>1039</v>
      </c>
      <c r="B40" t="s">
        <v>18</v>
      </c>
    </row>
    <row r="41" spans="1:4" ht="18.75" customHeight="1" x14ac:dyDescent="0.25">
      <c r="A41" s="37">
        <v>1040</v>
      </c>
      <c r="B41" t="s">
        <v>90</v>
      </c>
    </row>
    <row r="42" spans="1:4" ht="18.75" customHeight="1" x14ac:dyDescent="0.25">
      <c r="A42" s="37">
        <v>1041</v>
      </c>
      <c r="B42" t="s">
        <v>95</v>
      </c>
    </row>
    <row r="43" spans="1:4" ht="18.75" customHeight="1" x14ac:dyDescent="0.25">
      <c r="A43" s="37">
        <v>1042</v>
      </c>
      <c r="B43" t="s">
        <v>96</v>
      </c>
    </row>
    <row r="44" spans="1:4" ht="18.75" customHeight="1" x14ac:dyDescent="0.25">
      <c r="A44" s="37">
        <v>1043</v>
      </c>
      <c r="B44" t="s">
        <v>97</v>
      </c>
    </row>
    <row r="45" spans="1:4" ht="18.75" customHeight="1" x14ac:dyDescent="0.25">
      <c r="A45" s="37">
        <v>1044</v>
      </c>
      <c r="B45" t="s">
        <v>102</v>
      </c>
    </row>
    <row r="46" spans="1:4" ht="18.75" customHeight="1" x14ac:dyDescent="0.25">
      <c r="A46" s="37">
        <v>1045</v>
      </c>
      <c r="B46" t="s">
        <v>103</v>
      </c>
    </row>
    <row r="47" spans="1:4" ht="18.75" customHeight="1" x14ac:dyDescent="0.25">
      <c r="A47" s="37">
        <v>1046</v>
      </c>
      <c r="B47" t="s">
        <v>105</v>
      </c>
    </row>
    <row r="48" spans="1:4" ht="18.75" customHeight="1" x14ac:dyDescent="0.25">
      <c r="A48" s="37">
        <v>1047</v>
      </c>
      <c r="B48" t="s">
        <v>106</v>
      </c>
      <c r="C48" s="27">
        <f>1030+1120</f>
        <v>2150</v>
      </c>
      <c r="D48" t="s">
        <v>187</v>
      </c>
    </row>
    <row r="49" spans="1:4" ht="18.75" customHeight="1" x14ac:dyDescent="0.25">
      <c r="A49" s="37">
        <v>1048</v>
      </c>
      <c r="B49" t="s">
        <v>107</v>
      </c>
    </row>
    <row r="50" spans="1:4" ht="18.75" customHeight="1" x14ac:dyDescent="0.25">
      <c r="A50" s="37">
        <v>1049</v>
      </c>
      <c r="B50" t="s">
        <v>108</v>
      </c>
      <c r="C50" s="27">
        <v>1335</v>
      </c>
      <c r="D50" t="s">
        <v>187</v>
      </c>
    </row>
    <row r="51" spans="1:4" ht="18.75" customHeight="1" x14ac:dyDescent="0.25">
      <c r="A51" s="37">
        <v>1050</v>
      </c>
      <c r="B51" t="s">
        <v>117</v>
      </c>
      <c r="C51" s="27">
        <v>480</v>
      </c>
      <c r="D51" t="s">
        <v>187</v>
      </c>
    </row>
    <row r="52" spans="1:4" ht="18.75" customHeight="1" x14ac:dyDescent="0.25">
      <c r="A52" s="37">
        <v>1051</v>
      </c>
      <c r="B52" t="s">
        <v>112</v>
      </c>
      <c r="C52" s="40">
        <v>1377.5</v>
      </c>
      <c r="D52" t="s">
        <v>187</v>
      </c>
    </row>
    <row r="53" spans="1:4" ht="18.75" customHeight="1" x14ac:dyDescent="0.25">
      <c r="A53" s="37">
        <v>1052</v>
      </c>
      <c r="B53" t="s">
        <v>113</v>
      </c>
    </row>
    <row r="54" spans="1:4" ht="18.75" customHeight="1" x14ac:dyDescent="0.25">
      <c r="A54" s="37">
        <v>1053</v>
      </c>
      <c r="B54" t="s">
        <v>115</v>
      </c>
    </row>
    <row r="55" spans="1:4" ht="18.75" customHeight="1" x14ac:dyDescent="0.25">
      <c r="A55" s="37">
        <v>1054</v>
      </c>
      <c r="B55" t="s">
        <v>118</v>
      </c>
    </row>
    <row r="56" spans="1:4" ht="18.75" customHeight="1" x14ac:dyDescent="0.25">
      <c r="A56" s="37">
        <v>1055</v>
      </c>
      <c r="B56" t="s">
        <v>119</v>
      </c>
    </row>
    <row r="57" spans="1:4" ht="18.75" customHeight="1" x14ac:dyDescent="0.25">
      <c r="A57" s="37">
        <v>1056</v>
      </c>
      <c r="B57" t="s">
        <v>120</v>
      </c>
      <c r="C57" s="40">
        <v>1012.5</v>
      </c>
      <c r="D57" t="s">
        <v>187</v>
      </c>
    </row>
    <row r="58" spans="1:4" ht="18.75" customHeight="1" x14ac:dyDescent="0.25">
      <c r="A58" s="37">
        <v>1057</v>
      </c>
      <c r="B58" t="s">
        <v>121</v>
      </c>
      <c r="C58" s="40">
        <v>487.5</v>
      </c>
      <c r="D58" t="s">
        <v>187</v>
      </c>
    </row>
    <row r="59" spans="1:4" ht="18.75" customHeight="1" x14ac:dyDescent="0.25">
      <c r="A59" s="37">
        <v>1058</v>
      </c>
      <c r="B59" t="s">
        <v>122</v>
      </c>
    </row>
    <row r="60" spans="1:4" ht="18.75" customHeight="1" x14ac:dyDescent="0.25">
      <c r="A60" s="37">
        <v>1059</v>
      </c>
      <c r="B60" t="s">
        <v>123</v>
      </c>
      <c r="C60" s="27">
        <f>620+825</f>
        <v>1445</v>
      </c>
      <c r="D60" t="s">
        <v>188</v>
      </c>
    </row>
    <row r="61" spans="1:4" ht="18.75" customHeight="1" x14ac:dyDescent="0.25">
      <c r="A61" s="37">
        <v>1060</v>
      </c>
      <c r="B61" t="s">
        <v>124</v>
      </c>
      <c r="C61" s="27">
        <v>2933</v>
      </c>
      <c r="D61" t="s">
        <v>187</v>
      </c>
    </row>
    <row r="62" spans="1:4" ht="18.75" customHeight="1" x14ac:dyDescent="0.25">
      <c r="A62" s="37">
        <v>1061</v>
      </c>
      <c r="B62" t="s">
        <v>89</v>
      </c>
      <c r="C62" s="27">
        <v>1345</v>
      </c>
      <c r="D62" t="s">
        <v>187</v>
      </c>
    </row>
    <row r="63" spans="1:4" ht="18.75" customHeight="1" x14ac:dyDescent="0.25">
      <c r="A63" s="37">
        <v>1062</v>
      </c>
      <c r="B63" t="s">
        <v>104</v>
      </c>
      <c r="C63" s="27">
        <v>540</v>
      </c>
      <c r="D63" t="s">
        <v>187</v>
      </c>
    </row>
    <row r="64" spans="1:4" ht="18.75" customHeight="1" x14ac:dyDescent="0.25">
      <c r="A64" s="37">
        <v>1063</v>
      </c>
      <c r="B64" t="s">
        <v>68</v>
      </c>
    </row>
    <row r="65" spans="1:4" ht="18.75" customHeight="1" x14ac:dyDescent="0.25">
      <c r="A65" s="37">
        <v>1064</v>
      </c>
      <c r="B65" t="s">
        <v>101</v>
      </c>
    </row>
    <row r="66" spans="1:4" ht="18.75" customHeight="1" x14ac:dyDescent="0.25">
      <c r="A66" s="37">
        <v>1065</v>
      </c>
      <c r="B66" t="s">
        <v>34</v>
      </c>
    </row>
    <row r="67" spans="1:4" ht="18.75" customHeight="1" x14ac:dyDescent="0.25">
      <c r="A67" s="37">
        <v>1066</v>
      </c>
      <c r="B67" t="s">
        <v>36</v>
      </c>
    </row>
    <row r="68" spans="1:4" ht="18.75" customHeight="1" x14ac:dyDescent="0.25">
      <c r="A68" s="37">
        <v>1067</v>
      </c>
      <c r="B68" t="s">
        <v>99</v>
      </c>
      <c r="C68" s="40">
        <f>1230+1260+1610+2770+2772.5</f>
        <v>9642.5</v>
      </c>
      <c r="D68" t="s">
        <v>189</v>
      </c>
    </row>
    <row r="69" spans="1:4" ht="18.75" customHeight="1" x14ac:dyDescent="0.25">
      <c r="A69" s="37">
        <v>1068</v>
      </c>
      <c r="B69" t="s">
        <v>39</v>
      </c>
    </row>
    <row r="70" spans="1:4" ht="18.75" customHeight="1" x14ac:dyDescent="0.25">
      <c r="A70" s="37">
        <v>1069</v>
      </c>
      <c r="B70" t="s">
        <v>88</v>
      </c>
      <c r="C70" s="27">
        <v>3035</v>
      </c>
      <c r="D70" t="s">
        <v>187</v>
      </c>
    </row>
    <row r="71" spans="1:4" ht="18.75" customHeight="1" x14ac:dyDescent="0.25">
      <c r="A71" s="37">
        <v>1070</v>
      </c>
      <c r="B71" t="s">
        <v>63</v>
      </c>
    </row>
    <row r="72" spans="1:4" ht="18.75" customHeight="1" x14ac:dyDescent="0.25">
      <c r="A72" s="37">
        <v>1071</v>
      </c>
      <c r="B72" t="s">
        <v>28</v>
      </c>
    </row>
    <row r="73" spans="1:4" ht="18.75" customHeight="1" x14ac:dyDescent="0.25">
      <c r="A73" s="37">
        <v>1072</v>
      </c>
      <c r="B73" t="s">
        <v>83</v>
      </c>
    </row>
    <row r="74" spans="1:4" ht="18.75" customHeight="1" x14ac:dyDescent="0.25">
      <c r="A74" s="37">
        <v>1073</v>
      </c>
      <c r="B74" t="s">
        <v>64</v>
      </c>
    </row>
    <row r="75" spans="1:4" ht="18.75" customHeight="1" x14ac:dyDescent="0.25">
      <c r="A75" s="37">
        <v>1074</v>
      </c>
      <c r="B75" t="s">
        <v>23</v>
      </c>
      <c r="C75" s="27">
        <v>450</v>
      </c>
      <c r="D75" t="s">
        <v>187</v>
      </c>
    </row>
    <row r="76" spans="1:4" ht="18.75" customHeight="1" x14ac:dyDescent="0.25">
      <c r="A76" s="37">
        <v>1075</v>
      </c>
      <c r="B76" t="s">
        <v>72</v>
      </c>
    </row>
    <row r="77" spans="1:4" ht="18.75" customHeight="1" x14ac:dyDescent="0.25">
      <c r="A77" s="37">
        <v>1076</v>
      </c>
      <c r="B77" t="s">
        <v>20</v>
      </c>
    </row>
    <row r="78" spans="1:4" ht="18.75" customHeight="1" x14ac:dyDescent="0.25">
      <c r="A78" s="37">
        <v>1077</v>
      </c>
      <c r="B78" t="s">
        <v>74</v>
      </c>
    </row>
    <row r="79" spans="1:4" ht="18.75" customHeight="1" x14ac:dyDescent="0.25">
      <c r="A79" s="37">
        <v>1078</v>
      </c>
      <c r="B79" t="s">
        <v>47</v>
      </c>
    </row>
    <row r="80" spans="1:4" ht="18.75" customHeight="1" x14ac:dyDescent="0.25">
      <c r="A80" s="37">
        <v>1079</v>
      </c>
      <c r="B80" t="s">
        <v>116</v>
      </c>
    </row>
    <row r="81" spans="1:4" ht="18.75" customHeight="1" x14ac:dyDescent="0.25">
      <c r="A81" s="37">
        <v>1080</v>
      </c>
      <c r="B81" t="s">
        <v>93</v>
      </c>
      <c r="C81" s="27">
        <v>450</v>
      </c>
      <c r="D81" t="s">
        <v>187</v>
      </c>
    </row>
    <row r="82" spans="1:4" ht="18.75" customHeight="1" x14ac:dyDescent="0.25">
      <c r="A82" s="37">
        <v>1081</v>
      </c>
      <c r="B82" t="s">
        <v>58</v>
      </c>
    </row>
    <row r="83" spans="1:4" ht="18.75" customHeight="1" x14ac:dyDescent="0.25">
      <c r="A83" s="37">
        <v>1082</v>
      </c>
      <c r="B83" t="s">
        <v>31</v>
      </c>
    </row>
    <row r="84" spans="1:4" ht="18.75" customHeight="1" x14ac:dyDescent="0.25">
      <c r="A84" s="37">
        <v>1083</v>
      </c>
      <c r="B84" t="s">
        <v>91</v>
      </c>
    </row>
    <row r="85" spans="1:4" ht="18.75" customHeight="1" x14ac:dyDescent="0.25">
      <c r="A85" s="37">
        <v>1084</v>
      </c>
      <c r="B85" t="s">
        <v>29</v>
      </c>
    </row>
    <row r="86" spans="1:4" ht="18.75" customHeight="1" x14ac:dyDescent="0.25">
      <c r="A86" s="37">
        <v>1085</v>
      </c>
      <c r="B86" t="s">
        <v>21</v>
      </c>
    </row>
    <row r="87" spans="1:4" ht="18.75" customHeight="1" x14ac:dyDescent="0.25">
      <c r="A87" s="37">
        <v>1086</v>
      </c>
      <c r="B87" t="s">
        <v>75</v>
      </c>
    </row>
    <row r="88" spans="1:4" ht="18.75" customHeight="1" x14ac:dyDescent="0.25">
      <c r="A88" s="37">
        <v>1087</v>
      </c>
      <c r="B88" t="s">
        <v>27</v>
      </c>
    </row>
    <row r="89" spans="1:4" ht="18.75" customHeight="1" x14ac:dyDescent="0.25">
      <c r="A89" s="37">
        <v>1088</v>
      </c>
      <c r="B89" t="s">
        <v>69</v>
      </c>
    </row>
    <row r="90" spans="1:4" ht="18.75" customHeight="1" x14ac:dyDescent="0.25">
      <c r="A90" s="37">
        <v>1089</v>
      </c>
      <c r="B90" t="s">
        <v>114</v>
      </c>
    </row>
    <row r="91" spans="1:4" ht="18.75" customHeight="1" x14ac:dyDescent="0.25">
      <c r="A91" s="37">
        <v>1090</v>
      </c>
      <c r="B91" t="s">
        <v>37</v>
      </c>
    </row>
    <row r="92" spans="1:4" ht="18.75" customHeight="1" x14ac:dyDescent="0.25">
      <c r="A92" s="37">
        <v>1091</v>
      </c>
      <c r="B92" t="s">
        <v>110</v>
      </c>
    </row>
    <row r="93" spans="1:4" ht="18.75" customHeight="1" x14ac:dyDescent="0.25">
      <c r="A93" s="37">
        <v>1092</v>
      </c>
      <c r="B93" t="s">
        <v>55</v>
      </c>
    </row>
    <row r="94" spans="1:4" ht="18.75" customHeight="1" x14ac:dyDescent="0.25">
      <c r="A94" s="37">
        <v>1093</v>
      </c>
      <c r="B94" t="s">
        <v>111</v>
      </c>
      <c r="C94" s="27">
        <v>1520</v>
      </c>
      <c r="D94" t="s">
        <v>187</v>
      </c>
    </row>
    <row r="95" spans="1:4" ht="18.75" customHeight="1" x14ac:dyDescent="0.25">
      <c r="A95" s="37">
        <v>1094</v>
      </c>
      <c r="B95" t="s">
        <v>53</v>
      </c>
    </row>
    <row r="96" spans="1:4" ht="18.75" customHeight="1" x14ac:dyDescent="0.25">
      <c r="A96" s="37">
        <v>1095</v>
      </c>
      <c r="B96" t="s">
        <v>70</v>
      </c>
    </row>
    <row r="97" spans="1:4" ht="18.75" customHeight="1" x14ac:dyDescent="0.25">
      <c r="A97" s="37">
        <v>1096</v>
      </c>
      <c r="B97" t="s">
        <v>87</v>
      </c>
      <c r="C97" s="27">
        <f>850+1552.5+260+907.5+3570</f>
        <v>7140</v>
      </c>
      <c r="D97" t="s">
        <v>187</v>
      </c>
    </row>
    <row r="98" spans="1:4" ht="18.75" customHeight="1" x14ac:dyDescent="0.25">
      <c r="A98" s="37">
        <v>1097</v>
      </c>
      <c r="B98" t="s">
        <v>66</v>
      </c>
      <c r="C98" s="27">
        <v>880</v>
      </c>
      <c r="D98" t="s">
        <v>187</v>
      </c>
    </row>
    <row r="99" spans="1:4" ht="18.75" customHeight="1" x14ac:dyDescent="0.25">
      <c r="A99" s="37">
        <v>1098</v>
      </c>
      <c r="B99" t="s">
        <v>100</v>
      </c>
    </row>
    <row r="100" spans="1:4" ht="18.75" customHeight="1" x14ac:dyDescent="0.25">
      <c r="A100" s="37">
        <v>1099</v>
      </c>
      <c r="B100" t="s">
        <v>94</v>
      </c>
    </row>
    <row r="101" spans="1:4" ht="18.75" customHeight="1" x14ac:dyDescent="0.25">
      <c r="A101" s="37">
        <v>1100</v>
      </c>
      <c r="B101" t="s">
        <v>98</v>
      </c>
    </row>
    <row r="102" spans="1:4" ht="18.75" customHeight="1" x14ac:dyDescent="0.25">
      <c r="A102" s="37">
        <v>1101</v>
      </c>
      <c r="B102" t="s">
        <v>76</v>
      </c>
    </row>
    <row r="103" spans="1:4" ht="18.75" customHeight="1" x14ac:dyDescent="0.25">
      <c r="A103" s="37">
        <v>1102</v>
      </c>
      <c r="B103" t="s">
        <v>109</v>
      </c>
    </row>
    <row r="104" spans="1:4" ht="18.75" customHeight="1" x14ac:dyDescent="0.25">
      <c r="A104" s="37">
        <v>1103</v>
      </c>
      <c r="B104" t="s">
        <v>49</v>
      </c>
    </row>
    <row r="105" spans="1:4" ht="18.75" customHeight="1" x14ac:dyDescent="0.25">
      <c r="A105" s="37">
        <v>1104</v>
      </c>
      <c r="B105" t="s">
        <v>59</v>
      </c>
      <c r="C105" s="27">
        <v>630</v>
      </c>
      <c r="D105" t="s">
        <v>187</v>
      </c>
    </row>
    <row r="106" spans="1:4" ht="18.75" customHeight="1" x14ac:dyDescent="0.25">
      <c r="A106" s="37">
        <v>1105</v>
      </c>
      <c r="B106" t="s">
        <v>67</v>
      </c>
      <c r="C106" s="27">
        <v>770</v>
      </c>
      <c r="D106" t="s">
        <v>187</v>
      </c>
    </row>
    <row r="107" spans="1:4" ht="18.75" customHeight="1" x14ac:dyDescent="0.25">
      <c r="A107" s="37">
        <v>1106</v>
      </c>
      <c r="B107" t="s">
        <v>40</v>
      </c>
    </row>
    <row r="108" spans="1:4" ht="18.75" customHeight="1" x14ac:dyDescent="0.25">
      <c r="A108" s="37">
        <v>1107</v>
      </c>
      <c r="B108" t="s">
        <v>154</v>
      </c>
    </row>
    <row r="109" spans="1:4" ht="18.75" customHeight="1" x14ac:dyDescent="0.25">
      <c r="A109" s="37">
        <v>1108</v>
      </c>
      <c r="B109" t="s">
        <v>155</v>
      </c>
    </row>
    <row r="110" spans="1:4" ht="18.75" customHeight="1" x14ac:dyDescent="0.25">
      <c r="A110" s="37">
        <v>1109</v>
      </c>
      <c r="B110" t="s">
        <v>156</v>
      </c>
    </row>
    <row r="111" spans="1:4" ht="18.75" customHeight="1" x14ac:dyDescent="0.25">
      <c r="A111" s="37">
        <v>1110</v>
      </c>
      <c r="B111" t="s">
        <v>157</v>
      </c>
      <c r="C111" s="27">
        <v>600</v>
      </c>
      <c r="D111" t="s">
        <v>187</v>
      </c>
    </row>
    <row r="112" spans="1:4" ht="18.75" customHeight="1" x14ac:dyDescent="0.25">
      <c r="A112" s="37">
        <v>1111</v>
      </c>
      <c r="B112" t="s">
        <v>158</v>
      </c>
    </row>
    <row r="113" spans="1:4" ht="18.75" customHeight="1" x14ac:dyDescent="0.25">
      <c r="A113" s="37">
        <v>1112</v>
      </c>
      <c r="B113" t="s">
        <v>159</v>
      </c>
    </row>
    <row r="114" spans="1:4" ht="18.75" customHeight="1" x14ac:dyDescent="0.25">
      <c r="A114" s="37">
        <v>1113</v>
      </c>
      <c r="B114" t="s">
        <v>160</v>
      </c>
      <c r="C114" s="27">
        <f>285+570+795</f>
        <v>1650</v>
      </c>
      <c r="D114" t="s">
        <v>187</v>
      </c>
    </row>
    <row r="115" spans="1:4" ht="18.75" customHeight="1" x14ac:dyDescent="0.25">
      <c r="A115" s="37">
        <v>1114</v>
      </c>
      <c r="B115" t="s">
        <v>161</v>
      </c>
    </row>
    <row r="116" spans="1:4" ht="18.75" customHeight="1" x14ac:dyDescent="0.25">
      <c r="A116" s="37">
        <v>1115</v>
      </c>
      <c r="B116" t="s">
        <v>162</v>
      </c>
      <c r="C116" s="40">
        <v>4972.5</v>
      </c>
      <c r="D116" t="s">
        <v>187</v>
      </c>
    </row>
    <row r="117" spans="1:4" ht="18.75" customHeight="1" x14ac:dyDescent="0.25">
      <c r="A117" s="37">
        <v>1116</v>
      </c>
      <c r="B117" t="s">
        <v>163</v>
      </c>
    </row>
    <row r="118" spans="1:4" ht="18.75" customHeight="1" x14ac:dyDescent="0.25">
      <c r="A118" s="37">
        <v>1117</v>
      </c>
      <c r="B118" t="s">
        <v>164</v>
      </c>
    </row>
    <row r="119" spans="1:4" ht="18.75" customHeight="1" x14ac:dyDescent="0.25">
      <c r="A119" s="37">
        <v>1118</v>
      </c>
      <c r="B119" t="s">
        <v>165</v>
      </c>
      <c r="C119" s="27">
        <v>630</v>
      </c>
      <c r="D119" t="s">
        <v>187</v>
      </c>
    </row>
    <row r="120" spans="1:4" ht="18.75" customHeight="1" x14ac:dyDescent="0.25">
      <c r="A120" s="37">
        <v>1119</v>
      </c>
      <c r="B120" t="s">
        <v>166</v>
      </c>
    </row>
    <row r="121" spans="1:4" ht="18.75" customHeight="1" x14ac:dyDescent="0.25">
      <c r="A121" s="37">
        <v>1120</v>
      </c>
      <c r="B121" t="s">
        <v>167</v>
      </c>
      <c r="C121" s="40">
        <v>1257.5</v>
      </c>
      <c r="D121" t="s">
        <v>188</v>
      </c>
    </row>
    <row r="122" spans="1:4" ht="18.75" customHeight="1" x14ac:dyDescent="0.25">
      <c r="A122" s="37">
        <v>1121</v>
      </c>
      <c r="B122" t="s">
        <v>168</v>
      </c>
      <c r="C122" s="27">
        <v>1360</v>
      </c>
      <c r="D122" t="s">
        <v>187</v>
      </c>
    </row>
    <row r="123" spans="1:4" ht="18.75" customHeight="1" x14ac:dyDescent="0.25">
      <c r="A123" s="37">
        <v>1122</v>
      </c>
      <c r="B123" t="s">
        <v>169</v>
      </c>
      <c r="C123" s="27">
        <f>150+570+330</f>
        <v>1050</v>
      </c>
      <c r="D123" t="s">
        <v>187</v>
      </c>
    </row>
    <row r="124" spans="1:4" ht="18.75" customHeight="1" x14ac:dyDescent="0.25">
      <c r="A124" s="37">
        <v>1123</v>
      </c>
      <c r="B124" t="s">
        <v>170</v>
      </c>
      <c r="C124" s="40">
        <f>380+667.5</f>
        <v>1047.5</v>
      </c>
      <c r="D124" t="s">
        <v>187</v>
      </c>
    </row>
    <row r="125" spans="1:4" ht="18.75" customHeight="1" x14ac:dyDescent="0.25">
      <c r="A125" s="37">
        <v>1124</v>
      </c>
      <c r="B125" t="s">
        <v>171</v>
      </c>
    </row>
    <row r="126" spans="1:4" ht="18.75" customHeight="1" x14ac:dyDescent="0.25">
      <c r="A126" s="37">
        <v>1125</v>
      </c>
      <c r="B126" t="s">
        <v>172</v>
      </c>
      <c r="C126" s="27">
        <v>3600</v>
      </c>
      <c r="D126" t="s">
        <v>187</v>
      </c>
    </row>
    <row r="127" spans="1:4" ht="18.75" customHeight="1" x14ac:dyDescent="0.25">
      <c r="A127" s="37">
        <v>1126</v>
      </c>
      <c r="B127" t="s">
        <v>173</v>
      </c>
    </row>
    <row r="128" spans="1:4" ht="18.75" customHeight="1" x14ac:dyDescent="0.25">
      <c r="A128" s="37">
        <v>1127</v>
      </c>
      <c r="B128" t="s">
        <v>174</v>
      </c>
      <c r="C128" s="27">
        <v>5200</v>
      </c>
      <c r="D128" t="s">
        <v>188</v>
      </c>
    </row>
    <row r="129" spans="1:4" ht="18.75" customHeight="1" x14ac:dyDescent="0.25">
      <c r="A129" s="37">
        <v>1128</v>
      </c>
      <c r="B129" t="s">
        <v>175</v>
      </c>
    </row>
    <row r="130" spans="1:4" ht="18.75" customHeight="1" x14ac:dyDescent="0.25">
      <c r="A130" s="37">
        <v>1129</v>
      </c>
      <c r="B130" t="s">
        <v>176</v>
      </c>
    </row>
    <row r="131" spans="1:4" ht="18.75" customHeight="1" x14ac:dyDescent="0.25">
      <c r="A131" s="37">
        <v>1130</v>
      </c>
      <c r="B131" t="s">
        <v>177</v>
      </c>
      <c r="C131" s="27">
        <v>2535</v>
      </c>
      <c r="D131" t="s">
        <v>187</v>
      </c>
    </row>
    <row r="132" spans="1:4" ht="18.75" customHeight="1" x14ac:dyDescent="0.25">
      <c r="A132" s="37">
        <v>1131</v>
      </c>
      <c r="B132" t="s">
        <v>178</v>
      </c>
      <c r="C132" s="40">
        <v>1443.75</v>
      </c>
      <c r="D132" t="s">
        <v>187</v>
      </c>
    </row>
    <row r="133" spans="1:4" ht="18.75" customHeight="1" x14ac:dyDescent="0.25">
      <c r="A133" s="37">
        <v>1132</v>
      </c>
      <c r="B133" t="s">
        <v>179</v>
      </c>
      <c r="C133" s="27">
        <v>3240</v>
      </c>
      <c r="D133" t="s">
        <v>187</v>
      </c>
    </row>
    <row r="134" spans="1:4" ht="18.75" customHeight="1" x14ac:dyDescent="0.25">
      <c r="A134" s="37">
        <v>1133</v>
      </c>
      <c r="B134" t="s">
        <v>181</v>
      </c>
      <c r="C134" s="27">
        <v>4160</v>
      </c>
      <c r="D134" t="s">
        <v>187</v>
      </c>
    </row>
    <row r="135" spans="1:4" ht="18.75" customHeight="1" x14ac:dyDescent="0.25">
      <c r="A135" s="37">
        <v>1134</v>
      </c>
      <c r="B135" t="s">
        <v>182</v>
      </c>
      <c r="C135" s="27">
        <v>1365</v>
      </c>
      <c r="D135" t="s">
        <v>187</v>
      </c>
    </row>
    <row r="136" spans="1:4" ht="18.75" customHeight="1" x14ac:dyDescent="0.25">
      <c r="A136" s="37">
        <v>1135</v>
      </c>
      <c r="B136" t="s">
        <v>183</v>
      </c>
      <c r="C136" s="40">
        <v>382.5</v>
      </c>
      <c r="D136" t="s">
        <v>187</v>
      </c>
    </row>
    <row r="137" spans="1:4" ht="18.75" customHeight="1" x14ac:dyDescent="0.25">
      <c r="A137" s="37">
        <v>1136</v>
      </c>
      <c r="B137" t="s">
        <v>184</v>
      </c>
      <c r="C137" s="27">
        <v>495</v>
      </c>
      <c r="D137" t="s">
        <v>187</v>
      </c>
    </row>
    <row r="138" spans="1:4" ht="18.75" customHeight="1" x14ac:dyDescent="0.25">
      <c r="A138" s="37">
        <v>1137</v>
      </c>
      <c r="B138" t="s">
        <v>185</v>
      </c>
      <c r="D138" t="s">
        <v>187</v>
      </c>
    </row>
    <row r="139" spans="1:4" ht="18.75" customHeight="1" x14ac:dyDescent="0.25">
      <c r="A139" s="37">
        <v>1138</v>
      </c>
      <c r="B139" t="s">
        <v>186</v>
      </c>
      <c r="C139" s="40">
        <v>3292.5</v>
      </c>
      <c r="D139" t="s">
        <v>188</v>
      </c>
    </row>
    <row r="140" spans="1:4" ht="18.75" customHeight="1" x14ac:dyDescent="0.25">
      <c r="A140" s="41">
        <v>1139</v>
      </c>
      <c r="B140" t="s">
        <v>190</v>
      </c>
    </row>
    <row r="141" spans="1:4" ht="18.75" customHeight="1" x14ac:dyDescent="0.25">
      <c r="A141" s="41">
        <v>1140</v>
      </c>
      <c r="B141" t="s">
        <v>191</v>
      </c>
    </row>
    <row r="142" spans="1:4" ht="18.75" customHeight="1" x14ac:dyDescent="0.25">
      <c r="A142" s="41">
        <v>1141</v>
      </c>
      <c r="B142" t="s">
        <v>192</v>
      </c>
      <c r="C142" s="27">
        <v>1125</v>
      </c>
      <c r="D142" t="s">
        <v>187</v>
      </c>
    </row>
    <row r="143" spans="1:4" ht="18.75" customHeight="1" x14ac:dyDescent="0.25">
      <c r="A143" s="41">
        <v>1142</v>
      </c>
      <c r="B143" t="s">
        <v>193</v>
      </c>
      <c r="C143" s="27">
        <v>1200</v>
      </c>
      <c r="D143" t="s">
        <v>187</v>
      </c>
    </row>
    <row r="144" spans="1:4" ht="18.75" customHeight="1" x14ac:dyDescent="0.25">
      <c r="A144" s="37">
        <v>1143</v>
      </c>
      <c r="B144" t="s">
        <v>180</v>
      </c>
      <c r="C144" s="27">
        <v>1640</v>
      </c>
      <c r="D144" t="s">
        <v>187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D140"/>
  <sheetViews>
    <sheetView workbookViewId="0"/>
  </sheetViews>
  <sheetFormatPr defaultRowHeight="15" x14ac:dyDescent="0.25"/>
  <cols>
    <col min="1" max="1" width="13.5703125" style="35" bestFit="1" customWidth="1"/>
    <col min="2" max="2" width="13.5703125" bestFit="1" customWidth="1"/>
    <col min="3" max="3" width="13.5703125" style="34" bestFit="1" customWidth="1"/>
    <col min="4" max="4" width="13.5703125" style="39" bestFit="1" customWidth="1"/>
  </cols>
  <sheetData>
    <row r="1" spans="1:4" ht="18.75" customHeight="1" x14ac:dyDescent="0.25">
      <c r="B1" s="36" t="s">
        <v>152</v>
      </c>
      <c r="C1" s="37" t="s">
        <v>134</v>
      </c>
      <c r="D1" s="38" t="s">
        <v>153</v>
      </c>
    </row>
    <row r="2" spans="1:4" ht="18.75" customHeight="1" x14ac:dyDescent="0.25">
      <c r="A2" s="37">
        <v>1001</v>
      </c>
      <c r="B2" t="s">
        <v>19</v>
      </c>
    </row>
    <row r="3" spans="1:4" ht="18.75" customHeight="1" x14ac:dyDescent="0.25">
      <c r="A3" s="37">
        <v>1002</v>
      </c>
      <c r="B3" t="s">
        <v>22</v>
      </c>
    </row>
    <row r="4" spans="1:4" ht="18.75" customHeight="1" x14ac:dyDescent="0.25">
      <c r="A4" s="37">
        <v>1003</v>
      </c>
      <c r="B4" t="s">
        <v>24</v>
      </c>
      <c r="C4" s="40">
        <v>5517.5</v>
      </c>
      <c r="D4" s="40">
        <f>1605+2140+3377.5</f>
        <v>7122.5</v>
      </c>
    </row>
    <row r="5" spans="1:4" ht="18.75" customHeight="1" x14ac:dyDescent="0.25">
      <c r="A5" s="37">
        <v>1004</v>
      </c>
      <c r="B5" t="s">
        <v>25</v>
      </c>
    </row>
    <row r="6" spans="1:4" ht="18.75" customHeight="1" x14ac:dyDescent="0.25">
      <c r="A6" s="37">
        <v>1005</v>
      </c>
      <c r="B6" t="s">
        <v>26</v>
      </c>
    </row>
    <row r="7" spans="1:4" ht="18.75" customHeight="1" x14ac:dyDescent="0.25">
      <c r="A7" s="37">
        <v>1006</v>
      </c>
      <c r="B7" t="s">
        <v>30</v>
      </c>
    </row>
    <row r="8" spans="1:4" ht="18.75" customHeight="1" x14ac:dyDescent="0.25">
      <c r="A8" s="37">
        <v>1007</v>
      </c>
      <c r="B8" t="s">
        <v>32</v>
      </c>
    </row>
    <row r="9" spans="1:4" ht="18.75" customHeight="1" x14ac:dyDescent="0.25">
      <c r="A9" s="37">
        <v>1008</v>
      </c>
      <c r="B9" t="s">
        <v>33</v>
      </c>
    </row>
    <row r="10" spans="1:4" ht="18.75" customHeight="1" x14ac:dyDescent="0.25">
      <c r="A10" s="37">
        <v>1009</v>
      </c>
    </row>
    <row r="11" spans="1:4" ht="18.75" customHeight="1" x14ac:dyDescent="0.25">
      <c r="A11" s="37">
        <v>1010</v>
      </c>
      <c r="B11" t="s">
        <v>38</v>
      </c>
    </row>
    <row r="12" spans="1:4" ht="18.75" customHeight="1" x14ac:dyDescent="0.25">
      <c r="A12" s="37">
        <v>1011</v>
      </c>
      <c r="B12" t="s">
        <v>41</v>
      </c>
    </row>
    <row r="13" spans="1:4" ht="18.75" customHeight="1" x14ac:dyDescent="0.25">
      <c r="A13" s="37">
        <v>1012</v>
      </c>
      <c r="B13" t="s">
        <v>42</v>
      </c>
    </row>
    <row r="14" spans="1:4" ht="18.75" customHeight="1" x14ac:dyDescent="0.25">
      <c r="A14" s="37">
        <v>1013</v>
      </c>
      <c r="B14" t="s">
        <v>43</v>
      </c>
      <c r="C14" s="27">
        <v>1060</v>
      </c>
    </row>
    <row r="15" spans="1:4" ht="18.75" customHeight="1" x14ac:dyDescent="0.25">
      <c r="A15" s="37">
        <v>1014</v>
      </c>
      <c r="B15" t="s">
        <v>44</v>
      </c>
      <c r="C15" s="27">
        <v>325</v>
      </c>
    </row>
    <row r="16" spans="1:4" ht="18.75" customHeight="1" x14ac:dyDescent="0.25">
      <c r="A16" s="37">
        <v>1015</v>
      </c>
      <c r="B16" t="s">
        <v>45</v>
      </c>
      <c r="C16" s="40">
        <v>2157.5</v>
      </c>
    </row>
    <row r="17" spans="1:3" ht="18.75" customHeight="1" x14ac:dyDescent="0.25">
      <c r="A17" s="37">
        <v>1016</v>
      </c>
      <c r="B17" t="s">
        <v>46</v>
      </c>
    </row>
    <row r="18" spans="1:3" ht="18.75" customHeight="1" x14ac:dyDescent="0.25">
      <c r="A18" s="37">
        <v>1017</v>
      </c>
      <c r="B18" t="s">
        <v>48</v>
      </c>
    </row>
    <row r="19" spans="1:3" ht="18.75" customHeight="1" x14ac:dyDescent="0.25">
      <c r="A19" s="37">
        <v>1018</v>
      </c>
      <c r="B19" t="s">
        <v>52</v>
      </c>
    </row>
    <row r="20" spans="1:3" ht="18.75" customHeight="1" x14ac:dyDescent="0.25">
      <c r="A20" s="37">
        <v>1019</v>
      </c>
      <c r="B20" t="s">
        <v>54</v>
      </c>
    </row>
    <row r="21" spans="1:3" ht="18.75" customHeight="1" x14ac:dyDescent="0.25">
      <c r="A21" s="37">
        <v>1020</v>
      </c>
      <c r="B21" t="s">
        <v>56</v>
      </c>
    </row>
    <row r="22" spans="1:3" ht="18.75" customHeight="1" x14ac:dyDescent="0.25">
      <c r="A22" s="37">
        <v>1021</v>
      </c>
      <c r="B22" t="s">
        <v>57</v>
      </c>
    </row>
    <row r="23" spans="1:3" ht="18.75" customHeight="1" x14ac:dyDescent="0.25">
      <c r="A23" s="37">
        <v>1022</v>
      </c>
      <c r="B23" t="s">
        <v>60</v>
      </c>
    </row>
    <row r="24" spans="1:3" ht="18.75" customHeight="1" x14ac:dyDescent="0.25">
      <c r="A24" s="37">
        <v>1023</v>
      </c>
      <c r="B24" t="s">
        <v>61</v>
      </c>
    </row>
    <row r="25" spans="1:3" ht="18.75" customHeight="1" x14ac:dyDescent="0.25">
      <c r="A25" s="37">
        <v>1024</v>
      </c>
      <c r="B25" t="s">
        <v>62</v>
      </c>
    </row>
    <row r="26" spans="1:3" ht="18.75" customHeight="1" x14ac:dyDescent="0.25">
      <c r="A26" s="37">
        <v>1025</v>
      </c>
      <c r="B26" t="s">
        <v>65</v>
      </c>
    </row>
    <row r="27" spans="1:3" ht="18.75" customHeight="1" x14ac:dyDescent="0.25">
      <c r="A27" s="37">
        <v>1026</v>
      </c>
      <c r="B27" t="s">
        <v>71</v>
      </c>
    </row>
    <row r="28" spans="1:3" ht="18.75" customHeight="1" x14ac:dyDescent="0.25">
      <c r="A28" s="37">
        <v>1027</v>
      </c>
      <c r="B28" t="s">
        <v>73</v>
      </c>
    </row>
    <row r="29" spans="1:3" ht="18.75" customHeight="1" x14ac:dyDescent="0.25">
      <c r="A29" s="37">
        <v>1028</v>
      </c>
      <c r="B29" t="s">
        <v>77</v>
      </c>
    </row>
    <row r="30" spans="1:3" ht="18.75" customHeight="1" x14ac:dyDescent="0.25">
      <c r="A30" s="37">
        <v>1029</v>
      </c>
      <c r="B30" t="s">
        <v>78</v>
      </c>
      <c r="C30" s="40">
        <v>2347.5</v>
      </c>
    </row>
    <row r="31" spans="1:3" ht="18.75" customHeight="1" x14ac:dyDescent="0.25">
      <c r="A31" s="37">
        <v>1030</v>
      </c>
      <c r="B31" t="s">
        <v>79</v>
      </c>
    </row>
    <row r="32" spans="1:3" ht="18.75" customHeight="1" x14ac:dyDescent="0.25">
      <c r="A32" s="37">
        <v>1031</v>
      </c>
      <c r="B32" t="s">
        <v>80</v>
      </c>
      <c r="C32" s="40">
        <v>122.5</v>
      </c>
    </row>
    <row r="33" spans="1:3" ht="18.75" customHeight="1" x14ac:dyDescent="0.25">
      <c r="A33" s="37">
        <v>1032</v>
      </c>
      <c r="B33" t="s">
        <v>81</v>
      </c>
    </row>
    <row r="34" spans="1:3" ht="18.75" customHeight="1" x14ac:dyDescent="0.25">
      <c r="A34" s="37">
        <v>1033</v>
      </c>
      <c r="B34" t="s">
        <v>82</v>
      </c>
    </row>
    <row r="35" spans="1:3" ht="18.75" customHeight="1" x14ac:dyDescent="0.25">
      <c r="A35" s="37">
        <v>1034</v>
      </c>
      <c r="B35" t="s">
        <v>84</v>
      </c>
    </row>
    <row r="36" spans="1:3" ht="18.75" customHeight="1" x14ac:dyDescent="0.25">
      <c r="A36" s="37">
        <v>1035</v>
      </c>
      <c r="B36" t="s">
        <v>85</v>
      </c>
    </row>
    <row r="37" spans="1:3" ht="18.75" customHeight="1" x14ac:dyDescent="0.25">
      <c r="A37" s="37">
        <v>1036</v>
      </c>
      <c r="B37" t="s">
        <v>86</v>
      </c>
      <c r="C37" s="27">
        <v>950</v>
      </c>
    </row>
    <row r="38" spans="1:3" ht="18.75" customHeight="1" x14ac:dyDescent="0.25">
      <c r="A38" s="37">
        <v>1037</v>
      </c>
      <c r="B38" t="s">
        <v>50</v>
      </c>
    </row>
    <row r="39" spans="1:3" ht="18.75" customHeight="1" x14ac:dyDescent="0.25">
      <c r="A39" s="37">
        <v>1038</v>
      </c>
      <c r="B39" t="s">
        <v>51</v>
      </c>
    </row>
    <row r="40" spans="1:3" ht="18.75" customHeight="1" x14ac:dyDescent="0.25">
      <c r="A40" s="37">
        <v>1039</v>
      </c>
      <c r="B40" t="s">
        <v>18</v>
      </c>
    </row>
    <row r="41" spans="1:3" ht="18.75" customHeight="1" x14ac:dyDescent="0.25">
      <c r="A41" s="37">
        <v>1040</v>
      </c>
      <c r="B41" t="s">
        <v>90</v>
      </c>
    </row>
    <row r="42" spans="1:3" ht="18.75" customHeight="1" x14ac:dyDescent="0.25">
      <c r="A42" s="37">
        <v>1041</v>
      </c>
      <c r="B42" t="s">
        <v>95</v>
      </c>
    </row>
    <row r="43" spans="1:3" ht="18.75" customHeight="1" x14ac:dyDescent="0.25">
      <c r="A43" s="37">
        <v>1042</v>
      </c>
      <c r="B43" t="s">
        <v>96</v>
      </c>
    </row>
    <row r="44" spans="1:3" ht="18.75" customHeight="1" x14ac:dyDescent="0.25">
      <c r="A44" s="37">
        <v>1043</v>
      </c>
      <c r="B44" t="s">
        <v>97</v>
      </c>
    </row>
    <row r="45" spans="1:3" ht="18.75" customHeight="1" x14ac:dyDescent="0.25">
      <c r="A45" s="37">
        <v>1044</v>
      </c>
      <c r="B45" t="s">
        <v>102</v>
      </c>
    </row>
    <row r="46" spans="1:3" ht="18.75" customHeight="1" x14ac:dyDescent="0.25">
      <c r="A46" s="37">
        <v>1045</v>
      </c>
      <c r="B46" t="s">
        <v>103</v>
      </c>
    </row>
    <row r="47" spans="1:3" ht="18.75" customHeight="1" x14ac:dyDescent="0.25">
      <c r="A47" s="37">
        <v>1046</v>
      </c>
      <c r="B47" t="s">
        <v>105</v>
      </c>
    </row>
    <row r="48" spans="1:3" ht="18.75" customHeight="1" x14ac:dyDescent="0.25">
      <c r="A48" s="37">
        <v>1047</v>
      </c>
      <c r="B48" t="s">
        <v>106</v>
      </c>
      <c r="C48" s="27">
        <v>1030</v>
      </c>
    </row>
    <row r="49" spans="1:3" ht="18.75" customHeight="1" x14ac:dyDescent="0.25">
      <c r="A49" s="37">
        <v>1048</v>
      </c>
      <c r="B49" t="s">
        <v>107</v>
      </c>
    </row>
    <row r="50" spans="1:3" ht="18.75" customHeight="1" x14ac:dyDescent="0.25">
      <c r="A50" s="37">
        <v>1049</v>
      </c>
      <c r="B50" t="s">
        <v>108</v>
      </c>
    </row>
    <row r="51" spans="1:3" ht="18.75" customHeight="1" x14ac:dyDescent="0.25">
      <c r="A51" s="37">
        <v>1050</v>
      </c>
      <c r="B51" t="s">
        <v>117</v>
      </c>
    </row>
    <row r="52" spans="1:3" ht="18.75" customHeight="1" x14ac:dyDescent="0.25">
      <c r="A52" s="37">
        <v>1051</v>
      </c>
      <c r="B52" t="s">
        <v>112</v>
      </c>
    </row>
    <row r="53" spans="1:3" ht="18.75" customHeight="1" x14ac:dyDescent="0.25">
      <c r="A53" s="37">
        <v>1052</v>
      </c>
      <c r="B53" t="s">
        <v>113</v>
      </c>
    </row>
    <row r="54" spans="1:3" ht="18.75" customHeight="1" x14ac:dyDescent="0.25">
      <c r="A54" s="37">
        <v>1053</v>
      </c>
      <c r="B54" t="s">
        <v>115</v>
      </c>
    </row>
    <row r="55" spans="1:3" ht="18.75" customHeight="1" x14ac:dyDescent="0.25">
      <c r="A55" s="37">
        <v>1054</v>
      </c>
      <c r="B55" t="s">
        <v>118</v>
      </c>
    </row>
    <row r="56" spans="1:3" ht="18.75" customHeight="1" x14ac:dyDescent="0.25">
      <c r="A56" s="37">
        <v>1055</v>
      </c>
      <c r="B56" t="s">
        <v>119</v>
      </c>
    </row>
    <row r="57" spans="1:3" ht="18.75" customHeight="1" x14ac:dyDescent="0.25">
      <c r="A57" s="37">
        <v>1056</v>
      </c>
      <c r="B57" t="s">
        <v>120</v>
      </c>
    </row>
    <row r="58" spans="1:3" ht="18.75" customHeight="1" x14ac:dyDescent="0.25">
      <c r="A58" s="37">
        <v>1057</v>
      </c>
      <c r="B58" t="s">
        <v>121</v>
      </c>
      <c r="C58" s="40">
        <v>487.5</v>
      </c>
    </row>
    <row r="59" spans="1:3" ht="18.75" customHeight="1" x14ac:dyDescent="0.25">
      <c r="A59" s="37">
        <v>1058</v>
      </c>
      <c r="B59" t="s">
        <v>122</v>
      </c>
    </row>
    <row r="60" spans="1:3" ht="18.75" customHeight="1" x14ac:dyDescent="0.25">
      <c r="A60" s="37">
        <v>1059</v>
      </c>
      <c r="B60" t="s">
        <v>123</v>
      </c>
    </row>
    <row r="61" spans="1:3" ht="18.75" customHeight="1" x14ac:dyDescent="0.25">
      <c r="A61" s="37">
        <v>1060</v>
      </c>
      <c r="B61" t="s">
        <v>124</v>
      </c>
      <c r="C61" s="27">
        <v>2933</v>
      </c>
    </row>
    <row r="62" spans="1:3" ht="18.75" customHeight="1" x14ac:dyDescent="0.25">
      <c r="A62" s="37">
        <v>1061</v>
      </c>
      <c r="B62" t="s">
        <v>89</v>
      </c>
      <c r="C62" s="27">
        <v>1345</v>
      </c>
    </row>
    <row r="63" spans="1:3" ht="18.75" customHeight="1" x14ac:dyDescent="0.25">
      <c r="A63" s="37">
        <v>1062</v>
      </c>
      <c r="B63" t="s">
        <v>104</v>
      </c>
    </row>
    <row r="64" spans="1:3" ht="18.75" customHeight="1" x14ac:dyDescent="0.25">
      <c r="A64" s="37">
        <v>1063</v>
      </c>
      <c r="B64" t="s">
        <v>68</v>
      </c>
    </row>
    <row r="65" spans="1:2" ht="18.75" customHeight="1" x14ac:dyDescent="0.25">
      <c r="A65" s="37">
        <v>1064</v>
      </c>
      <c r="B65" t="s">
        <v>101</v>
      </c>
    </row>
    <row r="66" spans="1:2" ht="18.75" customHeight="1" x14ac:dyDescent="0.25">
      <c r="A66" s="37">
        <v>1065</v>
      </c>
      <c r="B66" t="s">
        <v>34</v>
      </c>
    </row>
    <row r="67" spans="1:2" ht="18.75" customHeight="1" x14ac:dyDescent="0.25">
      <c r="A67" s="37">
        <v>1066</v>
      </c>
      <c r="B67" t="s">
        <v>36</v>
      </c>
    </row>
    <row r="68" spans="1:2" ht="18.75" customHeight="1" x14ac:dyDescent="0.25">
      <c r="A68" s="37">
        <v>1067</v>
      </c>
      <c r="B68" t="s">
        <v>99</v>
      </c>
    </row>
    <row r="69" spans="1:2" ht="18.75" customHeight="1" x14ac:dyDescent="0.25">
      <c r="A69" s="37">
        <v>1068</v>
      </c>
      <c r="B69" t="s">
        <v>39</v>
      </c>
    </row>
    <row r="70" spans="1:2" ht="18.75" customHeight="1" x14ac:dyDescent="0.25">
      <c r="A70" s="37">
        <v>1069</v>
      </c>
      <c r="B70" t="s">
        <v>88</v>
      </c>
    </row>
    <row r="71" spans="1:2" ht="18.75" customHeight="1" x14ac:dyDescent="0.25">
      <c r="A71" s="37">
        <v>1070</v>
      </c>
      <c r="B71" t="s">
        <v>63</v>
      </c>
    </row>
    <row r="72" spans="1:2" ht="18.75" customHeight="1" x14ac:dyDescent="0.25">
      <c r="A72" s="37">
        <v>1071</v>
      </c>
      <c r="B72" t="s">
        <v>28</v>
      </c>
    </row>
    <row r="73" spans="1:2" ht="18.75" customHeight="1" x14ac:dyDescent="0.25">
      <c r="A73" s="37">
        <v>1072</v>
      </c>
      <c r="B73" t="s">
        <v>83</v>
      </c>
    </row>
    <row r="74" spans="1:2" ht="18.75" customHeight="1" x14ac:dyDescent="0.25">
      <c r="A74" s="37">
        <v>1073</v>
      </c>
      <c r="B74" t="s">
        <v>64</v>
      </c>
    </row>
    <row r="75" spans="1:2" ht="18.75" customHeight="1" x14ac:dyDescent="0.25">
      <c r="A75" s="37">
        <v>1074</v>
      </c>
      <c r="B75" t="s">
        <v>23</v>
      </c>
    </row>
    <row r="76" spans="1:2" ht="18.75" customHeight="1" x14ac:dyDescent="0.25">
      <c r="A76" s="37">
        <v>1075</v>
      </c>
      <c r="B76" t="s">
        <v>72</v>
      </c>
    </row>
    <row r="77" spans="1:2" ht="18.75" customHeight="1" x14ac:dyDescent="0.25">
      <c r="A77" s="37">
        <v>1076</v>
      </c>
      <c r="B77" t="s">
        <v>20</v>
      </c>
    </row>
    <row r="78" spans="1:2" ht="18.75" customHeight="1" x14ac:dyDescent="0.25">
      <c r="A78" s="37">
        <v>1077</v>
      </c>
      <c r="B78" t="s">
        <v>74</v>
      </c>
    </row>
    <row r="79" spans="1:2" ht="18.75" customHeight="1" x14ac:dyDescent="0.25">
      <c r="A79" s="37">
        <v>1078</v>
      </c>
      <c r="B79" t="s">
        <v>47</v>
      </c>
    </row>
    <row r="80" spans="1:2" ht="18.75" customHeight="1" x14ac:dyDescent="0.25">
      <c r="A80" s="37">
        <v>1079</v>
      </c>
      <c r="B80" t="s">
        <v>116</v>
      </c>
    </row>
    <row r="81" spans="1:3" ht="18.75" customHeight="1" x14ac:dyDescent="0.25">
      <c r="A81" s="37">
        <v>1080</v>
      </c>
      <c r="B81" t="s">
        <v>93</v>
      </c>
    </row>
    <row r="82" spans="1:3" ht="18.75" customHeight="1" x14ac:dyDescent="0.25">
      <c r="A82" s="37">
        <v>1081</v>
      </c>
      <c r="B82" t="s">
        <v>58</v>
      </c>
    </row>
    <row r="83" spans="1:3" ht="18.75" customHeight="1" x14ac:dyDescent="0.25">
      <c r="A83" s="37">
        <v>1082</v>
      </c>
      <c r="B83" t="s">
        <v>31</v>
      </c>
    </row>
    <row r="84" spans="1:3" ht="18.75" customHeight="1" x14ac:dyDescent="0.25">
      <c r="A84" s="37">
        <v>1083</v>
      </c>
      <c r="B84" t="s">
        <v>91</v>
      </c>
    </row>
    <row r="85" spans="1:3" ht="18.75" customHeight="1" x14ac:dyDescent="0.25">
      <c r="A85" s="37">
        <v>1084</v>
      </c>
      <c r="B85" t="s">
        <v>29</v>
      </c>
    </row>
    <row r="86" spans="1:3" ht="18.75" customHeight="1" x14ac:dyDescent="0.25">
      <c r="A86" s="37">
        <v>1085</v>
      </c>
      <c r="B86" t="s">
        <v>21</v>
      </c>
    </row>
    <row r="87" spans="1:3" ht="18.75" customHeight="1" x14ac:dyDescent="0.25">
      <c r="A87" s="37">
        <v>1086</v>
      </c>
      <c r="B87" t="s">
        <v>75</v>
      </c>
    </row>
    <row r="88" spans="1:3" ht="18.75" customHeight="1" x14ac:dyDescent="0.25">
      <c r="A88" s="37">
        <v>1087</v>
      </c>
      <c r="B88" t="s">
        <v>27</v>
      </c>
    </row>
    <row r="89" spans="1:3" ht="18.75" customHeight="1" x14ac:dyDescent="0.25">
      <c r="A89" s="37">
        <v>1088</v>
      </c>
      <c r="B89" t="s">
        <v>69</v>
      </c>
    </row>
    <row r="90" spans="1:3" ht="18.75" customHeight="1" x14ac:dyDescent="0.25">
      <c r="A90" s="37">
        <v>1089</v>
      </c>
      <c r="B90" t="s">
        <v>114</v>
      </c>
    </row>
    <row r="91" spans="1:3" ht="18.75" customHeight="1" x14ac:dyDescent="0.25">
      <c r="A91" s="37">
        <v>1090</v>
      </c>
      <c r="B91" t="s">
        <v>37</v>
      </c>
    </row>
    <row r="92" spans="1:3" ht="18.75" customHeight="1" x14ac:dyDescent="0.25">
      <c r="A92" s="37">
        <v>1091</v>
      </c>
      <c r="B92" t="s">
        <v>110</v>
      </c>
    </row>
    <row r="93" spans="1:3" ht="18.75" customHeight="1" x14ac:dyDescent="0.25">
      <c r="A93" s="37">
        <v>1092</v>
      </c>
      <c r="B93" t="s">
        <v>55</v>
      </c>
    </row>
    <row r="94" spans="1:3" ht="18.75" customHeight="1" x14ac:dyDescent="0.25">
      <c r="A94" s="37">
        <v>1093</v>
      </c>
      <c r="B94" t="s">
        <v>111</v>
      </c>
      <c r="C94" s="27">
        <v>1520</v>
      </c>
    </row>
    <row r="95" spans="1:3" ht="18.75" customHeight="1" x14ac:dyDescent="0.25">
      <c r="A95" s="37">
        <v>1094</v>
      </c>
      <c r="B95" t="s">
        <v>53</v>
      </c>
    </row>
    <row r="96" spans="1:3" ht="18.75" customHeight="1" x14ac:dyDescent="0.25">
      <c r="A96" s="37">
        <v>1095</v>
      </c>
      <c r="B96" t="s">
        <v>70</v>
      </c>
    </row>
    <row r="97" spans="1:3" ht="18.75" customHeight="1" x14ac:dyDescent="0.25">
      <c r="A97" s="37">
        <v>1096</v>
      </c>
      <c r="B97" t="s">
        <v>87</v>
      </c>
    </row>
    <row r="98" spans="1:3" ht="18.75" customHeight="1" x14ac:dyDescent="0.25">
      <c r="A98" s="37">
        <v>1097</v>
      </c>
      <c r="B98" t="s">
        <v>66</v>
      </c>
    </row>
    <row r="99" spans="1:3" ht="18.75" customHeight="1" x14ac:dyDescent="0.25">
      <c r="A99" s="37">
        <v>1098</v>
      </c>
      <c r="B99" t="s">
        <v>100</v>
      </c>
    </row>
    <row r="100" spans="1:3" ht="18.75" customHeight="1" x14ac:dyDescent="0.25">
      <c r="A100" s="37">
        <v>1099</v>
      </c>
      <c r="B100" t="s">
        <v>94</v>
      </c>
    </row>
    <row r="101" spans="1:3" ht="18.75" customHeight="1" x14ac:dyDescent="0.25">
      <c r="A101" s="37">
        <v>1100</v>
      </c>
      <c r="B101" t="s">
        <v>98</v>
      </c>
    </row>
    <row r="102" spans="1:3" ht="18.75" customHeight="1" x14ac:dyDescent="0.25">
      <c r="A102" s="37">
        <v>1101</v>
      </c>
      <c r="B102" t="s">
        <v>76</v>
      </c>
    </row>
    <row r="103" spans="1:3" ht="18.75" customHeight="1" x14ac:dyDescent="0.25">
      <c r="A103" s="37">
        <v>1102</v>
      </c>
      <c r="B103" t="s">
        <v>109</v>
      </c>
    </row>
    <row r="104" spans="1:3" ht="18.75" customHeight="1" x14ac:dyDescent="0.25">
      <c r="A104" s="37">
        <v>1103</v>
      </c>
      <c r="B104" t="s">
        <v>49</v>
      </c>
    </row>
    <row r="105" spans="1:3" ht="18.75" customHeight="1" x14ac:dyDescent="0.25">
      <c r="A105" s="37">
        <v>1104</v>
      </c>
      <c r="B105" t="s">
        <v>59</v>
      </c>
    </row>
    <row r="106" spans="1:3" ht="18.75" customHeight="1" x14ac:dyDescent="0.25">
      <c r="A106" s="37">
        <v>1105</v>
      </c>
      <c r="B106" t="s">
        <v>67</v>
      </c>
    </row>
    <row r="107" spans="1:3" ht="18.75" customHeight="1" x14ac:dyDescent="0.25">
      <c r="A107" s="37">
        <v>1106</v>
      </c>
      <c r="B107" t="s">
        <v>40</v>
      </c>
    </row>
    <row r="108" spans="1:3" ht="18.75" customHeight="1" x14ac:dyDescent="0.25">
      <c r="A108" s="37">
        <v>1107</v>
      </c>
      <c r="B108" t="s">
        <v>154</v>
      </c>
    </row>
    <row r="109" spans="1:3" ht="18.75" customHeight="1" x14ac:dyDescent="0.25">
      <c r="A109" s="37">
        <v>1108</v>
      </c>
      <c r="B109" t="s">
        <v>155</v>
      </c>
    </row>
    <row r="110" spans="1:3" ht="18.75" customHeight="1" x14ac:dyDescent="0.25">
      <c r="A110" s="37">
        <v>1109</v>
      </c>
      <c r="B110" t="s">
        <v>156</v>
      </c>
    </row>
    <row r="111" spans="1:3" ht="18.75" customHeight="1" x14ac:dyDescent="0.25">
      <c r="A111" s="37">
        <v>1110</v>
      </c>
      <c r="B111" t="s">
        <v>157</v>
      </c>
      <c r="C111" s="27">
        <v>600</v>
      </c>
    </row>
    <row r="112" spans="1:3" ht="18.75" customHeight="1" x14ac:dyDescent="0.25">
      <c r="A112" s="37">
        <v>1111</v>
      </c>
      <c r="B112" t="s">
        <v>158</v>
      </c>
    </row>
    <row r="113" spans="1:2" ht="18.75" customHeight="1" x14ac:dyDescent="0.25">
      <c r="A113" s="37">
        <v>1112</v>
      </c>
      <c r="B113" t="s">
        <v>159</v>
      </c>
    </row>
    <row r="114" spans="1:2" ht="18.75" customHeight="1" x14ac:dyDescent="0.25">
      <c r="A114" s="37">
        <v>1113</v>
      </c>
      <c r="B114" t="s">
        <v>160</v>
      </c>
    </row>
    <row r="115" spans="1:2" ht="18.75" customHeight="1" x14ac:dyDescent="0.25">
      <c r="A115" s="37">
        <v>1114</v>
      </c>
      <c r="B115" t="s">
        <v>161</v>
      </c>
    </row>
    <row r="116" spans="1:2" ht="18.75" customHeight="1" x14ac:dyDescent="0.25">
      <c r="A116" s="37">
        <v>1115</v>
      </c>
      <c r="B116" t="s">
        <v>162</v>
      </c>
    </row>
    <row r="117" spans="1:2" ht="18.75" customHeight="1" x14ac:dyDescent="0.25">
      <c r="A117" s="37">
        <v>1116</v>
      </c>
      <c r="B117" t="s">
        <v>163</v>
      </c>
    </row>
    <row r="118" spans="1:2" ht="18.75" customHeight="1" x14ac:dyDescent="0.25">
      <c r="A118" s="37">
        <v>1117</v>
      </c>
      <c r="B118" t="s">
        <v>164</v>
      </c>
    </row>
    <row r="119" spans="1:2" ht="18.75" customHeight="1" x14ac:dyDescent="0.25">
      <c r="A119" s="37">
        <v>1118</v>
      </c>
      <c r="B119" t="s">
        <v>165</v>
      </c>
    </row>
    <row r="120" spans="1:2" ht="18.75" customHeight="1" x14ac:dyDescent="0.25">
      <c r="A120" s="37">
        <v>1119</v>
      </c>
      <c r="B120" t="s">
        <v>166</v>
      </c>
    </row>
    <row r="121" spans="1:2" ht="18.75" customHeight="1" x14ac:dyDescent="0.25">
      <c r="A121" s="37">
        <v>1120</v>
      </c>
      <c r="B121" t="s">
        <v>167</v>
      </c>
    </row>
    <row r="122" spans="1:2" ht="18.75" customHeight="1" x14ac:dyDescent="0.25">
      <c r="A122" s="37">
        <v>1121</v>
      </c>
      <c r="B122" t="s">
        <v>168</v>
      </c>
    </row>
    <row r="123" spans="1:2" ht="18.75" customHeight="1" x14ac:dyDescent="0.25">
      <c r="A123" s="37">
        <v>1122</v>
      </c>
      <c r="B123" t="s">
        <v>169</v>
      </c>
    </row>
    <row r="124" spans="1:2" ht="18.75" customHeight="1" x14ac:dyDescent="0.25">
      <c r="A124" s="37">
        <v>1123</v>
      </c>
      <c r="B124" t="s">
        <v>170</v>
      </c>
    </row>
    <row r="125" spans="1:2" ht="18.75" customHeight="1" x14ac:dyDescent="0.25">
      <c r="A125" s="37">
        <v>1124</v>
      </c>
      <c r="B125" t="s">
        <v>171</v>
      </c>
    </row>
    <row r="126" spans="1:2" ht="18.75" customHeight="1" x14ac:dyDescent="0.25">
      <c r="A126" s="37">
        <v>1125</v>
      </c>
      <c r="B126" t="s">
        <v>172</v>
      </c>
    </row>
    <row r="127" spans="1:2" ht="18.75" customHeight="1" x14ac:dyDescent="0.25">
      <c r="A127" s="37">
        <v>1126</v>
      </c>
      <c r="B127" t="s">
        <v>173</v>
      </c>
    </row>
    <row r="128" spans="1:2" ht="18.75" customHeight="1" x14ac:dyDescent="0.25">
      <c r="A128" s="37">
        <v>1127</v>
      </c>
      <c r="B128" t="s">
        <v>174</v>
      </c>
    </row>
    <row r="129" spans="1:3" ht="18.75" customHeight="1" x14ac:dyDescent="0.25">
      <c r="A129" s="37">
        <v>1128</v>
      </c>
      <c r="B129" t="s">
        <v>175</v>
      </c>
    </row>
    <row r="130" spans="1:3" ht="18.75" customHeight="1" x14ac:dyDescent="0.25">
      <c r="A130" s="37">
        <v>1129</v>
      </c>
      <c r="B130" t="s">
        <v>176</v>
      </c>
    </row>
    <row r="131" spans="1:3" ht="18.75" customHeight="1" x14ac:dyDescent="0.25">
      <c r="A131" s="37">
        <v>1130</v>
      </c>
      <c r="B131" t="s">
        <v>177</v>
      </c>
    </row>
    <row r="132" spans="1:3" ht="18.75" customHeight="1" x14ac:dyDescent="0.25">
      <c r="A132" s="37">
        <v>1131</v>
      </c>
      <c r="B132" t="s">
        <v>178</v>
      </c>
    </row>
    <row r="133" spans="1:3" ht="18.75" customHeight="1" x14ac:dyDescent="0.25">
      <c r="A133" s="37">
        <v>1132</v>
      </c>
      <c r="B133" t="s">
        <v>179</v>
      </c>
    </row>
    <row r="134" spans="1:3" ht="18.75" customHeight="1" x14ac:dyDescent="0.25">
      <c r="A134" s="37">
        <v>1132</v>
      </c>
      <c r="B134" t="s">
        <v>180</v>
      </c>
    </row>
    <row r="135" spans="1:3" ht="18.75" customHeight="1" x14ac:dyDescent="0.25">
      <c r="A135" s="37">
        <v>1133</v>
      </c>
      <c r="B135" t="s">
        <v>181</v>
      </c>
    </row>
    <row r="136" spans="1:3" ht="18.75" customHeight="1" x14ac:dyDescent="0.25">
      <c r="A136" s="37">
        <v>1134</v>
      </c>
      <c r="B136" t="s">
        <v>182</v>
      </c>
    </row>
    <row r="137" spans="1:3" ht="18.75" customHeight="1" x14ac:dyDescent="0.25">
      <c r="A137" s="37">
        <v>1135</v>
      </c>
      <c r="B137" t="s">
        <v>183</v>
      </c>
    </row>
    <row r="138" spans="1:3" ht="18.75" customHeight="1" x14ac:dyDescent="0.25">
      <c r="A138" s="37">
        <v>1136</v>
      </c>
      <c r="B138" t="s">
        <v>184</v>
      </c>
    </row>
    <row r="139" spans="1:3" ht="18.75" customHeight="1" x14ac:dyDescent="0.25">
      <c r="A139" s="37">
        <v>1137</v>
      </c>
      <c r="B139" t="s">
        <v>185</v>
      </c>
    </row>
    <row r="140" spans="1:3" ht="18.75" customHeight="1" x14ac:dyDescent="0.25">
      <c r="A140" s="37">
        <v>1138</v>
      </c>
      <c r="B140" t="s">
        <v>186</v>
      </c>
      <c r="C140" s="27">
        <v>955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I502"/>
  <sheetViews>
    <sheetView workbookViewId="0">
      <selection activeCell="P37" sqref="P37"/>
    </sheetView>
  </sheetViews>
  <sheetFormatPr defaultRowHeight="15" x14ac:dyDescent="0.25"/>
  <cols>
    <col min="1" max="1" width="10.42578125" style="17" bestFit="1" customWidth="1"/>
    <col min="2" max="2" width="14.140625" bestFit="1" customWidth="1"/>
    <col min="3" max="3" width="11.7109375" style="33" bestFit="1" customWidth="1"/>
    <col min="4" max="4" width="11.85546875" bestFit="1" customWidth="1"/>
    <col min="5" max="5" width="11.28515625" style="17" bestFit="1" customWidth="1"/>
    <col min="6" max="6" width="12.7109375" bestFit="1" customWidth="1"/>
    <col min="7" max="7" width="12.85546875" style="19" bestFit="1" customWidth="1"/>
    <col min="8" max="8" width="11.5703125" bestFit="1" customWidth="1"/>
    <col min="9" max="9" width="22.42578125" bestFit="1" customWidth="1"/>
  </cols>
  <sheetData>
    <row r="1" spans="1:9" ht="15.75" customHeight="1" x14ac:dyDescent="0.25">
      <c r="A1" s="21" t="s">
        <v>125</v>
      </c>
      <c r="B1" s="22" t="s">
        <v>126</v>
      </c>
      <c r="C1" s="23" t="s">
        <v>127</v>
      </c>
      <c r="D1" s="22" t="s">
        <v>128</v>
      </c>
      <c r="E1" s="21" t="s">
        <v>0</v>
      </c>
      <c r="F1" s="22" t="s">
        <v>129</v>
      </c>
      <c r="G1" s="24" t="s">
        <v>130</v>
      </c>
      <c r="H1" s="22" t="s">
        <v>131</v>
      </c>
      <c r="I1" s="22" t="s">
        <v>132</v>
      </c>
    </row>
    <row r="2" spans="1:9" ht="18.75" customHeight="1" x14ac:dyDescent="0.25">
      <c r="A2" s="25">
        <v>100366</v>
      </c>
      <c r="B2" t="s">
        <v>133</v>
      </c>
      <c r="C2" s="26">
        <v>44507</v>
      </c>
      <c r="D2" t="s">
        <v>134</v>
      </c>
      <c r="E2" s="27">
        <v>1001</v>
      </c>
      <c r="F2" t="s">
        <v>19</v>
      </c>
      <c r="G2" s="20">
        <v>3050</v>
      </c>
      <c r="H2" t="s">
        <v>135</v>
      </c>
    </row>
    <row r="3" spans="1:9" ht="18.75" customHeight="1" x14ac:dyDescent="0.25">
      <c r="A3" s="25">
        <v>708663</v>
      </c>
      <c r="B3" t="s">
        <v>136</v>
      </c>
      <c r="C3" s="26">
        <v>44507</v>
      </c>
      <c r="D3" t="s">
        <v>134</v>
      </c>
      <c r="E3" s="27">
        <v>1002</v>
      </c>
      <c r="F3" t="s">
        <v>22</v>
      </c>
      <c r="G3" s="20">
        <v>900</v>
      </c>
    </row>
    <row r="4" spans="1:9" ht="18.75" customHeight="1" x14ac:dyDescent="0.25">
      <c r="A4" s="25">
        <v>708670</v>
      </c>
      <c r="B4" t="s">
        <v>136</v>
      </c>
      <c r="C4" s="26">
        <v>44507</v>
      </c>
      <c r="D4" t="s">
        <v>134</v>
      </c>
      <c r="E4" s="27">
        <v>1003</v>
      </c>
      <c r="F4" t="s">
        <v>137</v>
      </c>
      <c r="G4" s="20">
        <v>6825</v>
      </c>
    </row>
    <row r="5" spans="1:9" ht="18.75" customHeight="1" x14ac:dyDescent="0.25">
      <c r="A5" s="25">
        <v>708671</v>
      </c>
      <c r="B5" t="s">
        <v>136</v>
      </c>
      <c r="C5" s="26">
        <v>44507</v>
      </c>
      <c r="D5" t="s">
        <v>134</v>
      </c>
      <c r="E5" s="27">
        <v>1004</v>
      </c>
      <c r="F5" t="s">
        <v>25</v>
      </c>
      <c r="G5" s="20">
        <v>2430</v>
      </c>
    </row>
    <row r="6" spans="1:9" ht="18.75" customHeight="1" x14ac:dyDescent="0.25">
      <c r="A6" s="25">
        <v>708685</v>
      </c>
      <c r="B6" t="s">
        <v>136</v>
      </c>
      <c r="C6" s="26">
        <v>44507</v>
      </c>
      <c r="D6" t="s">
        <v>134</v>
      </c>
      <c r="E6" s="27">
        <v>1005</v>
      </c>
      <c r="F6" t="s">
        <v>26</v>
      </c>
      <c r="G6" s="20">
        <v>1630</v>
      </c>
    </row>
    <row r="7" spans="1:9" ht="18.75" customHeight="1" x14ac:dyDescent="0.25">
      <c r="A7" s="25">
        <v>100355</v>
      </c>
      <c r="B7" t="s">
        <v>133</v>
      </c>
      <c r="C7" s="26">
        <v>44507</v>
      </c>
      <c r="D7" t="s">
        <v>134</v>
      </c>
      <c r="E7" s="27">
        <v>1006</v>
      </c>
      <c r="F7" t="s">
        <v>30</v>
      </c>
      <c r="G7" s="20">
        <v>3077.5</v>
      </c>
      <c r="H7" t="s">
        <v>135</v>
      </c>
    </row>
    <row r="8" spans="1:9" ht="18.75" customHeight="1" x14ac:dyDescent="0.25">
      <c r="A8" s="25">
        <v>100354</v>
      </c>
      <c r="B8" t="s">
        <v>133</v>
      </c>
      <c r="C8" s="26">
        <v>44507</v>
      </c>
      <c r="D8" t="s">
        <v>134</v>
      </c>
      <c r="E8" s="27">
        <v>1007</v>
      </c>
      <c r="F8" t="s">
        <v>32</v>
      </c>
      <c r="G8" s="20">
        <v>7147.5</v>
      </c>
      <c r="H8" t="s">
        <v>135</v>
      </c>
    </row>
    <row r="9" spans="1:9" ht="18.75" customHeight="1" x14ac:dyDescent="0.25">
      <c r="A9" s="25">
        <v>708664</v>
      </c>
      <c r="B9" t="s">
        <v>136</v>
      </c>
      <c r="C9" s="26">
        <v>44507</v>
      </c>
      <c r="D9" t="s">
        <v>134</v>
      </c>
      <c r="E9" s="27">
        <v>1008</v>
      </c>
      <c r="F9" t="s">
        <v>33</v>
      </c>
      <c r="G9" s="20">
        <v>240</v>
      </c>
    </row>
    <row r="10" spans="1:9" ht="18.75" customHeight="1" x14ac:dyDescent="0.25">
      <c r="A10" s="25">
        <v>708672</v>
      </c>
      <c r="B10" t="s">
        <v>136</v>
      </c>
      <c r="C10" s="26">
        <v>44507</v>
      </c>
      <c r="D10" t="s">
        <v>134</v>
      </c>
      <c r="E10" s="27">
        <v>1009</v>
      </c>
      <c r="F10" t="s">
        <v>35</v>
      </c>
      <c r="G10" s="20">
        <v>1620</v>
      </c>
    </row>
    <row r="11" spans="1:9" ht="18.75" customHeight="1" x14ac:dyDescent="0.25">
      <c r="A11" s="25">
        <v>100353</v>
      </c>
      <c r="B11" t="s">
        <v>133</v>
      </c>
      <c r="C11" s="26">
        <v>44507</v>
      </c>
      <c r="D11" t="s">
        <v>134</v>
      </c>
      <c r="E11" s="27">
        <v>1010</v>
      </c>
      <c r="F11" t="s">
        <v>38</v>
      </c>
      <c r="G11" s="20">
        <v>900</v>
      </c>
      <c r="H11" t="s">
        <v>135</v>
      </c>
    </row>
    <row r="12" spans="1:9" ht="18.75" customHeight="1" x14ac:dyDescent="0.25">
      <c r="A12" s="25">
        <v>708686</v>
      </c>
      <c r="B12" t="s">
        <v>136</v>
      </c>
      <c r="C12" s="26">
        <v>44507</v>
      </c>
      <c r="D12" t="s">
        <v>134</v>
      </c>
      <c r="E12" s="27">
        <v>1011</v>
      </c>
      <c r="F12" t="s">
        <v>41</v>
      </c>
      <c r="G12" s="20">
        <v>1962.7</v>
      </c>
    </row>
    <row r="13" spans="1:9" ht="18.75" customHeight="1" x14ac:dyDescent="0.25">
      <c r="A13" s="25">
        <v>100367</v>
      </c>
      <c r="B13" t="s">
        <v>133</v>
      </c>
      <c r="C13" s="26">
        <v>44507</v>
      </c>
      <c r="D13" t="s">
        <v>134</v>
      </c>
      <c r="E13" s="27">
        <v>1012</v>
      </c>
      <c r="F13" t="s">
        <v>42</v>
      </c>
      <c r="G13" s="20">
        <v>3840</v>
      </c>
      <c r="H13" t="s">
        <v>135</v>
      </c>
    </row>
    <row r="14" spans="1:9" ht="18.75" customHeight="1" x14ac:dyDescent="0.25">
      <c r="A14" s="25">
        <v>708677</v>
      </c>
      <c r="B14" t="s">
        <v>136</v>
      </c>
      <c r="C14" s="26">
        <v>44507</v>
      </c>
      <c r="D14" t="s">
        <v>134</v>
      </c>
      <c r="E14" s="27">
        <v>1013</v>
      </c>
      <c r="F14" t="s">
        <v>43</v>
      </c>
      <c r="G14" s="20">
        <v>1467.5</v>
      </c>
    </row>
    <row r="15" spans="1:9" ht="18.75" customHeight="1" x14ac:dyDescent="0.25">
      <c r="A15" s="25">
        <v>100352</v>
      </c>
      <c r="B15" t="s">
        <v>133</v>
      </c>
      <c r="C15" s="26">
        <v>44507</v>
      </c>
      <c r="D15" t="s">
        <v>134</v>
      </c>
      <c r="E15" s="27">
        <v>1014</v>
      </c>
      <c r="F15" t="s">
        <v>44</v>
      </c>
      <c r="G15" s="20">
        <v>440</v>
      </c>
      <c r="H15" t="s">
        <v>135</v>
      </c>
    </row>
    <row r="16" spans="1:9" ht="18.75" customHeight="1" x14ac:dyDescent="0.25">
      <c r="A16" s="25">
        <v>708678</v>
      </c>
      <c r="B16" t="s">
        <v>136</v>
      </c>
      <c r="C16" s="26">
        <v>44507</v>
      </c>
      <c r="D16" t="s">
        <v>134</v>
      </c>
      <c r="E16" s="27">
        <v>1015</v>
      </c>
      <c r="F16" t="s">
        <v>45</v>
      </c>
      <c r="G16" s="20">
        <v>5545</v>
      </c>
    </row>
    <row r="17" spans="1:9" ht="18.75" customHeight="1" x14ac:dyDescent="0.25">
      <c r="A17" s="25">
        <v>708679</v>
      </c>
      <c r="B17" t="s">
        <v>136</v>
      </c>
      <c r="C17" s="26">
        <v>44507</v>
      </c>
      <c r="D17" t="s">
        <v>134</v>
      </c>
      <c r="E17" s="27">
        <v>1016</v>
      </c>
      <c r="F17" t="s">
        <v>46</v>
      </c>
      <c r="G17" s="20">
        <v>3025</v>
      </c>
    </row>
    <row r="18" spans="1:9" ht="18.75" customHeight="1" x14ac:dyDescent="0.25">
      <c r="A18" s="25">
        <v>100351</v>
      </c>
      <c r="B18" t="s">
        <v>133</v>
      </c>
      <c r="C18" s="26">
        <v>44507</v>
      </c>
      <c r="D18" t="s">
        <v>134</v>
      </c>
      <c r="E18" s="27">
        <v>1017</v>
      </c>
      <c r="F18" t="s">
        <v>48</v>
      </c>
      <c r="G18" s="20">
        <v>3060</v>
      </c>
      <c r="H18" t="s">
        <v>135</v>
      </c>
    </row>
    <row r="19" spans="1:9" ht="18.75" customHeight="1" x14ac:dyDescent="0.25">
      <c r="A19" s="25">
        <v>100356</v>
      </c>
      <c r="B19" t="s">
        <v>133</v>
      </c>
      <c r="C19" s="26">
        <v>44507</v>
      </c>
      <c r="D19" t="s">
        <v>134</v>
      </c>
      <c r="E19" s="27">
        <v>1018</v>
      </c>
      <c r="F19" t="s">
        <v>52</v>
      </c>
      <c r="G19" s="20">
        <v>2305</v>
      </c>
      <c r="H19" t="s">
        <v>135</v>
      </c>
    </row>
    <row r="20" spans="1:9" ht="18.75" customHeight="1" x14ac:dyDescent="0.25">
      <c r="A20" s="25">
        <v>708680</v>
      </c>
      <c r="B20" t="s">
        <v>136</v>
      </c>
      <c r="C20" s="26">
        <v>44507</v>
      </c>
      <c r="D20" t="s">
        <v>134</v>
      </c>
      <c r="E20" s="27">
        <v>1019</v>
      </c>
      <c r="F20" t="s">
        <v>54</v>
      </c>
      <c r="G20" s="20">
        <v>1625</v>
      </c>
    </row>
    <row r="21" spans="1:9" ht="18.75" customHeight="1" x14ac:dyDescent="0.25">
      <c r="A21" s="25">
        <v>708662</v>
      </c>
      <c r="B21" t="s">
        <v>136</v>
      </c>
      <c r="C21" s="26">
        <v>44507</v>
      </c>
      <c r="D21" t="s">
        <v>134</v>
      </c>
      <c r="E21" s="27">
        <v>1020</v>
      </c>
      <c r="F21" t="s">
        <v>56</v>
      </c>
      <c r="G21" s="20">
        <v>4763</v>
      </c>
      <c r="H21" t="s">
        <v>135</v>
      </c>
      <c r="I21" t="s">
        <v>138</v>
      </c>
    </row>
    <row r="22" spans="1:9" ht="18.75" customHeight="1" x14ac:dyDescent="0.25">
      <c r="A22" s="25">
        <v>708687</v>
      </c>
      <c r="B22" t="s">
        <v>136</v>
      </c>
      <c r="C22" s="26">
        <v>44507</v>
      </c>
      <c r="D22" t="s">
        <v>134</v>
      </c>
      <c r="E22" s="27">
        <v>1021</v>
      </c>
      <c r="F22" t="s">
        <v>57</v>
      </c>
      <c r="G22" s="20">
        <v>2425</v>
      </c>
    </row>
    <row r="23" spans="1:9" ht="18.75" customHeight="1" x14ac:dyDescent="0.25">
      <c r="A23" s="25">
        <v>100357</v>
      </c>
      <c r="B23" t="s">
        <v>133</v>
      </c>
      <c r="C23" s="26">
        <v>44507</v>
      </c>
      <c r="D23" t="s">
        <v>134</v>
      </c>
      <c r="E23" s="27">
        <v>1022</v>
      </c>
      <c r="F23" t="s">
        <v>60</v>
      </c>
      <c r="G23" s="20">
        <v>1295</v>
      </c>
      <c r="H23" t="s">
        <v>135</v>
      </c>
    </row>
    <row r="24" spans="1:9" ht="18.75" customHeight="1" x14ac:dyDescent="0.25">
      <c r="A24" s="25">
        <v>100350</v>
      </c>
      <c r="B24" t="s">
        <v>133</v>
      </c>
      <c r="C24" s="26">
        <v>44507</v>
      </c>
      <c r="D24" t="s">
        <v>134</v>
      </c>
      <c r="E24" s="27">
        <v>1023</v>
      </c>
      <c r="F24" t="s">
        <v>61</v>
      </c>
      <c r="G24" s="20">
        <v>2710</v>
      </c>
      <c r="H24" t="s">
        <v>135</v>
      </c>
    </row>
    <row r="25" spans="1:9" ht="18.75" customHeight="1" x14ac:dyDescent="0.25">
      <c r="A25" s="25">
        <v>100349</v>
      </c>
      <c r="B25" t="s">
        <v>133</v>
      </c>
      <c r="C25" s="26">
        <v>44507</v>
      </c>
      <c r="D25" t="s">
        <v>134</v>
      </c>
      <c r="E25" s="27">
        <v>1024</v>
      </c>
      <c r="F25" t="s">
        <v>62</v>
      </c>
      <c r="G25" s="20">
        <v>6143.75</v>
      </c>
      <c r="H25" t="s">
        <v>135</v>
      </c>
    </row>
    <row r="26" spans="1:9" ht="18.75" customHeight="1" x14ac:dyDescent="0.25">
      <c r="A26" s="25">
        <v>100358</v>
      </c>
      <c r="B26" t="s">
        <v>133</v>
      </c>
      <c r="C26" s="26">
        <v>44507</v>
      </c>
      <c r="D26" t="s">
        <v>134</v>
      </c>
      <c r="E26" s="27">
        <v>1025</v>
      </c>
      <c r="F26" t="s">
        <v>65</v>
      </c>
      <c r="G26" s="20">
        <v>900</v>
      </c>
      <c r="H26" t="s">
        <v>135</v>
      </c>
    </row>
    <row r="27" spans="1:9" ht="18.75" customHeight="1" x14ac:dyDescent="0.25">
      <c r="A27" s="25">
        <v>708673</v>
      </c>
      <c r="B27" t="s">
        <v>136</v>
      </c>
      <c r="C27" s="26">
        <v>44507</v>
      </c>
      <c r="D27" t="s">
        <v>134</v>
      </c>
      <c r="E27" s="27">
        <v>1026</v>
      </c>
      <c r="F27" t="s">
        <v>71</v>
      </c>
      <c r="G27" s="20">
        <v>1320</v>
      </c>
    </row>
    <row r="28" spans="1:9" ht="18.75" customHeight="1" x14ac:dyDescent="0.25">
      <c r="A28" s="25">
        <v>100365</v>
      </c>
      <c r="B28" t="s">
        <v>133</v>
      </c>
      <c r="C28" s="26">
        <v>44507</v>
      </c>
      <c r="D28" t="s">
        <v>134</v>
      </c>
      <c r="E28" s="27">
        <v>1027</v>
      </c>
      <c r="F28" t="s">
        <v>73</v>
      </c>
      <c r="G28" s="20">
        <v>2510</v>
      </c>
      <c r="H28" t="s">
        <v>135</v>
      </c>
      <c r="I28" t="s">
        <v>139</v>
      </c>
    </row>
    <row r="29" spans="1:9" ht="18.75" customHeight="1" x14ac:dyDescent="0.25">
      <c r="A29" s="25">
        <v>100348</v>
      </c>
      <c r="B29" t="s">
        <v>133</v>
      </c>
      <c r="C29" s="26">
        <v>44507</v>
      </c>
      <c r="D29" t="s">
        <v>134</v>
      </c>
      <c r="E29" s="27">
        <v>1028</v>
      </c>
      <c r="F29" t="s">
        <v>77</v>
      </c>
      <c r="G29" s="20">
        <v>1625</v>
      </c>
      <c r="H29" t="s">
        <v>135</v>
      </c>
    </row>
    <row r="30" spans="1:9" ht="18.75" customHeight="1" x14ac:dyDescent="0.25">
      <c r="A30" s="25">
        <v>708688</v>
      </c>
      <c r="B30" t="s">
        <v>136</v>
      </c>
      <c r="C30" s="26">
        <v>44507</v>
      </c>
      <c r="D30" t="s">
        <v>134</v>
      </c>
      <c r="E30" s="27">
        <v>1029</v>
      </c>
      <c r="F30" t="s">
        <v>78</v>
      </c>
      <c r="G30" s="20">
        <v>2585</v>
      </c>
    </row>
    <row r="31" spans="1:9" ht="18.75" customHeight="1" x14ac:dyDescent="0.25">
      <c r="A31" s="25">
        <v>100360</v>
      </c>
      <c r="B31" t="s">
        <v>133</v>
      </c>
      <c r="C31" s="26">
        <v>44507</v>
      </c>
      <c r="D31" t="s">
        <v>134</v>
      </c>
      <c r="E31" s="27">
        <v>1031</v>
      </c>
      <c r="F31" t="s">
        <v>80</v>
      </c>
      <c r="G31" s="20">
        <v>1362.5</v>
      </c>
      <c r="H31" t="s">
        <v>135</v>
      </c>
    </row>
    <row r="32" spans="1:9" ht="18.75" customHeight="1" x14ac:dyDescent="0.25">
      <c r="A32" s="25">
        <v>708681</v>
      </c>
      <c r="B32" t="s">
        <v>136</v>
      </c>
      <c r="C32" s="26">
        <v>44507</v>
      </c>
      <c r="D32" t="s">
        <v>134</v>
      </c>
      <c r="E32" s="27">
        <v>1032</v>
      </c>
      <c r="F32" t="s">
        <v>81</v>
      </c>
      <c r="G32" s="20">
        <v>2267.5</v>
      </c>
    </row>
    <row r="33" spans="1:8" ht="18.75" customHeight="1" x14ac:dyDescent="0.25">
      <c r="A33" s="25">
        <v>100369</v>
      </c>
      <c r="B33" t="s">
        <v>133</v>
      </c>
      <c r="C33" s="26">
        <v>44507</v>
      </c>
      <c r="D33" t="s">
        <v>134</v>
      </c>
      <c r="E33" s="27">
        <v>1033</v>
      </c>
      <c r="F33" t="s">
        <v>82</v>
      </c>
      <c r="G33" s="20">
        <v>1770</v>
      </c>
      <c r="H33" t="s">
        <v>135</v>
      </c>
    </row>
    <row r="34" spans="1:8" ht="18.75" customHeight="1" x14ac:dyDescent="0.25">
      <c r="A34" s="25">
        <v>708689</v>
      </c>
      <c r="B34" t="s">
        <v>136</v>
      </c>
      <c r="C34" s="26">
        <v>44507</v>
      </c>
      <c r="D34" t="s">
        <v>134</v>
      </c>
      <c r="E34" s="27">
        <v>1034</v>
      </c>
      <c r="F34" t="s">
        <v>84</v>
      </c>
      <c r="G34" s="20">
        <v>1980</v>
      </c>
    </row>
    <row r="35" spans="1:8" ht="18.75" customHeight="1" x14ac:dyDescent="0.25">
      <c r="A35" s="25">
        <v>100361</v>
      </c>
      <c r="B35" t="s">
        <v>133</v>
      </c>
      <c r="C35" s="26">
        <v>44507</v>
      </c>
      <c r="D35" t="s">
        <v>134</v>
      </c>
      <c r="E35" s="27">
        <v>1036</v>
      </c>
      <c r="F35" t="s">
        <v>86</v>
      </c>
      <c r="G35" s="20">
        <v>1287.5</v>
      </c>
      <c r="H35" t="s">
        <v>135</v>
      </c>
    </row>
    <row r="36" spans="1:8" ht="18.75" customHeight="1" x14ac:dyDescent="0.25">
      <c r="A36" s="25">
        <v>708674</v>
      </c>
      <c r="B36" t="s">
        <v>136</v>
      </c>
      <c r="C36" s="26">
        <v>44507</v>
      </c>
      <c r="D36" t="s">
        <v>134</v>
      </c>
      <c r="E36" s="27">
        <v>1037</v>
      </c>
      <c r="F36" t="s">
        <v>50</v>
      </c>
      <c r="G36" s="20">
        <v>360</v>
      </c>
    </row>
    <row r="37" spans="1:8" ht="18.75" customHeight="1" x14ac:dyDescent="0.25">
      <c r="A37" s="25">
        <v>708675</v>
      </c>
      <c r="B37" t="s">
        <v>136</v>
      </c>
      <c r="C37" s="26">
        <v>44507</v>
      </c>
      <c r="D37" t="s">
        <v>134</v>
      </c>
      <c r="E37" s="27">
        <v>1038</v>
      </c>
      <c r="F37" t="s">
        <v>51</v>
      </c>
      <c r="G37" s="20">
        <v>915</v>
      </c>
    </row>
    <row r="38" spans="1:8" ht="18.75" customHeight="1" x14ac:dyDescent="0.25">
      <c r="A38" s="25">
        <v>100370</v>
      </c>
      <c r="B38" t="s">
        <v>133</v>
      </c>
      <c r="C38" s="26">
        <v>44507</v>
      </c>
      <c r="D38" t="s">
        <v>134</v>
      </c>
      <c r="E38" s="27">
        <v>1039</v>
      </c>
      <c r="F38" t="s">
        <v>140</v>
      </c>
      <c r="G38" s="20">
        <v>3862.5</v>
      </c>
      <c r="H38" t="s">
        <v>135</v>
      </c>
    </row>
    <row r="39" spans="1:8" ht="18.75" customHeight="1" x14ac:dyDescent="0.25">
      <c r="A39" s="25">
        <v>100347</v>
      </c>
      <c r="B39" t="s">
        <v>133</v>
      </c>
      <c r="C39" s="26">
        <v>44507</v>
      </c>
      <c r="D39" t="s">
        <v>134</v>
      </c>
      <c r="E39" s="27">
        <v>1040</v>
      </c>
      <c r="F39" t="s">
        <v>90</v>
      </c>
      <c r="G39" s="20">
        <v>3163.16</v>
      </c>
      <c r="H39" t="s">
        <v>135</v>
      </c>
    </row>
    <row r="40" spans="1:8" ht="18.75" customHeight="1" x14ac:dyDescent="0.25">
      <c r="A40" s="25">
        <v>100345</v>
      </c>
      <c r="B40" t="s">
        <v>133</v>
      </c>
      <c r="C40" s="26">
        <v>44507</v>
      </c>
      <c r="D40" t="s">
        <v>134</v>
      </c>
      <c r="E40" s="27">
        <v>1041</v>
      </c>
      <c r="F40" t="s">
        <v>95</v>
      </c>
      <c r="G40" s="20">
        <v>3520</v>
      </c>
      <c r="H40" t="s">
        <v>135</v>
      </c>
    </row>
    <row r="41" spans="1:8" ht="18.75" customHeight="1" x14ac:dyDescent="0.25">
      <c r="A41" s="25">
        <v>708665</v>
      </c>
      <c r="B41" t="s">
        <v>136</v>
      </c>
      <c r="C41" s="26">
        <v>44507</v>
      </c>
      <c r="D41" t="s">
        <v>134</v>
      </c>
      <c r="E41" s="27">
        <v>1042</v>
      </c>
      <c r="F41" t="s">
        <v>96</v>
      </c>
      <c r="G41" s="20">
        <v>140</v>
      </c>
    </row>
    <row r="42" spans="1:8" ht="18.75" customHeight="1" x14ac:dyDescent="0.25">
      <c r="A42" s="25">
        <v>100344</v>
      </c>
      <c r="B42" t="s">
        <v>133</v>
      </c>
      <c r="C42" s="26">
        <v>44507</v>
      </c>
      <c r="D42" t="s">
        <v>134</v>
      </c>
      <c r="E42" s="27">
        <v>1043</v>
      </c>
      <c r="F42" t="s">
        <v>141</v>
      </c>
      <c r="G42" s="20">
        <v>1960</v>
      </c>
      <c r="H42" t="s">
        <v>135</v>
      </c>
    </row>
    <row r="43" spans="1:8" ht="18.75" customHeight="1" x14ac:dyDescent="0.25">
      <c r="A43" s="25">
        <v>100371</v>
      </c>
      <c r="B43" t="s">
        <v>133</v>
      </c>
      <c r="C43" s="26">
        <v>44507</v>
      </c>
      <c r="D43" t="s">
        <v>134</v>
      </c>
      <c r="E43" s="27">
        <v>1044</v>
      </c>
      <c r="F43" t="s">
        <v>102</v>
      </c>
      <c r="G43" s="20">
        <v>1560</v>
      </c>
      <c r="H43" t="s">
        <v>135</v>
      </c>
    </row>
    <row r="44" spans="1:8" ht="18.75" customHeight="1" x14ac:dyDescent="0.25">
      <c r="A44" s="25">
        <v>100362</v>
      </c>
      <c r="B44" t="s">
        <v>133</v>
      </c>
      <c r="C44" s="26">
        <v>44507</v>
      </c>
      <c r="D44" t="s">
        <v>134</v>
      </c>
      <c r="E44" s="27">
        <v>1045</v>
      </c>
      <c r="F44" t="s">
        <v>103</v>
      </c>
      <c r="G44" s="20">
        <v>970</v>
      </c>
      <c r="H44" t="s">
        <v>135</v>
      </c>
    </row>
    <row r="45" spans="1:8" ht="18.75" customHeight="1" x14ac:dyDescent="0.25">
      <c r="A45" s="25">
        <v>708666</v>
      </c>
      <c r="B45" t="s">
        <v>136</v>
      </c>
      <c r="C45" s="26">
        <v>44507</v>
      </c>
      <c r="D45" t="s">
        <v>134</v>
      </c>
      <c r="E45" s="27">
        <v>1046</v>
      </c>
      <c r="F45" t="s">
        <v>105</v>
      </c>
      <c r="G45" s="20">
        <v>3033.33</v>
      </c>
    </row>
    <row r="46" spans="1:8" ht="18.75" customHeight="1" x14ac:dyDescent="0.25">
      <c r="A46" s="25">
        <v>708667</v>
      </c>
      <c r="B46" t="s">
        <v>136</v>
      </c>
      <c r="C46" s="26">
        <v>44507</v>
      </c>
      <c r="D46" t="s">
        <v>134</v>
      </c>
      <c r="E46" s="27">
        <v>1047</v>
      </c>
      <c r="F46" t="s">
        <v>106</v>
      </c>
      <c r="G46" s="20">
        <v>3885</v>
      </c>
    </row>
    <row r="47" spans="1:8" ht="18.75" customHeight="1" x14ac:dyDescent="0.25">
      <c r="A47" s="25">
        <v>100343</v>
      </c>
      <c r="B47" t="s">
        <v>133</v>
      </c>
      <c r="C47" s="26">
        <v>44507</v>
      </c>
      <c r="D47" t="s">
        <v>134</v>
      </c>
      <c r="E47" s="27">
        <v>1049</v>
      </c>
      <c r="F47" t="s">
        <v>108</v>
      </c>
      <c r="G47" s="20">
        <v>2310</v>
      </c>
      <c r="H47" t="s">
        <v>135</v>
      </c>
    </row>
    <row r="48" spans="1:8" ht="18.75" customHeight="1" x14ac:dyDescent="0.25">
      <c r="A48" s="25">
        <v>100346</v>
      </c>
      <c r="B48" t="s">
        <v>133</v>
      </c>
      <c r="C48" s="26">
        <v>44507</v>
      </c>
      <c r="D48" t="s">
        <v>134</v>
      </c>
      <c r="E48" s="27">
        <v>1050</v>
      </c>
      <c r="F48" t="s">
        <v>117</v>
      </c>
      <c r="G48" s="20">
        <v>1080</v>
      </c>
      <c r="H48" t="s">
        <v>135</v>
      </c>
    </row>
    <row r="49" spans="1:9" ht="18.75" customHeight="1" x14ac:dyDescent="0.25">
      <c r="A49" s="25">
        <v>708682</v>
      </c>
      <c r="B49" t="s">
        <v>136</v>
      </c>
      <c r="C49" s="26">
        <v>44507</v>
      </c>
      <c r="D49" t="s">
        <v>134</v>
      </c>
      <c r="E49" s="27">
        <v>1051</v>
      </c>
      <c r="F49" t="s">
        <v>112</v>
      </c>
      <c r="G49" s="20">
        <v>1930</v>
      </c>
    </row>
    <row r="50" spans="1:9" ht="18.75" customHeight="1" x14ac:dyDescent="0.25">
      <c r="A50" s="25">
        <v>708683</v>
      </c>
      <c r="B50" t="s">
        <v>136</v>
      </c>
      <c r="C50" s="26">
        <v>44507</v>
      </c>
      <c r="D50" t="s">
        <v>134</v>
      </c>
      <c r="E50" s="27">
        <v>1052</v>
      </c>
      <c r="F50" t="s">
        <v>113</v>
      </c>
      <c r="G50" s="20">
        <v>4356.25</v>
      </c>
    </row>
    <row r="51" spans="1:9" ht="18.75" customHeight="1" x14ac:dyDescent="0.25">
      <c r="A51" s="25">
        <v>708684</v>
      </c>
      <c r="B51" t="s">
        <v>136</v>
      </c>
      <c r="C51" s="26">
        <v>44507</v>
      </c>
      <c r="D51" t="s">
        <v>134</v>
      </c>
      <c r="E51" s="27">
        <v>1053</v>
      </c>
      <c r="F51" t="s">
        <v>115</v>
      </c>
      <c r="G51" s="20">
        <v>2551.25</v>
      </c>
      <c r="I51" t="s">
        <v>142</v>
      </c>
    </row>
    <row r="52" spans="1:9" ht="18.75" customHeight="1" x14ac:dyDescent="0.25">
      <c r="A52" s="25">
        <v>100363</v>
      </c>
      <c r="B52" t="s">
        <v>133</v>
      </c>
      <c r="C52" s="26">
        <v>44507</v>
      </c>
      <c r="D52" t="s">
        <v>134</v>
      </c>
      <c r="E52" s="27">
        <v>1054</v>
      </c>
      <c r="F52" t="s">
        <v>118</v>
      </c>
      <c r="G52" s="20">
        <v>4155</v>
      </c>
      <c r="H52" t="s">
        <v>135</v>
      </c>
    </row>
    <row r="53" spans="1:9" ht="18.75" customHeight="1" x14ac:dyDescent="0.25">
      <c r="A53" s="25">
        <v>100372</v>
      </c>
      <c r="B53" t="s">
        <v>133</v>
      </c>
      <c r="C53" s="26">
        <v>44507</v>
      </c>
      <c r="D53" t="s">
        <v>134</v>
      </c>
      <c r="E53" s="27">
        <v>1056</v>
      </c>
      <c r="F53" t="s">
        <v>120</v>
      </c>
      <c r="G53" s="20">
        <v>2135</v>
      </c>
      <c r="H53" t="s">
        <v>135</v>
      </c>
    </row>
    <row r="54" spans="1:9" ht="18.75" customHeight="1" x14ac:dyDescent="0.25">
      <c r="A54" s="25">
        <v>100373</v>
      </c>
      <c r="B54" t="s">
        <v>133</v>
      </c>
      <c r="C54" s="26">
        <v>44507</v>
      </c>
      <c r="D54" t="s">
        <v>134</v>
      </c>
      <c r="E54" s="27">
        <v>1057</v>
      </c>
      <c r="F54" t="s">
        <v>121</v>
      </c>
      <c r="G54" s="20">
        <v>1612.5</v>
      </c>
      <c r="H54" t="s">
        <v>135</v>
      </c>
    </row>
    <row r="55" spans="1:9" ht="18.75" customHeight="1" x14ac:dyDescent="0.25">
      <c r="A55" s="25">
        <v>100374</v>
      </c>
      <c r="B55" t="s">
        <v>133</v>
      </c>
      <c r="C55" s="26">
        <v>44507</v>
      </c>
      <c r="D55" t="s">
        <v>134</v>
      </c>
      <c r="E55" s="27">
        <v>1058</v>
      </c>
      <c r="F55" t="s">
        <v>122</v>
      </c>
      <c r="G55" s="20">
        <v>1485</v>
      </c>
      <c r="H55" t="s">
        <v>135</v>
      </c>
    </row>
    <row r="56" spans="1:9" ht="18.75" customHeight="1" x14ac:dyDescent="0.25">
      <c r="A56" s="25">
        <v>100375</v>
      </c>
      <c r="B56" t="s">
        <v>133</v>
      </c>
      <c r="C56" s="26">
        <v>44507</v>
      </c>
      <c r="D56" t="s">
        <v>134</v>
      </c>
      <c r="E56" s="27">
        <v>1059</v>
      </c>
      <c r="F56" t="s">
        <v>123</v>
      </c>
      <c r="G56" s="20">
        <v>560</v>
      </c>
      <c r="H56" t="s">
        <v>135</v>
      </c>
    </row>
    <row r="57" spans="1:9" ht="18.75" customHeight="1" x14ac:dyDescent="0.25">
      <c r="A57" s="25">
        <v>100364</v>
      </c>
      <c r="B57" t="s">
        <v>133</v>
      </c>
      <c r="C57" s="26">
        <v>44507</v>
      </c>
      <c r="D57" t="s">
        <v>134</v>
      </c>
      <c r="E57" s="27">
        <v>1060</v>
      </c>
      <c r="F57" t="s">
        <v>143</v>
      </c>
      <c r="G57" s="20">
        <v>190</v>
      </c>
      <c r="H57" t="s">
        <v>135</v>
      </c>
    </row>
    <row r="58" spans="1:9" ht="18.75" customHeight="1" x14ac:dyDescent="0.25">
      <c r="A58" s="25">
        <v>708676</v>
      </c>
      <c r="B58" t="s">
        <v>136</v>
      </c>
      <c r="C58" s="26">
        <v>44507</v>
      </c>
      <c r="D58" t="s">
        <v>134</v>
      </c>
      <c r="E58" s="27">
        <v>1061</v>
      </c>
      <c r="F58" t="s">
        <v>89</v>
      </c>
      <c r="G58" s="20">
        <v>370</v>
      </c>
    </row>
    <row r="59" spans="1:9" ht="18.75" customHeight="1" x14ac:dyDescent="0.25">
      <c r="A59" s="25">
        <v>976781</v>
      </c>
      <c r="B59" t="s">
        <v>136</v>
      </c>
      <c r="C59" s="26">
        <v>44537</v>
      </c>
      <c r="D59" t="s">
        <v>134</v>
      </c>
      <c r="E59" s="27">
        <v>1001</v>
      </c>
      <c r="F59" t="s">
        <v>19</v>
      </c>
      <c r="G59" s="20">
        <v>2340</v>
      </c>
    </row>
    <row r="60" spans="1:9" ht="18.75" customHeight="1" x14ac:dyDescent="0.25">
      <c r="A60" s="25">
        <v>100466</v>
      </c>
      <c r="B60" t="s">
        <v>133</v>
      </c>
      <c r="C60" s="26">
        <v>44537</v>
      </c>
      <c r="D60" t="s">
        <v>134</v>
      </c>
      <c r="E60" s="27">
        <v>1003</v>
      </c>
      <c r="F60" t="s">
        <v>24</v>
      </c>
      <c r="G60" s="20">
        <v>6667.5</v>
      </c>
    </row>
    <row r="61" spans="1:9" ht="18.75" customHeight="1" x14ac:dyDescent="0.25">
      <c r="A61" s="25">
        <v>100467</v>
      </c>
      <c r="B61" t="s">
        <v>133</v>
      </c>
      <c r="C61" s="26">
        <v>44537</v>
      </c>
      <c r="D61" t="s">
        <v>134</v>
      </c>
      <c r="E61" s="27">
        <v>1004</v>
      </c>
      <c r="F61" t="s">
        <v>25</v>
      </c>
      <c r="G61" s="20">
        <v>2507.5</v>
      </c>
    </row>
    <row r="62" spans="1:9" ht="18.75" customHeight="1" x14ac:dyDescent="0.25">
      <c r="A62" s="25">
        <v>100441</v>
      </c>
      <c r="B62" t="s">
        <v>133</v>
      </c>
      <c r="C62" s="26">
        <v>44537</v>
      </c>
      <c r="D62" t="s">
        <v>134</v>
      </c>
      <c r="E62" s="27">
        <v>1005</v>
      </c>
      <c r="F62" t="s">
        <v>26</v>
      </c>
      <c r="G62" s="20">
        <v>360</v>
      </c>
    </row>
    <row r="63" spans="1:9" ht="18.75" customHeight="1" x14ac:dyDescent="0.25">
      <c r="A63" s="25">
        <v>976782</v>
      </c>
      <c r="B63" t="s">
        <v>136</v>
      </c>
      <c r="C63" s="26">
        <v>44537</v>
      </c>
      <c r="D63" t="s">
        <v>134</v>
      </c>
      <c r="E63" s="27">
        <v>1006</v>
      </c>
      <c r="F63" t="s">
        <v>30</v>
      </c>
      <c r="G63" s="20">
        <v>2451.67</v>
      </c>
    </row>
    <row r="64" spans="1:9" ht="18.75" customHeight="1" x14ac:dyDescent="0.25">
      <c r="A64" s="25">
        <v>100451</v>
      </c>
      <c r="B64" t="s">
        <v>133</v>
      </c>
      <c r="C64" s="26">
        <v>44537</v>
      </c>
      <c r="D64" t="s">
        <v>134</v>
      </c>
      <c r="E64" s="27">
        <v>1007</v>
      </c>
      <c r="F64" t="s">
        <v>32</v>
      </c>
      <c r="G64" s="20">
        <v>8692.5</v>
      </c>
    </row>
    <row r="65" spans="1:7" ht="18.75" customHeight="1" x14ac:dyDescent="0.25">
      <c r="A65" s="25">
        <v>976783</v>
      </c>
      <c r="B65" t="s">
        <v>136</v>
      </c>
      <c r="C65" s="26">
        <v>44537</v>
      </c>
      <c r="D65" t="s">
        <v>134</v>
      </c>
      <c r="E65" s="27">
        <v>1008</v>
      </c>
      <c r="F65" t="s">
        <v>33</v>
      </c>
      <c r="G65" s="20">
        <v>240</v>
      </c>
    </row>
    <row r="66" spans="1:7" ht="18.75" customHeight="1" x14ac:dyDescent="0.25">
      <c r="A66" s="25">
        <v>100474</v>
      </c>
      <c r="B66" t="s">
        <v>133</v>
      </c>
      <c r="C66" s="26">
        <v>44537</v>
      </c>
      <c r="D66" t="s">
        <v>134</v>
      </c>
      <c r="E66" s="27">
        <v>1010</v>
      </c>
      <c r="F66" t="s">
        <v>38</v>
      </c>
      <c r="G66" s="20">
        <v>1080</v>
      </c>
    </row>
    <row r="67" spans="1:7" ht="18.75" customHeight="1" x14ac:dyDescent="0.25">
      <c r="A67" s="25">
        <v>976784</v>
      </c>
      <c r="B67" t="s">
        <v>136</v>
      </c>
      <c r="C67" s="26">
        <v>44537</v>
      </c>
      <c r="D67" t="s">
        <v>134</v>
      </c>
      <c r="E67" s="27">
        <v>1011</v>
      </c>
      <c r="F67" t="s">
        <v>41</v>
      </c>
      <c r="G67" s="20">
        <v>1797.5</v>
      </c>
    </row>
    <row r="68" spans="1:7" ht="18.75" customHeight="1" x14ac:dyDescent="0.25">
      <c r="A68" s="25">
        <v>100468</v>
      </c>
      <c r="B68" t="s">
        <v>133</v>
      </c>
      <c r="C68" s="26">
        <v>44537</v>
      </c>
      <c r="D68" t="s">
        <v>134</v>
      </c>
      <c r="E68" s="27">
        <v>1012</v>
      </c>
      <c r="F68" t="s">
        <v>42</v>
      </c>
      <c r="G68" s="20">
        <v>5440</v>
      </c>
    </row>
    <row r="69" spans="1:7" ht="18.75" customHeight="1" x14ac:dyDescent="0.25">
      <c r="A69" s="25">
        <v>100442</v>
      </c>
      <c r="B69" t="s">
        <v>133</v>
      </c>
      <c r="C69" s="26">
        <v>44537</v>
      </c>
      <c r="D69" t="s">
        <v>134</v>
      </c>
      <c r="E69" s="27">
        <v>1013</v>
      </c>
      <c r="F69" t="s">
        <v>43</v>
      </c>
      <c r="G69" s="20">
        <v>815</v>
      </c>
    </row>
    <row r="70" spans="1:7" ht="18.75" customHeight="1" x14ac:dyDescent="0.25">
      <c r="A70" s="25">
        <v>976785</v>
      </c>
      <c r="B70" t="s">
        <v>136</v>
      </c>
      <c r="C70" s="26">
        <v>44537</v>
      </c>
      <c r="D70" t="s">
        <v>134</v>
      </c>
      <c r="E70" s="27">
        <v>1014</v>
      </c>
      <c r="F70" t="s">
        <v>44</v>
      </c>
      <c r="G70" s="20">
        <v>440</v>
      </c>
    </row>
    <row r="71" spans="1:7" ht="18.75" customHeight="1" x14ac:dyDescent="0.25">
      <c r="A71" s="25">
        <v>100475</v>
      </c>
      <c r="B71" t="s">
        <v>133</v>
      </c>
      <c r="C71" s="26">
        <v>44537</v>
      </c>
      <c r="D71" t="s">
        <v>134</v>
      </c>
      <c r="E71" s="27">
        <v>1015</v>
      </c>
      <c r="F71" t="s">
        <v>45</v>
      </c>
      <c r="G71" s="20">
        <v>5395</v>
      </c>
    </row>
    <row r="72" spans="1:7" ht="18.75" customHeight="1" x14ac:dyDescent="0.25">
      <c r="A72" s="25">
        <v>100443</v>
      </c>
      <c r="B72" t="s">
        <v>133</v>
      </c>
      <c r="C72" s="26">
        <v>44537</v>
      </c>
      <c r="D72" t="s">
        <v>134</v>
      </c>
      <c r="E72" s="27">
        <v>1016</v>
      </c>
      <c r="F72" t="s">
        <v>46</v>
      </c>
      <c r="G72" s="20">
        <v>2307.5</v>
      </c>
    </row>
    <row r="73" spans="1:7" ht="18.75" customHeight="1" x14ac:dyDescent="0.25">
      <c r="A73" s="25">
        <v>976786</v>
      </c>
      <c r="B73" t="s">
        <v>136</v>
      </c>
      <c r="C73" s="26">
        <v>44537</v>
      </c>
      <c r="D73" t="s">
        <v>134</v>
      </c>
      <c r="E73" s="27">
        <v>1017</v>
      </c>
      <c r="F73" t="s">
        <v>48</v>
      </c>
      <c r="G73" s="20">
        <v>2130</v>
      </c>
    </row>
    <row r="74" spans="1:7" ht="18.75" customHeight="1" x14ac:dyDescent="0.25">
      <c r="A74" s="25">
        <v>100469</v>
      </c>
      <c r="B74" t="s">
        <v>133</v>
      </c>
      <c r="C74" s="26">
        <v>44537</v>
      </c>
      <c r="D74" t="s">
        <v>134</v>
      </c>
      <c r="E74" s="27">
        <v>1018</v>
      </c>
      <c r="F74" t="s">
        <v>52</v>
      </c>
      <c r="G74" s="20">
        <v>2170</v>
      </c>
    </row>
    <row r="75" spans="1:7" ht="18.75" customHeight="1" x14ac:dyDescent="0.25">
      <c r="A75" s="25">
        <v>976787</v>
      </c>
      <c r="B75" t="s">
        <v>136</v>
      </c>
      <c r="C75" s="26">
        <v>44537</v>
      </c>
      <c r="D75" t="s">
        <v>134</v>
      </c>
      <c r="E75" s="27">
        <v>1019</v>
      </c>
      <c r="F75" t="s">
        <v>54</v>
      </c>
      <c r="G75" s="20">
        <v>145</v>
      </c>
    </row>
    <row r="76" spans="1:7" ht="18.75" customHeight="1" x14ac:dyDescent="0.25">
      <c r="A76" s="25">
        <v>100470</v>
      </c>
      <c r="B76" t="s">
        <v>133</v>
      </c>
      <c r="C76" s="26">
        <v>44537</v>
      </c>
      <c r="D76" t="s">
        <v>134</v>
      </c>
      <c r="E76" s="27">
        <v>1020</v>
      </c>
      <c r="F76" t="s">
        <v>56</v>
      </c>
      <c r="G76" s="20">
        <v>3812.5</v>
      </c>
    </row>
    <row r="77" spans="1:7" ht="18.75" customHeight="1" x14ac:dyDescent="0.25">
      <c r="A77" s="25">
        <v>976788</v>
      </c>
      <c r="B77" t="s">
        <v>136</v>
      </c>
      <c r="C77" s="26">
        <v>44537</v>
      </c>
      <c r="D77" t="s">
        <v>134</v>
      </c>
      <c r="E77" s="27">
        <v>1021</v>
      </c>
      <c r="F77" t="s">
        <v>57</v>
      </c>
      <c r="G77" s="20">
        <v>2660</v>
      </c>
    </row>
    <row r="78" spans="1:7" ht="18.75" customHeight="1" x14ac:dyDescent="0.25">
      <c r="A78" s="25">
        <v>976789</v>
      </c>
      <c r="B78" t="s">
        <v>136</v>
      </c>
      <c r="C78" s="26">
        <v>44537</v>
      </c>
      <c r="D78" t="s">
        <v>134</v>
      </c>
      <c r="E78" s="27">
        <v>1022</v>
      </c>
      <c r="F78" t="s">
        <v>60</v>
      </c>
      <c r="G78" s="20">
        <v>1325</v>
      </c>
    </row>
    <row r="79" spans="1:7" ht="18.75" customHeight="1" x14ac:dyDescent="0.25">
      <c r="A79" s="25">
        <v>100471</v>
      </c>
      <c r="B79" t="s">
        <v>133</v>
      </c>
      <c r="C79" s="26">
        <v>44537</v>
      </c>
      <c r="D79" t="s">
        <v>134</v>
      </c>
      <c r="E79" s="27">
        <v>1023</v>
      </c>
      <c r="F79" t="s">
        <v>61</v>
      </c>
      <c r="G79" s="20">
        <v>2800</v>
      </c>
    </row>
    <row r="80" spans="1:7" ht="18.75" customHeight="1" x14ac:dyDescent="0.25">
      <c r="A80" s="25">
        <v>100452</v>
      </c>
      <c r="B80" t="s">
        <v>133</v>
      </c>
      <c r="C80" s="26">
        <v>44537</v>
      </c>
      <c r="D80" t="s">
        <v>134</v>
      </c>
      <c r="E80" s="27">
        <v>1024</v>
      </c>
      <c r="F80" t="s">
        <v>62</v>
      </c>
      <c r="G80" s="20">
        <v>3605</v>
      </c>
    </row>
    <row r="81" spans="1:7" ht="18.75" customHeight="1" x14ac:dyDescent="0.25">
      <c r="A81" s="25">
        <v>976790</v>
      </c>
      <c r="B81" t="s">
        <v>136</v>
      </c>
      <c r="C81" s="26">
        <v>44537</v>
      </c>
      <c r="D81" t="s">
        <v>134</v>
      </c>
      <c r="E81" s="27">
        <v>1025</v>
      </c>
      <c r="F81" t="s">
        <v>65</v>
      </c>
      <c r="G81" s="20">
        <v>285</v>
      </c>
    </row>
    <row r="82" spans="1:7" ht="18.75" customHeight="1" x14ac:dyDescent="0.25">
      <c r="A82" s="25">
        <v>976791</v>
      </c>
      <c r="B82" t="s">
        <v>136</v>
      </c>
      <c r="C82" s="26">
        <v>44537</v>
      </c>
      <c r="D82" t="s">
        <v>134</v>
      </c>
      <c r="E82" s="27">
        <v>1027</v>
      </c>
      <c r="F82" t="s">
        <v>73</v>
      </c>
      <c r="G82" s="20">
        <v>1598.3</v>
      </c>
    </row>
    <row r="83" spans="1:7" ht="18.75" customHeight="1" x14ac:dyDescent="0.25">
      <c r="A83" s="25">
        <v>100472</v>
      </c>
      <c r="B83" t="s">
        <v>133</v>
      </c>
      <c r="C83" s="26">
        <v>44537</v>
      </c>
      <c r="D83" t="s">
        <v>134</v>
      </c>
      <c r="E83" s="27">
        <v>1028</v>
      </c>
      <c r="F83" t="s">
        <v>77</v>
      </c>
      <c r="G83" s="20">
        <v>1305</v>
      </c>
    </row>
    <row r="84" spans="1:7" ht="18.75" customHeight="1" x14ac:dyDescent="0.25">
      <c r="A84" s="25">
        <v>976792</v>
      </c>
      <c r="B84" t="s">
        <v>136</v>
      </c>
      <c r="C84" s="26">
        <v>44537</v>
      </c>
      <c r="D84" t="s">
        <v>134</v>
      </c>
      <c r="E84" s="27">
        <v>1029</v>
      </c>
      <c r="F84" t="s">
        <v>78</v>
      </c>
      <c r="G84" s="20">
        <v>2290</v>
      </c>
    </row>
    <row r="85" spans="1:7" ht="18.75" customHeight="1" x14ac:dyDescent="0.25">
      <c r="A85" s="25">
        <v>976793</v>
      </c>
      <c r="B85" t="s">
        <v>136</v>
      </c>
      <c r="C85" s="26">
        <v>44537</v>
      </c>
      <c r="D85" t="s">
        <v>134</v>
      </c>
      <c r="E85" s="27">
        <v>1031</v>
      </c>
      <c r="F85" t="s">
        <v>80</v>
      </c>
      <c r="G85" s="20">
        <v>1090</v>
      </c>
    </row>
    <row r="86" spans="1:7" ht="18.75" customHeight="1" x14ac:dyDescent="0.25">
      <c r="A86" s="25">
        <v>100444</v>
      </c>
      <c r="B86" t="s">
        <v>133</v>
      </c>
      <c r="C86" s="26">
        <v>44537</v>
      </c>
      <c r="D86" t="s">
        <v>134</v>
      </c>
      <c r="E86" s="27">
        <v>1032</v>
      </c>
      <c r="F86" t="s">
        <v>81</v>
      </c>
      <c r="G86" s="20">
        <v>1977.5</v>
      </c>
    </row>
    <row r="87" spans="1:7" ht="18.75" customHeight="1" x14ac:dyDescent="0.25">
      <c r="A87" s="25">
        <v>100453</v>
      </c>
      <c r="B87" t="s">
        <v>133</v>
      </c>
      <c r="C87" s="26">
        <v>44537</v>
      </c>
      <c r="D87" t="s">
        <v>134</v>
      </c>
      <c r="E87" s="27">
        <v>1033</v>
      </c>
      <c r="F87" t="s">
        <v>82</v>
      </c>
      <c r="G87" s="20">
        <v>2040</v>
      </c>
    </row>
    <row r="88" spans="1:7" ht="18.75" customHeight="1" x14ac:dyDescent="0.25">
      <c r="A88" s="25">
        <v>976794</v>
      </c>
      <c r="B88" t="s">
        <v>136</v>
      </c>
      <c r="C88" s="26">
        <v>44537</v>
      </c>
      <c r="D88" t="s">
        <v>134</v>
      </c>
      <c r="E88" s="27">
        <v>1034</v>
      </c>
      <c r="F88" t="s">
        <v>84</v>
      </c>
      <c r="G88" s="20">
        <v>1640</v>
      </c>
    </row>
    <row r="89" spans="1:7" ht="18.75" customHeight="1" x14ac:dyDescent="0.25">
      <c r="A89" s="25">
        <v>100461</v>
      </c>
      <c r="B89" t="s">
        <v>133</v>
      </c>
      <c r="C89" s="26">
        <v>44537</v>
      </c>
      <c r="D89" t="s">
        <v>134</v>
      </c>
      <c r="E89" s="27">
        <v>1035</v>
      </c>
      <c r="F89" t="s">
        <v>85</v>
      </c>
      <c r="G89" s="20">
        <v>1222.5</v>
      </c>
    </row>
    <row r="90" spans="1:7" ht="18.75" customHeight="1" x14ac:dyDescent="0.25">
      <c r="A90" s="25">
        <v>976795</v>
      </c>
      <c r="B90" t="s">
        <v>136</v>
      </c>
      <c r="C90" s="26">
        <v>44537</v>
      </c>
      <c r="D90" t="s">
        <v>134</v>
      </c>
      <c r="E90" s="27">
        <v>1036</v>
      </c>
      <c r="F90" t="s">
        <v>86</v>
      </c>
      <c r="G90" s="20">
        <v>1030</v>
      </c>
    </row>
    <row r="91" spans="1:7" ht="18.75" customHeight="1" x14ac:dyDescent="0.25">
      <c r="A91" s="25">
        <v>100454</v>
      </c>
      <c r="B91" t="s">
        <v>133</v>
      </c>
      <c r="C91" s="26">
        <v>44537</v>
      </c>
      <c r="D91" t="s">
        <v>134</v>
      </c>
      <c r="E91" s="27">
        <v>1039</v>
      </c>
      <c r="F91" t="s">
        <v>18</v>
      </c>
      <c r="G91" s="20">
        <v>4331.25</v>
      </c>
    </row>
    <row r="92" spans="1:7" ht="18.75" customHeight="1" x14ac:dyDescent="0.25">
      <c r="A92" s="25">
        <v>976796</v>
      </c>
      <c r="B92" t="s">
        <v>136</v>
      </c>
      <c r="C92" s="26">
        <v>44537</v>
      </c>
      <c r="D92" t="s">
        <v>134</v>
      </c>
      <c r="E92" s="27">
        <v>1040</v>
      </c>
      <c r="F92" t="s">
        <v>90</v>
      </c>
      <c r="G92" s="20">
        <v>2785.83</v>
      </c>
    </row>
    <row r="93" spans="1:7" ht="18.75" customHeight="1" x14ac:dyDescent="0.25">
      <c r="A93" s="25">
        <v>100455</v>
      </c>
      <c r="B93" t="s">
        <v>133</v>
      </c>
      <c r="C93" s="26">
        <v>44537</v>
      </c>
      <c r="D93" t="s">
        <v>134</v>
      </c>
      <c r="E93" s="27">
        <v>1041</v>
      </c>
      <c r="F93" t="s">
        <v>95</v>
      </c>
      <c r="G93" s="20">
        <v>2970</v>
      </c>
    </row>
    <row r="94" spans="1:7" ht="18.75" customHeight="1" x14ac:dyDescent="0.25">
      <c r="A94" s="25">
        <v>100432</v>
      </c>
      <c r="B94" t="s">
        <v>133</v>
      </c>
      <c r="C94" s="26">
        <v>44537</v>
      </c>
      <c r="D94" t="s">
        <v>134</v>
      </c>
      <c r="E94" s="27">
        <v>1043</v>
      </c>
      <c r="F94" t="s">
        <v>141</v>
      </c>
      <c r="G94" s="20">
        <v>1732.5</v>
      </c>
    </row>
    <row r="95" spans="1:7" ht="18.75" customHeight="1" x14ac:dyDescent="0.25">
      <c r="A95" s="25">
        <v>100456</v>
      </c>
      <c r="B95" t="s">
        <v>133</v>
      </c>
      <c r="C95" s="26">
        <v>44537</v>
      </c>
      <c r="D95" t="s">
        <v>134</v>
      </c>
      <c r="E95" s="27">
        <v>1044</v>
      </c>
      <c r="F95" t="s">
        <v>102</v>
      </c>
      <c r="G95" s="20">
        <v>3350</v>
      </c>
    </row>
    <row r="96" spans="1:7" ht="18.75" customHeight="1" x14ac:dyDescent="0.25">
      <c r="A96" s="25">
        <v>976797</v>
      </c>
      <c r="B96" t="s">
        <v>136</v>
      </c>
      <c r="C96" s="26">
        <v>44537</v>
      </c>
      <c r="D96" t="s">
        <v>134</v>
      </c>
      <c r="E96" s="27">
        <v>1045</v>
      </c>
      <c r="F96" t="s">
        <v>103</v>
      </c>
      <c r="G96" s="20">
        <v>485</v>
      </c>
    </row>
    <row r="97" spans="1:9" ht="18.75" customHeight="1" x14ac:dyDescent="0.25">
      <c r="A97" s="25">
        <v>100462</v>
      </c>
      <c r="B97" t="s">
        <v>133</v>
      </c>
      <c r="C97" s="26">
        <v>44537</v>
      </c>
      <c r="D97" t="s">
        <v>134</v>
      </c>
      <c r="E97" s="27">
        <v>1046</v>
      </c>
      <c r="F97" t="s">
        <v>105</v>
      </c>
      <c r="G97" s="20">
        <v>3177.5</v>
      </c>
    </row>
    <row r="98" spans="1:9" ht="18.75" customHeight="1" x14ac:dyDescent="0.25">
      <c r="A98" s="25">
        <v>100463</v>
      </c>
      <c r="B98" t="s">
        <v>133</v>
      </c>
      <c r="C98" s="26">
        <v>44537</v>
      </c>
      <c r="D98" t="s">
        <v>134</v>
      </c>
      <c r="E98" s="27">
        <v>1047</v>
      </c>
      <c r="F98" t="s">
        <v>106</v>
      </c>
      <c r="G98" s="20">
        <v>4225</v>
      </c>
    </row>
    <row r="99" spans="1:9" ht="18.75" customHeight="1" x14ac:dyDescent="0.25">
      <c r="A99" s="25">
        <v>100435</v>
      </c>
      <c r="B99" t="s">
        <v>133</v>
      </c>
      <c r="C99" s="26">
        <v>44537</v>
      </c>
      <c r="D99" t="s">
        <v>134</v>
      </c>
      <c r="E99" s="27">
        <v>1049</v>
      </c>
      <c r="F99" t="s">
        <v>108</v>
      </c>
      <c r="G99" s="20">
        <v>2490</v>
      </c>
    </row>
    <row r="100" spans="1:9" ht="18.75" customHeight="1" x14ac:dyDescent="0.25">
      <c r="A100" s="25">
        <v>100436</v>
      </c>
      <c r="B100" t="s">
        <v>133</v>
      </c>
      <c r="C100" s="26">
        <v>44537</v>
      </c>
      <c r="D100" t="s">
        <v>134</v>
      </c>
      <c r="E100" s="27">
        <v>1050</v>
      </c>
      <c r="F100" t="s">
        <v>117</v>
      </c>
      <c r="G100" s="20">
        <v>840</v>
      </c>
    </row>
    <row r="101" spans="1:9" ht="18.75" customHeight="1" x14ac:dyDescent="0.25">
      <c r="A101" s="25">
        <v>100437</v>
      </c>
      <c r="B101" t="s">
        <v>133</v>
      </c>
      <c r="C101" s="26">
        <v>44537</v>
      </c>
      <c r="D101" t="s">
        <v>134</v>
      </c>
      <c r="E101" s="27">
        <v>1051</v>
      </c>
      <c r="F101" t="s">
        <v>112</v>
      </c>
      <c r="G101" s="20">
        <v>1745</v>
      </c>
    </row>
    <row r="102" spans="1:9" ht="18.75" customHeight="1" x14ac:dyDescent="0.25">
      <c r="A102" s="25">
        <v>100445</v>
      </c>
      <c r="B102" t="s">
        <v>133</v>
      </c>
      <c r="C102" s="26">
        <v>44537</v>
      </c>
      <c r="D102" t="s">
        <v>134</v>
      </c>
      <c r="E102" s="27">
        <v>1052</v>
      </c>
      <c r="F102" t="s">
        <v>113</v>
      </c>
      <c r="G102" s="20">
        <v>3842.5</v>
      </c>
    </row>
    <row r="103" spans="1:9" ht="18.75" customHeight="1" x14ac:dyDescent="0.25">
      <c r="A103" s="25">
        <v>100439</v>
      </c>
      <c r="B103" t="s">
        <v>133</v>
      </c>
      <c r="C103" s="26">
        <v>44537</v>
      </c>
      <c r="D103" t="s">
        <v>134</v>
      </c>
      <c r="E103" s="27">
        <v>1053</v>
      </c>
      <c r="F103" t="s">
        <v>115</v>
      </c>
      <c r="G103" s="20">
        <v>1365</v>
      </c>
      <c r="I103" t="s">
        <v>144</v>
      </c>
    </row>
    <row r="104" spans="1:9" ht="18.75" customHeight="1" x14ac:dyDescent="0.25">
      <c r="A104" s="25">
        <v>100440</v>
      </c>
      <c r="B104" t="s">
        <v>133</v>
      </c>
      <c r="C104" s="26">
        <v>44537</v>
      </c>
      <c r="D104" t="s">
        <v>134</v>
      </c>
      <c r="E104" s="27">
        <v>1054</v>
      </c>
      <c r="F104" t="s">
        <v>118</v>
      </c>
      <c r="G104" s="20">
        <v>3810.1</v>
      </c>
    </row>
    <row r="105" spans="1:9" ht="18.75" customHeight="1" x14ac:dyDescent="0.25">
      <c r="A105" s="25">
        <v>100457</v>
      </c>
      <c r="B105" t="s">
        <v>133</v>
      </c>
      <c r="C105" s="26">
        <v>44537</v>
      </c>
      <c r="D105" t="s">
        <v>134</v>
      </c>
      <c r="E105" s="27">
        <v>1056</v>
      </c>
      <c r="F105" t="s">
        <v>120</v>
      </c>
      <c r="G105" s="20">
        <v>1645</v>
      </c>
    </row>
    <row r="106" spans="1:9" ht="18.75" customHeight="1" x14ac:dyDescent="0.25">
      <c r="A106" s="25">
        <v>100464</v>
      </c>
      <c r="B106" t="s">
        <v>133</v>
      </c>
      <c r="C106" s="26">
        <v>44537</v>
      </c>
      <c r="D106" t="s">
        <v>134</v>
      </c>
      <c r="E106" s="27">
        <v>1057</v>
      </c>
      <c r="F106" t="s">
        <v>121</v>
      </c>
      <c r="G106" s="20">
        <v>2307.5</v>
      </c>
    </row>
    <row r="107" spans="1:9" ht="18.75" customHeight="1" x14ac:dyDescent="0.25">
      <c r="A107" s="25">
        <v>100458</v>
      </c>
      <c r="B107" t="s">
        <v>133</v>
      </c>
      <c r="C107" s="26">
        <v>44537</v>
      </c>
      <c r="D107" t="s">
        <v>134</v>
      </c>
      <c r="E107" s="27">
        <v>1058</v>
      </c>
      <c r="F107" t="s">
        <v>122</v>
      </c>
      <c r="G107" s="20">
        <v>1457.5</v>
      </c>
    </row>
    <row r="108" spans="1:9" ht="18.75" customHeight="1" x14ac:dyDescent="0.25">
      <c r="A108" s="25">
        <v>100446</v>
      </c>
      <c r="B108" t="s">
        <v>133</v>
      </c>
      <c r="C108" s="26">
        <v>44537</v>
      </c>
      <c r="D108" t="s">
        <v>134</v>
      </c>
      <c r="E108" s="27">
        <v>1059</v>
      </c>
      <c r="F108" t="s">
        <v>123</v>
      </c>
      <c r="G108" s="20">
        <v>815</v>
      </c>
    </row>
    <row r="109" spans="1:9" ht="18.75" customHeight="1" x14ac:dyDescent="0.25">
      <c r="A109" s="25">
        <v>100465</v>
      </c>
      <c r="B109" t="s">
        <v>133</v>
      </c>
      <c r="C109" s="26">
        <v>44537</v>
      </c>
      <c r="D109" t="s">
        <v>134</v>
      </c>
      <c r="E109" s="27">
        <v>1060</v>
      </c>
      <c r="F109" t="s">
        <v>124</v>
      </c>
      <c r="G109" s="20">
        <v>965</v>
      </c>
    </row>
    <row r="110" spans="1:9" ht="18.75" customHeight="1" x14ac:dyDescent="0.25">
      <c r="A110" s="25">
        <v>100473</v>
      </c>
      <c r="B110" t="s">
        <v>133</v>
      </c>
      <c r="C110" s="26">
        <v>44537</v>
      </c>
      <c r="D110" t="s">
        <v>134</v>
      </c>
      <c r="E110" s="27">
        <v>1061</v>
      </c>
      <c r="F110" t="s">
        <v>89</v>
      </c>
      <c r="G110" s="20">
        <v>780</v>
      </c>
    </row>
    <row r="111" spans="1:9" ht="18.75" customHeight="1" x14ac:dyDescent="0.25">
      <c r="A111" s="25">
        <v>100459</v>
      </c>
      <c r="B111" t="s">
        <v>133</v>
      </c>
      <c r="C111" s="26">
        <v>44537</v>
      </c>
      <c r="D111" t="s">
        <v>134</v>
      </c>
      <c r="E111" s="27">
        <v>1062</v>
      </c>
      <c r="F111" t="s">
        <v>104</v>
      </c>
      <c r="G111" s="20">
        <v>2070</v>
      </c>
    </row>
    <row r="112" spans="1:9" ht="18.75" customHeight="1" x14ac:dyDescent="0.25">
      <c r="A112" s="25">
        <v>100460</v>
      </c>
      <c r="B112" t="s">
        <v>133</v>
      </c>
      <c r="C112" s="26">
        <v>44537</v>
      </c>
      <c r="D112" t="s">
        <v>134</v>
      </c>
      <c r="E112" s="27">
        <v>1063</v>
      </c>
      <c r="F112" t="s">
        <v>68</v>
      </c>
      <c r="G112" s="20">
        <v>750</v>
      </c>
    </row>
    <row r="113" spans="1:7" ht="18.75" customHeight="1" x14ac:dyDescent="0.25">
      <c r="A113" s="25">
        <v>100433</v>
      </c>
      <c r="B113" t="s">
        <v>133</v>
      </c>
      <c r="C113" s="26">
        <v>44537</v>
      </c>
      <c r="D113" t="s">
        <v>134</v>
      </c>
      <c r="E113" s="27">
        <v>1064</v>
      </c>
      <c r="F113" t="s">
        <v>145</v>
      </c>
      <c r="G113" s="20">
        <v>420</v>
      </c>
    </row>
    <row r="114" spans="1:7" ht="18.75" customHeight="1" x14ac:dyDescent="0.25">
      <c r="A114" s="25">
        <v>100434</v>
      </c>
      <c r="B114" t="s">
        <v>133</v>
      </c>
      <c r="C114" s="26">
        <v>44537</v>
      </c>
      <c r="D114" t="s">
        <v>134</v>
      </c>
      <c r="E114" s="27">
        <v>1065</v>
      </c>
      <c r="F114" t="s">
        <v>146</v>
      </c>
      <c r="G114" s="20">
        <v>180</v>
      </c>
    </row>
    <row r="115" spans="1:7" ht="18.75" customHeight="1" x14ac:dyDescent="0.25">
      <c r="A115" s="25">
        <v>100447</v>
      </c>
      <c r="B115" t="s">
        <v>133</v>
      </c>
      <c r="C115" s="26">
        <v>44537</v>
      </c>
      <c r="D115" t="s">
        <v>134</v>
      </c>
      <c r="E115" s="27">
        <v>1066</v>
      </c>
      <c r="F115" t="s">
        <v>36</v>
      </c>
      <c r="G115" s="20">
        <v>1755</v>
      </c>
    </row>
    <row r="116" spans="1:7" ht="18.75" customHeight="1" x14ac:dyDescent="0.25">
      <c r="A116" s="25">
        <v>100448</v>
      </c>
      <c r="B116" t="s">
        <v>133</v>
      </c>
      <c r="C116" s="26">
        <v>44537</v>
      </c>
      <c r="D116" t="s">
        <v>134</v>
      </c>
      <c r="E116" s="27">
        <v>1067</v>
      </c>
      <c r="F116" t="s">
        <v>99</v>
      </c>
      <c r="G116" s="20">
        <v>1285</v>
      </c>
    </row>
    <row r="117" spans="1:7" ht="18.75" customHeight="1" x14ac:dyDescent="0.25">
      <c r="A117" s="25">
        <v>100449</v>
      </c>
      <c r="B117" t="s">
        <v>133</v>
      </c>
      <c r="C117" s="26">
        <v>44537</v>
      </c>
      <c r="D117" t="s">
        <v>134</v>
      </c>
      <c r="E117" s="27">
        <v>1068</v>
      </c>
      <c r="F117" t="s">
        <v>39</v>
      </c>
      <c r="G117" s="20">
        <v>700</v>
      </c>
    </row>
    <row r="118" spans="1:7" ht="18.75" customHeight="1" x14ac:dyDescent="0.25">
      <c r="A118" s="25">
        <v>100450</v>
      </c>
      <c r="B118" t="s">
        <v>133</v>
      </c>
      <c r="C118" s="26">
        <v>44537</v>
      </c>
      <c r="D118" t="s">
        <v>134</v>
      </c>
      <c r="E118" s="27">
        <v>1069</v>
      </c>
      <c r="F118" t="s">
        <v>88</v>
      </c>
      <c r="G118" s="20">
        <v>315</v>
      </c>
    </row>
    <row r="119" spans="1:7" ht="18.75" customHeight="1" x14ac:dyDescent="0.25">
      <c r="A119" s="25">
        <v>976798</v>
      </c>
      <c r="B119" t="s">
        <v>136</v>
      </c>
      <c r="C119" s="26">
        <v>44537</v>
      </c>
      <c r="D119" t="s">
        <v>134</v>
      </c>
      <c r="E119" s="27">
        <v>1070</v>
      </c>
      <c r="F119" t="s">
        <v>63</v>
      </c>
      <c r="G119" s="20">
        <v>65</v>
      </c>
    </row>
    <row r="120" spans="1:7" ht="18.75" customHeight="1" x14ac:dyDescent="0.25">
      <c r="A120" s="25">
        <v>100504</v>
      </c>
      <c r="B120" t="s">
        <v>133</v>
      </c>
      <c r="C120" s="26">
        <v>44568</v>
      </c>
      <c r="D120" t="s">
        <v>134</v>
      </c>
      <c r="E120" s="27">
        <v>1001</v>
      </c>
      <c r="F120" t="s">
        <v>19</v>
      </c>
      <c r="G120" s="20">
        <v>2712.5</v>
      </c>
    </row>
    <row r="121" spans="1:7" ht="18.75" customHeight="1" x14ac:dyDescent="0.25">
      <c r="A121" s="25">
        <v>100521</v>
      </c>
      <c r="B121" t="s">
        <v>133</v>
      </c>
      <c r="C121" s="26">
        <v>44568</v>
      </c>
      <c r="D121" t="s">
        <v>134</v>
      </c>
      <c r="E121" s="27">
        <v>1003</v>
      </c>
      <c r="F121" t="s">
        <v>24</v>
      </c>
      <c r="G121" s="20">
        <v>6950</v>
      </c>
    </row>
    <row r="122" spans="1:7" ht="18.75" customHeight="1" x14ac:dyDescent="0.25">
      <c r="A122" s="25">
        <v>100522</v>
      </c>
      <c r="B122" t="s">
        <v>133</v>
      </c>
      <c r="C122" s="26">
        <v>44568</v>
      </c>
      <c r="D122" t="s">
        <v>134</v>
      </c>
      <c r="E122" s="27">
        <v>1004</v>
      </c>
      <c r="F122" t="s">
        <v>25</v>
      </c>
      <c r="G122" s="20">
        <v>990</v>
      </c>
    </row>
    <row r="123" spans="1:7" ht="18.75" customHeight="1" x14ac:dyDescent="0.25">
      <c r="A123" s="25">
        <v>100505</v>
      </c>
      <c r="B123" t="s">
        <v>133</v>
      </c>
      <c r="C123" s="26">
        <v>44568</v>
      </c>
      <c r="D123" t="s">
        <v>134</v>
      </c>
      <c r="E123" s="27">
        <v>1006</v>
      </c>
      <c r="F123" t="s">
        <v>30</v>
      </c>
      <c r="G123" s="20">
        <v>2248.5</v>
      </c>
    </row>
    <row r="124" spans="1:7" ht="18.75" customHeight="1" x14ac:dyDescent="0.25">
      <c r="A124" s="25">
        <v>100476</v>
      </c>
      <c r="B124" t="s">
        <v>133</v>
      </c>
      <c r="C124" s="26">
        <v>44568</v>
      </c>
      <c r="D124" t="s">
        <v>134</v>
      </c>
      <c r="E124" s="27">
        <v>1007</v>
      </c>
      <c r="F124" t="s">
        <v>32</v>
      </c>
      <c r="G124" s="20">
        <v>7541.25</v>
      </c>
    </row>
    <row r="125" spans="1:7" ht="18.75" customHeight="1" x14ac:dyDescent="0.25">
      <c r="A125" s="25">
        <v>100523</v>
      </c>
      <c r="B125" t="s">
        <v>133</v>
      </c>
      <c r="C125" s="26">
        <v>44568</v>
      </c>
      <c r="D125" t="s">
        <v>134</v>
      </c>
      <c r="E125" s="27">
        <v>1010</v>
      </c>
      <c r="F125" t="s">
        <v>38</v>
      </c>
      <c r="G125" s="20">
        <v>900</v>
      </c>
    </row>
    <row r="126" spans="1:7" ht="18.75" customHeight="1" x14ac:dyDescent="0.25">
      <c r="A126" s="25">
        <v>100506</v>
      </c>
      <c r="B126" t="s">
        <v>133</v>
      </c>
      <c r="C126" s="26">
        <v>44568</v>
      </c>
      <c r="D126" t="s">
        <v>134</v>
      </c>
      <c r="E126" s="27">
        <v>1011</v>
      </c>
      <c r="F126" t="s">
        <v>41</v>
      </c>
      <c r="G126" s="20">
        <v>1962.5</v>
      </c>
    </row>
    <row r="127" spans="1:7" ht="18.75" customHeight="1" x14ac:dyDescent="0.25">
      <c r="A127" s="25">
        <v>100477</v>
      </c>
      <c r="B127" t="s">
        <v>133</v>
      </c>
      <c r="C127" s="26">
        <v>44568</v>
      </c>
      <c r="D127" t="s">
        <v>134</v>
      </c>
      <c r="E127" s="27">
        <v>1012</v>
      </c>
      <c r="F127" t="s">
        <v>42</v>
      </c>
      <c r="G127" s="20">
        <v>5950</v>
      </c>
    </row>
    <row r="128" spans="1:7" ht="18.75" customHeight="1" x14ac:dyDescent="0.25">
      <c r="A128" s="25">
        <v>100524</v>
      </c>
      <c r="B128" t="s">
        <v>133</v>
      </c>
      <c r="C128" s="26">
        <v>44568</v>
      </c>
      <c r="D128" t="s">
        <v>134</v>
      </c>
      <c r="E128" s="27">
        <v>1012</v>
      </c>
      <c r="F128" t="s">
        <v>42</v>
      </c>
      <c r="G128" s="20">
        <v>1570</v>
      </c>
    </row>
    <row r="129" spans="1:7" ht="18.75" customHeight="1" x14ac:dyDescent="0.25">
      <c r="A129" s="25">
        <v>100478</v>
      </c>
      <c r="B129" t="s">
        <v>133</v>
      </c>
      <c r="C129" s="26">
        <v>44568</v>
      </c>
      <c r="D129" t="s">
        <v>134</v>
      </c>
      <c r="E129" s="27">
        <v>1013</v>
      </c>
      <c r="F129" t="s">
        <v>43</v>
      </c>
      <c r="G129" s="20">
        <v>1355</v>
      </c>
    </row>
    <row r="130" spans="1:7" ht="18.75" customHeight="1" x14ac:dyDescent="0.25">
      <c r="A130" s="25">
        <v>100525</v>
      </c>
      <c r="B130" t="s">
        <v>133</v>
      </c>
      <c r="C130" s="26">
        <v>44568</v>
      </c>
      <c r="D130" t="s">
        <v>134</v>
      </c>
      <c r="E130" s="27">
        <v>1014</v>
      </c>
      <c r="F130" t="s">
        <v>44</v>
      </c>
      <c r="G130" s="20">
        <v>330</v>
      </c>
    </row>
    <row r="131" spans="1:7" ht="18.75" customHeight="1" x14ac:dyDescent="0.25">
      <c r="A131" s="25">
        <v>100479</v>
      </c>
      <c r="B131" t="s">
        <v>133</v>
      </c>
      <c r="C131" s="26">
        <v>44568</v>
      </c>
      <c r="D131" t="s">
        <v>134</v>
      </c>
      <c r="E131" s="27">
        <v>1015</v>
      </c>
      <c r="F131" t="s">
        <v>45</v>
      </c>
      <c r="G131" s="20">
        <v>6772.5</v>
      </c>
    </row>
    <row r="132" spans="1:7" ht="18.75" customHeight="1" x14ac:dyDescent="0.25">
      <c r="A132" s="25">
        <v>100480</v>
      </c>
      <c r="B132" t="s">
        <v>133</v>
      </c>
      <c r="C132" s="26">
        <v>44568</v>
      </c>
      <c r="D132" t="s">
        <v>134</v>
      </c>
      <c r="E132" s="27">
        <v>1016</v>
      </c>
      <c r="F132" t="s">
        <v>46</v>
      </c>
      <c r="G132" s="20">
        <v>2807.5</v>
      </c>
    </row>
    <row r="133" spans="1:7" ht="18.75" customHeight="1" x14ac:dyDescent="0.25">
      <c r="A133" s="25">
        <v>100481</v>
      </c>
      <c r="B133" t="s">
        <v>133</v>
      </c>
      <c r="C133" s="26">
        <v>44568</v>
      </c>
      <c r="D133" t="s">
        <v>134</v>
      </c>
      <c r="E133" s="27">
        <v>1017</v>
      </c>
      <c r="F133" t="s">
        <v>48</v>
      </c>
      <c r="G133" s="20">
        <v>2100</v>
      </c>
    </row>
    <row r="134" spans="1:7" ht="18.75" customHeight="1" x14ac:dyDescent="0.25">
      <c r="A134" s="25">
        <v>100526</v>
      </c>
      <c r="B134" t="s">
        <v>133</v>
      </c>
      <c r="C134" s="26">
        <v>44568</v>
      </c>
      <c r="D134" t="s">
        <v>134</v>
      </c>
      <c r="E134" s="27">
        <v>1018</v>
      </c>
      <c r="F134" t="s">
        <v>52</v>
      </c>
      <c r="G134" s="20">
        <v>1817.5</v>
      </c>
    </row>
    <row r="135" spans="1:7" ht="18.75" customHeight="1" x14ac:dyDescent="0.25">
      <c r="A135" s="25">
        <v>100482</v>
      </c>
      <c r="B135" t="s">
        <v>133</v>
      </c>
      <c r="C135" s="26">
        <v>44568</v>
      </c>
      <c r="D135" t="s">
        <v>134</v>
      </c>
      <c r="E135" s="27">
        <v>1020</v>
      </c>
      <c r="F135" t="s">
        <v>56</v>
      </c>
      <c r="G135" s="20">
        <v>4690</v>
      </c>
    </row>
    <row r="136" spans="1:7" ht="18.75" customHeight="1" x14ac:dyDescent="0.25">
      <c r="A136" s="25">
        <v>100527</v>
      </c>
      <c r="B136" t="s">
        <v>133</v>
      </c>
      <c r="C136" s="26">
        <v>44568</v>
      </c>
      <c r="D136" t="s">
        <v>134</v>
      </c>
      <c r="E136" s="27">
        <v>1021</v>
      </c>
      <c r="F136" t="s">
        <v>57</v>
      </c>
      <c r="G136" s="20">
        <v>2022.5</v>
      </c>
    </row>
    <row r="137" spans="1:7" ht="18.75" customHeight="1" x14ac:dyDescent="0.25">
      <c r="A137" s="25">
        <v>100528</v>
      </c>
      <c r="B137" t="s">
        <v>133</v>
      </c>
      <c r="C137" s="26">
        <v>44568</v>
      </c>
      <c r="D137" t="s">
        <v>134</v>
      </c>
      <c r="E137" s="27">
        <v>1022</v>
      </c>
      <c r="F137" t="s">
        <v>60</v>
      </c>
      <c r="G137" s="20">
        <v>1792.5</v>
      </c>
    </row>
    <row r="138" spans="1:7" ht="18.75" customHeight="1" x14ac:dyDescent="0.25">
      <c r="A138" s="25">
        <v>100483</v>
      </c>
      <c r="B138" t="s">
        <v>133</v>
      </c>
      <c r="C138" s="26">
        <v>44568</v>
      </c>
      <c r="D138" t="s">
        <v>134</v>
      </c>
      <c r="E138" s="27">
        <v>1023</v>
      </c>
      <c r="F138" t="s">
        <v>61</v>
      </c>
      <c r="G138" s="20">
        <v>3280</v>
      </c>
    </row>
    <row r="139" spans="1:7" ht="18.75" customHeight="1" x14ac:dyDescent="0.25">
      <c r="A139" s="25">
        <v>100484</v>
      </c>
      <c r="B139" t="s">
        <v>133</v>
      </c>
      <c r="C139" s="26">
        <v>44568</v>
      </c>
      <c r="D139" t="s">
        <v>134</v>
      </c>
      <c r="E139" s="27">
        <v>1024</v>
      </c>
      <c r="F139" t="s">
        <v>62</v>
      </c>
      <c r="G139" s="20">
        <v>7305</v>
      </c>
    </row>
    <row r="140" spans="1:7" ht="18.75" customHeight="1" x14ac:dyDescent="0.25">
      <c r="A140" s="25">
        <v>100529</v>
      </c>
      <c r="B140" t="s">
        <v>133</v>
      </c>
      <c r="C140" s="26">
        <v>44568</v>
      </c>
      <c r="D140" t="s">
        <v>134</v>
      </c>
      <c r="E140" s="27">
        <v>1025</v>
      </c>
      <c r="F140" t="s">
        <v>65</v>
      </c>
      <c r="G140" s="20">
        <v>380</v>
      </c>
    </row>
    <row r="141" spans="1:7" ht="18.75" customHeight="1" x14ac:dyDescent="0.25">
      <c r="A141" s="25">
        <v>100530</v>
      </c>
      <c r="B141" t="s">
        <v>133</v>
      </c>
      <c r="C141" s="26">
        <v>44568</v>
      </c>
      <c r="D141" t="s">
        <v>134</v>
      </c>
      <c r="E141" s="27">
        <v>1027</v>
      </c>
      <c r="F141" t="s">
        <v>73</v>
      </c>
      <c r="G141" s="20">
        <v>2805.83</v>
      </c>
    </row>
    <row r="142" spans="1:7" ht="18.75" customHeight="1" x14ac:dyDescent="0.25">
      <c r="A142" s="25">
        <v>100485</v>
      </c>
      <c r="B142" t="s">
        <v>133</v>
      </c>
      <c r="C142" s="26">
        <v>44568</v>
      </c>
      <c r="D142" t="s">
        <v>134</v>
      </c>
      <c r="E142" s="27">
        <v>1028</v>
      </c>
      <c r="F142" t="s">
        <v>77</v>
      </c>
      <c r="G142" s="20">
        <v>855</v>
      </c>
    </row>
    <row r="143" spans="1:7" ht="18.75" customHeight="1" x14ac:dyDescent="0.25">
      <c r="A143" s="25">
        <v>100507</v>
      </c>
      <c r="B143" t="s">
        <v>133</v>
      </c>
      <c r="C143" s="26">
        <v>44568</v>
      </c>
      <c r="D143" t="s">
        <v>134</v>
      </c>
      <c r="E143" s="27">
        <v>1029</v>
      </c>
      <c r="F143" t="s">
        <v>78</v>
      </c>
      <c r="G143" s="20">
        <v>2287.5</v>
      </c>
    </row>
    <row r="144" spans="1:7" ht="18.75" customHeight="1" x14ac:dyDescent="0.25">
      <c r="A144" s="25">
        <v>100531</v>
      </c>
      <c r="B144" t="s">
        <v>133</v>
      </c>
      <c r="C144" s="26">
        <v>44568</v>
      </c>
      <c r="D144" t="s">
        <v>134</v>
      </c>
      <c r="E144" s="27">
        <v>1031</v>
      </c>
      <c r="F144" t="s">
        <v>80</v>
      </c>
      <c r="G144" s="20">
        <v>640</v>
      </c>
    </row>
    <row r="145" spans="1:7" ht="18.75" customHeight="1" x14ac:dyDescent="0.25">
      <c r="A145" s="25">
        <v>100486</v>
      </c>
      <c r="B145" t="s">
        <v>133</v>
      </c>
      <c r="C145" s="26">
        <v>44568</v>
      </c>
      <c r="D145" t="s">
        <v>134</v>
      </c>
      <c r="E145" s="27">
        <v>1032</v>
      </c>
      <c r="F145" t="s">
        <v>81</v>
      </c>
      <c r="G145" s="20">
        <v>2865</v>
      </c>
    </row>
    <row r="146" spans="1:7" ht="18.75" customHeight="1" x14ac:dyDescent="0.25">
      <c r="A146" s="25">
        <v>100487</v>
      </c>
      <c r="B146" t="s">
        <v>133</v>
      </c>
      <c r="C146" s="26">
        <v>44568</v>
      </c>
      <c r="D146" t="s">
        <v>134</v>
      </c>
      <c r="E146" s="27">
        <v>1033</v>
      </c>
      <c r="F146" t="s">
        <v>82</v>
      </c>
      <c r="G146" s="20">
        <v>3290</v>
      </c>
    </row>
    <row r="147" spans="1:7" ht="18.75" customHeight="1" x14ac:dyDescent="0.25">
      <c r="A147" s="25">
        <v>100532</v>
      </c>
      <c r="B147" t="s">
        <v>133</v>
      </c>
      <c r="C147" s="26">
        <v>44568</v>
      </c>
      <c r="D147" t="s">
        <v>134</v>
      </c>
      <c r="E147" s="27">
        <v>1034</v>
      </c>
      <c r="F147" t="s">
        <v>84</v>
      </c>
      <c r="G147" s="20">
        <v>2180</v>
      </c>
    </row>
    <row r="148" spans="1:7" ht="18.75" customHeight="1" x14ac:dyDescent="0.25">
      <c r="A148" s="25">
        <v>100533</v>
      </c>
      <c r="B148" t="s">
        <v>133</v>
      </c>
      <c r="C148" s="26">
        <v>44568</v>
      </c>
      <c r="D148" t="s">
        <v>134</v>
      </c>
      <c r="E148" s="27">
        <v>1036</v>
      </c>
      <c r="F148" t="s">
        <v>86</v>
      </c>
      <c r="G148" s="20">
        <v>1102.5</v>
      </c>
    </row>
    <row r="149" spans="1:7" ht="18.75" customHeight="1" x14ac:dyDescent="0.25">
      <c r="A149" s="25">
        <v>100488</v>
      </c>
      <c r="B149" t="s">
        <v>133</v>
      </c>
      <c r="C149" s="26">
        <v>44568</v>
      </c>
      <c r="D149" t="s">
        <v>134</v>
      </c>
      <c r="E149" s="27">
        <v>1039</v>
      </c>
      <c r="F149" t="s">
        <v>18</v>
      </c>
      <c r="G149" s="20">
        <v>5250</v>
      </c>
    </row>
    <row r="150" spans="1:7" ht="18.75" customHeight="1" x14ac:dyDescent="0.25">
      <c r="A150" s="25">
        <v>100508</v>
      </c>
      <c r="B150" t="s">
        <v>133</v>
      </c>
      <c r="C150" s="26">
        <v>44568</v>
      </c>
      <c r="D150" t="s">
        <v>134</v>
      </c>
      <c r="E150" s="27">
        <v>1040</v>
      </c>
      <c r="F150" t="s">
        <v>90</v>
      </c>
      <c r="G150" s="20">
        <v>1482.5</v>
      </c>
    </row>
    <row r="151" spans="1:7" ht="18.75" customHeight="1" x14ac:dyDescent="0.25">
      <c r="A151" s="25">
        <v>100489</v>
      </c>
      <c r="B151" t="s">
        <v>133</v>
      </c>
      <c r="C151" s="26">
        <v>44568</v>
      </c>
      <c r="D151" t="s">
        <v>134</v>
      </c>
      <c r="E151" s="27">
        <v>1041</v>
      </c>
      <c r="F151" t="s">
        <v>95</v>
      </c>
      <c r="G151" s="20">
        <v>3052.5</v>
      </c>
    </row>
    <row r="152" spans="1:7" ht="18.75" customHeight="1" x14ac:dyDescent="0.25">
      <c r="A152" s="25">
        <v>100490</v>
      </c>
      <c r="B152" t="s">
        <v>133</v>
      </c>
      <c r="C152" s="26">
        <v>44568</v>
      </c>
      <c r="D152" t="s">
        <v>134</v>
      </c>
      <c r="E152" s="27">
        <v>1043</v>
      </c>
      <c r="F152" t="s">
        <v>97</v>
      </c>
      <c r="G152" s="20">
        <v>490</v>
      </c>
    </row>
    <row r="153" spans="1:7" ht="18.75" customHeight="1" x14ac:dyDescent="0.25">
      <c r="A153" s="25">
        <v>100509</v>
      </c>
      <c r="B153" t="s">
        <v>133</v>
      </c>
      <c r="C153" s="26">
        <v>44568</v>
      </c>
      <c r="D153" t="s">
        <v>134</v>
      </c>
      <c r="E153" s="27">
        <v>1044</v>
      </c>
      <c r="F153" t="s">
        <v>102</v>
      </c>
      <c r="G153" s="20">
        <v>3492.5</v>
      </c>
    </row>
    <row r="154" spans="1:7" ht="18.75" customHeight="1" x14ac:dyDescent="0.25">
      <c r="A154" s="25">
        <v>100534</v>
      </c>
      <c r="B154" t="s">
        <v>133</v>
      </c>
      <c r="C154" s="26">
        <v>44568</v>
      </c>
      <c r="D154" t="s">
        <v>134</v>
      </c>
      <c r="E154" s="27">
        <v>1045</v>
      </c>
      <c r="F154" t="s">
        <v>103</v>
      </c>
      <c r="G154" s="20">
        <v>1268.75</v>
      </c>
    </row>
    <row r="155" spans="1:7" ht="18.75" customHeight="1" x14ac:dyDescent="0.25">
      <c r="A155" s="25">
        <v>100491</v>
      </c>
      <c r="B155" t="s">
        <v>133</v>
      </c>
      <c r="C155" s="26">
        <v>44568</v>
      </c>
      <c r="D155" t="s">
        <v>134</v>
      </c>
      <c r="E155" s="27">
        <v>1047</v>
      </c>
      <c r="F155" t="s">
        <v>106</v>
      </c>
      <c r="G155" s="20">
        <v>3632.5</v>
      </c>
    </row>
    <row r="156" spans="1:7" ht="18.75" customHeight="1" x14ac:dyDescent="0.25">
      <c r="A156" s="25">
        <v>100535</v>
      </c>
      <c r="B156" t="s">
        <v>133</v>
      </c>
      <c r="C156" s="26">
        <v>44568</v>
      </c>
      <c r="D156" t="s">
        <v>134</v>
      </c>
      <c r="E156" s="27">
        <v>1049</v>
      </c>
      <c r="F156" t="s">
        <v>108</v>
      </c>
      <c r="G156" s="20">
        <v>2490</v>
      </c>
    </row>
    <row r="157" spans="1:7" ht="18.75" customHeight="1" x14ac:dyDescent="0.25">
      <c r="A157" s="25">
        <v>100510</v>
      </c>
      <c r="B157" t="s">
        <v>133</v>
      </c>
      <c r="C157" s="26">
        <v>44568</v>
      </c>
      <c r="D157" t="s">
        <v>134</v>
      </c>
      <c r="E157" s="27">
        <v>1050</v>
      </c>
      <c r="F157" t="s">
        <v>117</v>
      </c>
      <c r="G157" s="20">
        <v>840</v>
      </c>
    </row>
    <row r="158" spans="1:7" ht="18.75" customHeight="1" x14ac:dyDescent="0.25">
      <c r="A158" s="25">
        <v>100492</v>
      </c>
      <c r="B158" t="s">
        <v>133</v>
      </c>
      <c r="C158" s="26">
        <v>44568</v>
      </c>
      <c r="D158" t="s">
        <v>134</v>
      </c>
      <c r="E158" s="27">
        <v>1052</v>
      </c>
      <c r="F158" t="s">
        <v>113</v>
      </c>
      <c r="G158" s="20">
        <v>4207.5</v>
      </c>
    </row>
    <row r="159" spans="1:7" ht="18.75" customHeight="1" x14ac:dyDescent="0.25">
      <c r="A159" s="25">
        <v>100511</v>
      </c>
      <c r="B159" t="s">
        <v>133</v>
      </c>
      <c r="C159" s="26">
        <v>44568</v>
      </c>
      <c r="D159" t="s">
        <v>134</v>
      </c>
      <c r="E159" s="27">
        <v>1053</v>
      </c>
      <c r="F159" t="s">
        <v>115</v>
      </c>
      <c r="G159" s="20">
        <v>1105</v>
      </c>
    </row>
    <row r="160" spans="1:7" ht="18.75" customHeight="1" x14ac:dyDescent="0.25">
      <c r="A160" s="25">
        <v>100512</v>
      </c>
      <c r="B160" t="s">
        <v>133</v>
      </c>
      <c r="C160" s="26">
        <v>44568</v>
      </c>
      <c r="D160" t="s">
        <v>134</v>
      </c>
      <c r="E160" s="27">
        <v>1054</v>
      </c>
      <c r="F160" t="s">
        <v>118</v>
      </c>
      <c r="G160" s="20">
        <v>3812.49</v>
      </c>
    </row>
    <row r="161" spans="1:7" ht="18.75" customHeight="1" x14ac:dyDescent="0.25">
      <c r="A161" s="25">
        <v>100536</v>
      </c>
      <c r="B161" t="s">
        <v>133</v>
      </c>
      <c r="C161" s="26">
        <v>44568</v>
      </c>
      <c r="D161" t="s">
        <v>134</v>
      </c>
      <c r="E161" s="27">
        <v>1056</v>
      </c>
      <c r="F161" t="s">
        <v>120</v>
      </c>
      <c r="G161" s="20">
        <v>2485</v>
      </c>
    </row>
    <row r="162" spans="1:7" ht="18.75" customHeight="1" x14ac:dyDescent="0.25">
      <c r="A162" s="25">
        <v>100493</v>
      </c>
      <c r="B162" t="s">
        <v>133</v>
      </c>
      <c r="C162" s="26">
        <v>44568</v>
      </c>
      <c r="D162" t="s">
        <v>134</v>
      </c>
      <c r="E162" s="27">
        <v>1058</v>
      </c>
      <c r="F162" t="s">
        <v>122</v>
      </c>
      <c r="G162" s="20">
        <v>1595</v>
      </c>
    </row>
    <row r="163" spans="1:7" ht="18.75" customHeight="1" x14ac:dyDescent="0.25">
      <c r="A163" s="25">
        <v>100494</v>
      </c>
      <c r="B163" t="s">
        <v>133</v>
      </c>
      <c r="C163" s="26">
        <v>44568</v>
      </c>
      <c r="D163" t="s">
        <v>134</v>
      </c>
      <c r="E163" s="27">
        <v>1059</v>
      </c>
      <c r="F163" t="s">
        <v>123</v>
      </c>
      <c r="G163" s="20">
        <v>1032.5</v>
      </c>
    </row>
    <row r="164" spans="1:7" ht="18.75" customHeight="1" x14ac:dyDescent="0.25">
      <c r="A164" s="25">
        <v>100537</v>
      </c>
      <c r="B164" t="s">
        <v>133</v>
      </c>
      <c r="C164" s="26">
        <v>44568</v>
      </c>
      <c r="D164" t="s">
        <v>134</v>
      </c>
      <c r="E164" s="27">
        <v>1060</v>
      </c>
      <c r="F164" t="s">
        <v>124</v>
      </c>
      <c r="G164" s="20">
        <v>1145</v>
      </c>
    </row>
    <row r="165" spans="1:7" ht="18.75" customHeight="1" x14ac:dyDescent="0.25">
      <c r="A165" s="25">
        <v>100538</v>
      </c>
      <c r="B165" t="s">
        <v>133</v>
      </c>
      <c r="C165" s="26">
        <v>44568</v>
      </c>
      <c r="D165" t="s">
        <v>134</v>
      </c>
      <c r="E165" s="27">
        <v>1062</v>
      </c>
      <c r="F165" t="s">
        <v>104</v>
      </c>
      <c r="G165" s="20">
        <v>3720</v>
      </c>
    </row>
    <row r="166" spans="1:7" ht="18.75" customHeight="1" x14ac:dyDescent="0.25">
      <c r="A166" s="25">
        <v>100513</v>
      </c>
      <c r="B166" t="s">
        <v>133</v>
      </c>
      <c r="C166" s="26">
        <v>44568</v>
      </c>
      <c r="D166" t="s">
        <v>134</v>
      </c>
      <c r="E166" s="27">
        <v>1063</v>
      </c>
      <c r="F166" t="s">
        <v>68</v>
      </c>
      <c r="G166" s="20">
        <v>600</v>
      </c>
    </row>
    <row r="167" spans="1:7" ht="18.75" customHeight="1" x14ac:dyDescent="0.25">
      <c r="A167" s="25">
        <v>100514</v>
      </c>
      <c r="B167" t="s">
        <v>133</v>
      </c>
      <c r="C167" s="26">
        <v>44568</v>
      </c>
      <c r="D167" t="s">
        <v>134</v>
      </c>
      <c r="E167" s="27">
        <v>1064</v>
      </c>
      <c r="F167" t="s">
        <v>145</v>
      </c>
      <c r="G167" s="20">
        <v>1980</v>
      </c>
    </row>
    <row r="168" spans="1:7" ht="18.75" customHeight="1" x14ac:dyDescent="0.25">
      <c r="A168" s="25">
        <v>100515</v>
      </c>
      <c r="B168" t="s">
        <v>133</v>
      </c>
      <c r="C168" s="26">
        <v>44568</v>
      </c>
      <c r="D168" t="s">
        <v>134</v>
      </c>
      <c r="E168" s="27">
        <v>1065</v>
      </c>
      <c r="F168" t="s">
        <v>146</v>
      </c>
      <c r="G168" s="20">
        <v>900</v>
      </c>
    </row>
    <row r="169" spans="1:7" ht="18.75" customHeight="1" x14ac:dyDescent="0.25">
      <c r="A169" s="25">
        <v>100495</v>
      </c>
      <c r="B169" t="s">
        <v>133</v>
      </c>
      <c r="C169" s="26">
        <v>44568</v>
      </c>
      <c r="D169" t="s">
        <v>134</v>
      </c>
      <c r="E169" s="27">
        <v>1066</v>
      </c>
      <c r="F169" t="s">
        <v>36</v>
      </c>
      <c r="G169" s="20">
        <v>2340</v>
      </c>
    </row>
    <row r="170" spans="1:7" ht="18.75" customHeight="1" x14ac:dyDescent="0.25">
      <c r="A170" s="25">
        <v>100496</v>
      </c>
      <c r="B170" t="s">
        <v>133</v>
      </c>
      <c r="C170" s="26">
        <v>44568</v>
      </c>
      <c r="D170" t="s">
        <v>134</v>
      </c>
      <c r="E170" s="27">
        <v>1067</v>
      </c>
      <c r="F170" t="s">
        <v>99</v>
      </c>
      <c r="G170" s="20">
        <v>4145</v>
      </c>
    </row>
    <row r="171" spans="1:7" ht="18.75" customHeight="1" x14ac:dyDescent="0.25">
      <c r="A171" s="25">
        <v>100516</v>
      </c>
      <c r="B171" t="s">
        <v>133</v>
      </c>
      <c r="C171" s="26">
        <v>44568</v>
      </c>
      <c r="D171" t="s">
        <v>134</v>
      </c>
      <c r="E171" s="27">
        <v>1068</v>
      </c>
      <c r="F171" t="s">
        <v>39</v>
      </c>
      <c r="G171" s="20">
        <v>1120</v>
      </c>
    </row>
    <row r="172" spans="1:7" ht="18.75" customHeight="1" x14ac:dyDescent="0.25">
      <c r="A172" s="25">
        <v>100517</v>
      </c>
      <c r="B172" t="s">
        <v>133</v>
      </c>
      <c r="C172" s="26">
        <v>44568</v>
      </c>
      <c r="D172" t="s">
        <v>134</v>
      </c>
      <c r="E172" s="27">
        <v>1069</v>
      </c>
      <c r="F172" t="s">
        <v>88</v>
      </c>
      <c r="G172" s="20">
        <v>1197.5</v>
      </c>
    </row>
    <row r="173" spans="1:7" ht="18.75" customHeight="1" x14ac:dyDescent="0.25">
      <c r="A173" s="25">
        <v>100518</v>
      </c>
      <c r="B173" t="s">
        <v>133</v>
      </c>
      <c r="C173" s="26">
        <v>44568</v>
      </c>
      <c r="D173" t="s">
        <v>134</v>
      </c>
      <c r="E173" s="27">
        <v>1070</v>
      </c>
      <c r="F173" t="s">
        <v>63</v>
      </c>
      <c r="G173" s="20">
        <v>770</v>
      </c>
    </row>
    <row r="174" spans="1:7" ht="18.75" customHeight="1" x14ac:dyDescent="0.25">
      <c r="A174" s="25">
        <v>100497</v>
      </c>
      <c r="B174" t="s">
        <v>133</v>
      </c>
      <c r="C174" s="26">
        <v>44568</v>
      </c>
      <c r="D174" t="s">
        <v>134</v>
      </c>
      <c r="E174" s="27">
        <v>1071</v>
      </c>
      <c r="F174" t="s">
        <v>28</v>
      </c>
      <c r="G174" s="20">
        <v>1190</v>
      </c>
    </row>
    <row r="175" spans="1:7" ht="18.75" customHeight="1" x14ac:dyDescent="0.25">
      <c r="A175" s="25">
        <v>100519</v>
      </c>
      <c r="B175" t="s">
        <v>133</v>
      </c>
      <c r="C175" s="26">
        <v>44568</v>
      </c>
      <c r="D175" t="s">
        <v>134</v>
      </c>
      <c r="E175" s="27">
        <v>1072</v>
      </c>
      <c r="F175" t="s">
        <v>83</v>
      </c>
      <c r="G175" s="20">
        <v>1335</v>
      </c>
    </row>
    <row r="176" spans="1:7" ht="18.75" customHeight="1" x14ac:dyDescent="0.25">
      <c r="A176" s="25">
        <v>100520</v>
      </c>
      <c r="B176" t="s">
        <v>133</v>
      </c>
      <c r="C176" s="26">
        <v>44568</v>
      </c>
      <c r="D176" t="s">
        <v>134</v>
      </c>
      <c r="E176" s="27">
        <v>1073</v>
      </c>
      <c r="F176" t="s">
        <v>64</v>
      </c>
      <c r="G176" s="20">
        <v>1005</v>
      </c>
    </row>
    <row r="177" spans="1:7" ht="18.75" customHeight="1" x14ac:dyDescent="0.25">
      <c r="A177" s="25">
        <v>100539</v>
      </c>
      <c r="B177" t="s">
        <v>133</v>
      </c>
      <c r="C177" s="26">
        <v>44568</v>
      </c>
      <c r="D177" t="s">
        <v>134</v>
      </c>
      <c r="E177" s="27">
        <v>1074</v>
      </c>
      <c r="F177" t="s">
        <v>147</v>
      </c>
      <c r="G177" s="20">
        <v>800</v>
      </c>
    </row>
    <row r="178" spans="1:7" ht="18.75" customHeight="1" x14ac:dyDescent="0.25">
      <c r="A178" s="25">
        <v>100540</v>
      </c>
      <c r="B178" t="s">
        <v>133</v>
      </c>
      <c r="C178" s="26">
        <v>44568</v>
      </c>
      <c r="D178" t="s">
        <v>134</v>
      </c>
      <c r="E178" s="27">
        <v>1075</v>
      </c>
      <c r="F178" t="s">
        <v>72</v>
      </c>
      <c r="G178" s="20">
        <v>260</v>
      </c>
    </row>
    <row r="179" spans="1:7" ht="18.75" customHeight="1" x14ac:dyDescent="0.25">
      <c r="A179" s="25">
        <v>100576</v>
      </c>
      <c r="B179" t="s">
        <v>133</v>
      </c>
      <c r="C179" s="26">
        <v>44599</v>
      </c>
      <c r="D179" t="s">
        <v>134</v>
      </c>
      <c r="E179" s="27">
        <v>1001</v>
      </c>
      <c r="F179" t="s">
        <v>19</v>
      </c>
      <c r="G179" s="20">
        <v>1767.5</v>
      </c>
    </row>
    <row r="180" spans="1:7" ht="18.75" customHeight="1" x14ac:dyDescent="0.25">
      <c r="A180" s="25">
        <v>100577</v>
      </c>
      <c r="B180" t="s">
        <v>133</v>
      </c>
      <c r="C180" s="26">
        <v>44599</v>
      </c>
      <c r="D180" t="s">
        <v>134</v>
      </c>
      <c r="E180" s="27">
        <v>1003</v>
      </c>
      <c r="F180" t="s">
        <v>24</v>
      </c>
      <c r="G180" s="20">
        <v>4250</v>
      </c>
    </row>
    <row r="181" spans="1:7" ht="18.75" customHeight="1" x14ac:dyDescent="0.25">
      <c r="A181" s="25">
        <v>100578</v>
      </c>
      <c r="B181" t="s">
        <v>133</v>
      </c>
      <c r="C181" s="26">
        <v>44599</v>
      </c>
      <c r="D181" t="s">
        <v>134</v>
      </c>
      <c r="E181" s="27">
        <v>1004</v>
      </c>
      <c r="F181" t="s">
        <v>25</v>
      </c>
      <c r="G181" s="20">
        <v>615</v>
      </c>
    </row>
    <row r="182" spans="1:7" ht="18.75" customHeight="1" x14ac:dyDescent="0.25">
      <c r="A182" s="25">
        <v>100579</v>
      </c>
      <c r="B182" t="s">
        <v>133</v>
      </c>
      <c r="C182" s="26">
        <v>44599</v>
      </c>
      <c r="D182" t="s">
        <v>134</v>
      </c>
      <c r="E182" s="27">
        <v>1006</v>
      </c>
      <c r="F182" t="s">
        <v>30</v>
      </c>
      <c r="G182" s="20">
        <v>1655</v>
      </c>
    </row>
    <row r="183" spans="1:7" ht="18.75" customHeight="1" x14ac:dyDescent="0.25">
      <c r="A183" s="25">
        <v>100580</v>
      </c>
      <c r="B183" t="s">
        <v>133</v>
      </c>
      <c r="C183" s="26">
        <v>44599</v>
      </c>
      <c r="D183" t="s">
        <v>134</v>
      </c>
      <c r="E183" s="27">
        <v>1007</v>
      </c>
      <c r="F183" t="s">
        <v>32</v>
      </c>
      <c r="G183" s="20">
        <v>6390</v>
      </c>
    </row>
    <row r="184" spans="1:7" ht="18.75" customHeight="1" x14ac:dyDescent="0.25">
      <c r="A184" s="25">
        <v>976815</v>
      </c>
      <c r="B184" t="s">
        <v>133</v>
      </c>
      <c r="C184" s="26">
        <v>44599</v>
      </c>
      <c r="D184" t="s">
        <v>134</v>
      </c>
      <c r="E184" s="27">
        <v>1010</v>
      </c>
      <c r="F184" t="s">
        <v>38</v>
      </c>
      <c r="G184" s="20">
        <v>990</v>
      </c>
    </row>
    <row r="185" spans="1:7" ht="18.75" customHeight="1" x14ac:dyDescent="0.25">
      <c r="A185" s="25">
        <v>100582</v>
      </c>
      <c r="B185" t="s">
        <v>133</v>
      </c>
      <c r="C185" s="26">
        <v>44599</v>
      </c>
      <c r="D185" t="s">
        <v>134</v>
      </c>
      <c r="E185" s="27">
        <v>1011</v>
      </c>
      <c r="F185" t="s">
        <v>41</v>
      </c>
      <c r="G185" s="20">
        <v>1612.5</v>
      </c>
    </row>
    <row r="186" spans="1:7" ht="18.75" customHeight="1" x14ac:dyDescent="0.25">
      <c r="A186" s="25">
        <v>100583</v>
      </c>
      <c r="B186" t="s">
        <v>133</v>
      </c>
      <c r="C186" s="26">
        <v>44599</v>
      </c>
      <c r="D186" t="s">
        <v>134</v>
      </c>
      <c r="E186" s="27">
        <v>1013</v>
      </c>
      <c r="F186" t="s">
        <v>43</v>
      </c>
      <c r="G186" s="20">
        <v>727.5</v>
      </c>
    </row>
    <row r="187" spans="1:7" ht="18.75" customHeight="1" x14ac:dyDescent="0.25">
      <c r="A187" s="25">
        <v>100584</v>
      </c>
      <c r="B187" t="s">
        <v>133</v>
      </c>
      <c r="C187" s="26">
        <v>44599</v>
      </c>
      <c r="D187" t="s">
        <v>134</v>
      </c>
      <c r="E187" s="27">
        <v>1014</v>
      </c>
      <c r="F187" t="s">
        <v>44</v>
      </c>
      <c r="G187" s="20">
        <v>110</v>
      </c>
    </row>
    <row r="188" spans="1:7" ht="18.75" customHeight="1" x14ac:dyDescent="0.25">
      <c r="A188" s="25">
        <v>976818</v>
      </c>
      <c r="B188" t="s">
        <v>136</v>
      </c>
      <c r="C188" s="26">
        <v>44599</v>
      </c>
      <c r="D188" t="s">
        <v>134</v>
      </c>
      <c r="E188" s="27">
        <v>1015</v>
      </c>
      <c r="F188" t="s">
        <v>45</v>
      </c>
      <c r="G188" s="20">
        <v>3005</v>
      </c>
    </row>
    <row r="189" spans="1:7" ht="18.75" customHeight="1" x14ac:dyDescent="0.25">
      <c r="A189" s="25">
        <v>100551</v>
      </c>
      <c r="B189" t="s">
        <v>133</v>
      </c>
      <c r="C189" s="26">
        <v>44599</v>
      </c>
      <c r="D189" t="s">
        <v>134</v>
      </c>
      <c r="E189" s="27">
        <v>1016</v>
      </c>
      <c r="F189" t="s">
        <v>46</v>
      </c>
      <c r="G189" s="20">
        <v>1680</v>
      </c>
    </row>
    <row r="190" spans="1:7" ht="18.75" customHeight="1" x14ac:dyDescent="0.25">
      <c r="A190" s="25">
        <v>976830</v>
      </c>
      <c r="B190" t="s">
        <v>136</v>
      </c>
      <c r="C190" s="26">
        <v>44599</v>
      </c>
      <c r="D190" t="s">
        <v>134</v>
      </c>
      <c r="E190" s="27">
        <v>1016</v>
      </c>
      <c r="F190" t="s">
        <v>46</v>
      </c>
      <c r="G190" s="20">
        <v>1680</v>
      </c>
    </row>
    <row r="191" spans="1:7" ht="18.75" customHeight="1" x14ac:dyDescent="0.25">
      <c r="A191" s="25">
        <v>976814</v>
      </c>
      <c r="B191" t="s">
        <v>136</v>
      </c>
      <c r="C191" s="26">
        <v>44599</v>
      </c>
      <c r="D191" t="s">
        <v>134</v>
      </c>
      <c r="E191" s="27">
        <v>1020</v>
      </c>
      <c r="F191" t="s">
        <v>56</v>
      </c>
      <c r="G191" s="20">
        <v>3380</v>
      </c>
    </row>
    <row r="192" spans="1:7" ht="18.75" customHeight="1" x14ac:dyDescent="0.25">
      <c r="A192" s="25">
        <v>100553</v>
      </c>
      <c r="B192" t="s">
        <v>133</v>
      </c>
      <c r="C192" s="26">
        <v>44599</v>
      </c>
      <c r="D192" t="s">
        <v>134</v>
      </c>
      <c r="E192" s="27">
        <v>1021</v>
      </c>
      <c r="F192" t="s">
        <v>57</v>
      </c>
      <c r="G192" s="20">
        <v>2012.5</v>
      </c>
    </row>
    <row r="193" spans="1:8" ht="18.75" customHeight="1" x14ac:dyDescent="0.25">
      <c r="A193" s="25">
        <v>976817</v>
      </c>
      <c r="B193" t="s">
        <v>136</v>
      </c>
      <c r="C193" s="26">
        <v>44599</v>
      </c>
      <c r="D193" t="s">
        <v>134</v>
      </c>
      <c r="E193" s="27">
        <v>1022</v>
      </c>
      <c r="F193" t="s">
        <v>60</v>
      </c>
      <c r="G193" s="20">
        <v>1208.75</v>
      </c>
    </row>
    <row r="194" spans="1:8" ht="18.75" customHeight="1" x14ac:dyDescent="0.25">
      <c r="A194" s="28" t="s">
        <v>148</v>
      </c>
      <c r="B194" t="s">
        <v>148</v>
      </c>
      <c r="C194" s="26">
        <v>44599</v>
      </c>
      <c r="D194" t="s">
        <v>134</v>
      </c>
      <c r="E194" s="29">
        <v>1024</v>
      </c>
      <c r="F194" s="30" t="s">
        <v>62</v>
      </c>
      <c r="G194" s="20">
        <v>2567.5</v>
      </c>
      <c r="H194" t="s">
        <v>135</v>
      </c>
    </row>
    <row r="195" spans="1:8" ht="18.75" customHeight="1" x14ac:dyDescent="0.25">
      <c r="A195" s="25">
        <v>976819</v>
      </c>
      <c r="B195" t="s">
        <v>136</v>
      </c>
      <c r="C195" s="26">
        <v>44599</v>
      </c>
      <c r="D195" t="s">
        <v>134</v>
      </c>
      <c r="E195" s="27">
        <v>1025</v>
      </c>
      <c r="F195" t="s">
        <v>65</v>
      </c>
      <c r="G195" s="20">
        <v>380</v>
      </c>
    </row>
    <row r="196" spans="1:8" ht="18.75" customHeight="1" x14ac:dyDescent="0.25">
      <c r="A196" s="25">
        <v>100556</v>
      </c>
      <c r="B196" t="s">
        <v>133</v>
      </c>
      <c r="C196" s="26">
        <v>44599</v>
      </c>
      <c r="D196" t="s">
        <v>134</v>
      </c>
      <c r="E196" s="27">
        <v>1027</v>
      </c>
      <c r="F196" t="s">
        <v>73</v>
      </c>
      <c r="G196" s="20">
        <v>1874.5</v>
      </c>
    </row>
    <row r="197" spans="1:8" ht="18.75" customHeight="1" x14ac:dyDescent="0.25">
      <c r="A197" s="25">
        <v>100557</v>
      </c>
      <c r="B197" t="s">
        <v>133</v>
      </c>
      <c r="C197" s="26">
        <v>44599</v>
      </c>
      <c r="D197" t="s">
        <v>134</v>
      </c>
      <c r="E197" s="27">
        <v>1029</v>
      </c>
      <c r="F197" t="s">
        <v>78</v>
      </c>
      <c r="G197" s="20">
        <v>2062.5</v>
      </c>
    </row>
    <row r="198" spans="1:8" ht="18.75" customHeight="1" x14ac:dyDescent="0.25">
      <c r="A198" s="25">
        <v>976829</v>
      </c>
      <c r="B198" t="s">
        <v>136</v>
      </c>
      <c r="C198" s="26">
        <v>44599</v>
      </c>
      <c r="D198" t="s">
        <v>134</v>
      </c>
      <c r="E198" s="27">
        <v>1031</v>
      </c>
      <c r="F198" t="s">
        <v>80</v>
      </c>
      <c r="G198" s="20">
        <v>367.5</v>
      </c>
    </row>
    <row r="199" spans="1:8" ht="18.75" customHeight="1" x14ac:dyDescent="0.25">
      <c r="A199" s="25">
        <v>100559</v>
      </c>
      <c r="B199" t="s">
        <v>133</v>
      </c>
      <c r="C199" s="26">
        <v>44599</v>
      </c>
      <c r="D199" t="s">
        <v>134</v>
      </c>
      <c r="E199" s="27">
        <v>1032</v>
      </c>
      <c r="F199" t="s">
        <v>81</v>
      </c>
      <c r="G199" s="20">
        <v>1715.15</v>
      </c>
    </row>
    <row r="200" spans="1:8" ht="18.75" customHeight="1" x14ac:dyDescent="0.25">
      <c r="A200" s="25">
        <v>976828</v>
      </c>
      <c r="B200" t="s">
        <v>136</v>
      </c>
      <c r="C200" s="26">
        <v>44599</v>
      </c>
      <c r="D200" t="s">
        <v>134</v>
      </c>
      <c r="E200" s="27">
        <v>1033</v>
      </c>
      <c r="F200" t="s">
        <v>82</v>
      </c>
      <c r="G200" s="20">
        <v>1720</v>
      </c>
    </row>
    <row r="201" spans="1:8" ht="18.75" customHeight="1" x14ac:dyDescent="0.25">
      <c r="A201" s="25">
        <v>100561</v>
      </c>
      <c r="B201" t="s">
        <v>133</v>
      </c>
      <c r="C201" s="26">
        <v>44599</v>
      </c>
      <c r="D201" t="s">
        <v>134</v>
      </c>
      <c r="E201" s="27">
        <v>1034</v>
      </c>
      <c r="F201" t="s">
        <v>84</v>
      </c>
      <c r="G201" s="20">
        <v>1740</v>
      </c>
    </row>
    <row r="202" spans="1:8" ht="18.75" customHeight="1" x14ac:dyDescent="0.25">
      <c r="A202" s="25">
        <v>100562</v>
      </c>
      <c r="B202" t="s">
        <v>133</v>
      </c>
      <c r="C202" s="26">
        <v>44599</v>
      </c>
      <c r="D202" t="s">
        <v>134</v>
      </c>
      <c r="E202" s="27">
        <v>1035</v>
      </c>
      <c r="F202" t="s">
        <v>85</v>
      </c>
      <c r="G202" s="20">
        <v>2535</v>
      </c>
    </row>
    <row r="203" spans="1:8" ht="18.75" customHeight="1" x14ac:dyDescent="0.25">
      <c r="A203" s="25">
        <v>100563</v>
      </c>
      <c r="B203" t="s">
        <v>133</v>
      </c>
      <c r="C203" s="26">
        <v>44599</v>
      </c>
      <c r="D203" t="s">
        <v>134</v>
      </c>
      <c r="E203" s="27">
        <v>1036</v>
      </c>
      <c r="F203" t="s">
        <v>86</v>
      </c>
      <c r="G203" s="20">
        <v>772.5</v>
      </c>
    </row>
    <row r="204" spans="1:8" ht="18.75" customHeight="1" x14ac:dyDescent="0.25">
      <c r="A204" s="25">
        <v>100564</v>
      </c>
      <c r="B204" t="s">
        <v>133</v>
      </c>
      <c r="C204" s="26">
        <v>44599</v>
      </c>
      <c r="D204" t="s">
        <v>134</v>
      </c>
      <c r="E204" s="27">
        <v>1040</v>
      </c>
      <c r="F204" t="s">
        <v>90</v>
      </c>
      <c r="G204" s="20">
        <v>1353.33</v>
      </c>
    </row>
    <row r="205" spans="1:8" ht="18.75" customHeight="1" x14ac:dyDescent="0.25">
      <c r="A205" s="25">
        <v>100565</v>
      </c>
      <c r="B205" t="s">
        <v>133</v>
      </c>
      <c r="C205" s="26">
        <v>44599</v>
      </c>
      <c r="D205" t="s">
        <v>134</v>
      </c>
      <c r="E205" s="27">
        <v>1041</v>
      </c>
      <c r="F205" t="s">
        <v>95</v>
      </c>
      <c r="G205" s="20">
        <v>1732.5</v>
      </c>
    </row>
    <row r="206" spans="1:8" ht="18.75" customHeight="1" x14ac:dyDescent="0.25">
      <c r="A206" s="25">
        <v>976816</v>
      </c>
      <c r="B206" t="s">
        <v>136</v>
      </c>
      <c r="C206" s="26">
        <v>44599</v>
      </c>
      <c r="D206" t="s">
        <v>134</v>
      </c>
      <c r="E206" s="27">
        <v>1043</v>
      </c>
      <c r="F206" t="s">
        <v>97</v>
      </c>
      <c r="G206" s="20">
        <v>350</v>
      </c>
    </row>
    <row r="207" spans="1:8" ht="18.75" customHeight="1" x14ac:dyDescent="0.25">
      <c r="A207" s="25">
        <v>976827</v>
      </c>
      <c r="B207" t="s">
        <v>136</v>
      </c>
      <c r="C207" s="26">
        <v>44599</v>
      </c>
      <c r="D207" t="s">
        <v>134</v>
      </c>
      <c r="E207" s="27">
        <v>1044</v>
      </c>
      <c r="F207" t="s">
        <v>102</v>
      </c>
      <c r="G207" s="20">
        <v>1862.5</v>
      </c>
    </row>
    <row r="208" spans="1:8" ht="18.75" customHeight="1" x14ac:dyDescent="0.25">
      <c r="A208" s="25">
        <v>100568</v>
      </c>
      <c r="B208" t="s">
        <v>133</v>
      </c>
      <c r="C208" s="26">
        <v>44599</v>
      </c>
      <c r="D208" t="s">
        <v>134</v>
      </c>
      <c r="E208" s="27">
        <v>1045</v>
      </c>
      <c r="F208" t="s">
        <v>103</v>
      </c>
      <c r="G208" s="20">
        <v>917.5</v>
      </c>
    </row>
    <row r="209" spans="1:7" ht="18.75" customHeight="1" x14ac:dyDescent="0.25">
      <c r="A209" s="25">
        <v>100569</v>
      </c>
      <c r="B209" t="s">
        <v>133</v>
      </c>
      <c r="C209" s="26">
        <v>44599</v>
      </c>
      <c r="D209" t="s">
        <v>134</v>
      </c>
      <c r="E209" s="27">
        <v>1046</v>
      </c>
      <c r="F209" t="s">
        <v>105</v>
      </c>
      <c r="G209" s="20">
        <v>1657.5</v>
      </c>
    </row>
    <row r="210" spans="1:7" ht="18.75" customHeight="1" x14ac:dyDescent="0.25">
      <c r="A210" s="25">
        <v>100570</v>
      </c>
      <c r="B210" t="s">
        <v>133</v>
      </c>
      <c r="C210" s="26">
        <v>44599</v>
      </c>
      <c r="D210" t="s">
        <v>134</v>
      </c>
      <c r="E210" s="27">
        <v>1047</v>
      </c>
      <c r="F210" t="s">
        <v>106</v>
      </c>
      <c r="G210" s="20">
        <v>2133.65</v>
      </c>
    </row>
    <row r="211" spans="1:7" ht="18.75" customHeight="1" x14ac:dyDescent="0.25">
      <c r="A211" s="25">
        <v>100571</v>
      </c>
      <c r="B211" t="s">
        <v>133</v>
      </c>
      <c r="C211" s="26">
        <v>44599</v>
      </c>
      <c r="D211" t="s">
        <v>134</v>
      </c>
      <c r="E211" s="27">
        <v>1049</v>
      </c>
      <c r="F211" t="s">
        <v>108</v>
      </c>
      <c r="G211" s="31" t="s">
        <v>149</v>
      </c>
    </row>
    <row r="212" spans="1:7" ht="18.75" customHeight="1" x14ac:dyDescent="0.25">
      <c r="A212" s="25">
        <v>976826</v>
      </c>
      <c r="B212" t="s">
        <v>136</v>
      </c>
      <c r="C212" s="26">
        <v>44599</v>
      </c>
      <c r="D212" t="s">
        <v>134</v>
      </c>
      <c r="E212" s="27">
        <v>1049</v>
      </c>
      <c r="F212" t="s">
        <v>108</v>
      </c>
      <c r="G212" s="20">
        <v>1080</v>
      </c>
    </row>
    <row r="213" spans="1:7" ht="18.75" customHeight="1" x14ac:dyDescent="0.25">
      <c r="A213" s="25">
        <v>100572</v>
      </c>
      <c r="B213" t="s">
        <v>133</v>
      </c>
      <c r="C213" s="26">
        <v>44599</v>
      </c>
      <c r="D213" t="s">
        <v>134</v>
      </c>
      <c r="E213" s="27">
        <v>1050</v>
      </c>
      <c r="F213" t="s">
        <v>117</v>
      </c>
      <c r="G213" s="31" t="s">
        <v>149</v>
      </c>
    </row>
    <row r="214" spans="1:7" ht="18.75" customHeight="1" x14ac:dyDescent="0.25">
      <c r="A214" s="25">
        <v>976825</v>
      </c>
      <c r="B214" t="s">
        <v>136</v>
      </c>
      <c r="C214" s="26">
        <v>44599</v>
      </c>
      <c r="D214" t="s">
        <v>134</v>
      </c>
      <c r="E214" s="27">
        <v>1050</v>
      </c>
      <c r="F214" t="s">
        <v>117</v>
      </c>
      <c r="G214" s="20">
        <v>660</v>
      </c>
    </row>
    <row r="215" spans="1:7" ht="18.75" customHeight="1" x14ac:dyDescent="0.25">
      <c r="A215" s="25">
        <v>100573</v>
      </c>
      <c r="B215" t="s">
        <v>133</v>
      </c>
      <c r="C215" s="26">
        <v>44599</v>
      </c>
      <c r="D215" t="s">
        <v>134</v>
      </c>
      <c r="E215" s="27">
        <v>1051</v>
      </c>
      <c r="F215" t="s">
        <v>112</v>
      </c>
      <c r="G215" s="20">
        <v>901.35</v>
      </c>
    </row>
    <row r="216" spans="1:7" ht="18.75" customHeight="1" x14ac:dyDescent="0.25">
      <c r="A216" s="25">
        <v>100574</v>
      </c>
      <c r="B216" t="s">
        <v>133</v>
      </c>
      <c r="C216" s="26">
        <v>44599</v>
      </c>
      <c r="D216" t="s">
        <v>134</v>
      </c>
      <c r="E216" s="27">
        <v>1052</v>
      </c>
      <c r="F216" t="s">
        <v>113</v>
      </c>
      <c r="G216" s="20">
        <v>3192.5</v>
      </c>
    </row>
    <row r="217" spans="1:7" ht="18.75" customHeight="1" x14ac:dyDescent="0.25">
      <c r="A217" s="25">
        <v>100575</v>
      </c>
      <c r="B217" t="s">
        <v>133</v>
      </c>
      <c r="C217" s="26">
        <v>44599</v>
      </c>
      <c r="D217" t="s">
        <v>134</v>
      </c>
      <c r="E217" s="27">
        <v>1053</v>
      </c>
      <c r="F217" t="s">
        <v>115</v>
      </c>
      <c r="G217" s="31" t="s">
        <v>149</v>
      </c>
    </row>
    <row r="218" spans="1:7" ht="18.75" customHeight="1" x14ac:dyDescent="0.25">
      <c r="A218" s="25">
        <v>976824</v>
      </c>
      <c r="B218" t="s">
        <v>136</v>
      </c>
      <c r="C218" s="26">
        <v>44599</v>
      </c>
      <c r="D218" t="s">
        <v>134</v>
      </c>
      <c r="E218" s="27">
        <v>1053</v>
      </c>
      <c r="F218" t="s">
        <v>115</v>
      </c>
      <c r="G218" s="20">
        <v>910</v>
      </c>
    </row>
    <row r="219" spans="1:7" ht="18.75" customHeight="1" x14ac:dyDescent="0.25">
      <c r="A219" s="25">
        <v>100541</v>
      </c>
      <c r="B219" t="s">
        <v>133</v>
      </c>
      <c r="C219" s="26">
        <v>44599</v>
      </c>
      <c r="D219" t="s">
        <v>134</v>
      </c>
      <c r="E219" s="27">
        <v>1054</v>
      </c>
      <c r="F219" t="s">
        <v>118</v>
      </c>
      <c r="G219" s="20">
        <v>3198.75</v>
      </c>
    </row>
    <row r="220" spans="1:7" ht="18.75" customHeight="1" x14ac:dyDescent="0.25">
      <c r="A220" s="25">
        <v>100542</v>
      </c>
      <c r="B220" t="s">
        <v>133</v>
      </c>
      <c r="C220" s="26">
        <v>44599</v>
      </c>
      <c r="D220" t="s">
        <v>134</v>
      </c>
      <c r="E220" s="27">
        <v>1056</v>
      </c>
      <c r="F220" t="s">
        <v>120</v>
      </c>
      <c r="G220" s="31" t="s">
        <v>149</v>
      </c>
    </row>
    <row r="221" spans="1:7" ht="18.75" customHeight="1" x14ac:dyDescent="0.25">
      <c r="A221" s="25">
        <v>976823</v>
      </c>
      <c r="B221" t="s">
        <v>136</v>
      </c>
      <c r="C221" s="26">
        <v>44599</v>
      </c>
      <c r="D221" t="s">
        <v>134</v>
      </c>
      <c r="E221" s="27">
        <v>1056</v>
      </c>
      <c r="F221" t="s">
        <v>120</v>
      </c>
      <c r="G221" s="20">
        <v>1995</v>
      </c>
    </row>
    <row r="222" spans="1:7" ht="18.75" customHeight="1" x14ac:dyDescent="0.25">
      <c r="A222" s="25">
        <v>100543</v>
      </c>
      <c r="B222" t="s">
        <v>133</v>
      </c>
      <c r="C222" s="26">
        <v>44599</v>
      </c>
      <c r="D222" t="s">
        <v>134</v>
      </c>
      <c r="E222" s="27">
        <v>1057</v>
      </c>
      <c r="F222" t="s">
        <v>121</v>
      </c>
      <c r="G222" s="20">
        <v>1470</v>
      </c>
    </row>
    <row r="223" spans="1:7" ht="18.75" customHeight="1" x14ac:dyDescent="0.25">
      <c r="A223" s="25">
        <v>100544</v>
      </c>
      <c r="B223" t="s">
        <v>133</v>
      </c>
      <c r="C223" s="26">
        <v>44599</v>
      </c>
      <c r="D223" t="s">
        <v>134</v>
      </c>
      <c r="E223" s="27">
        <v>1058</v>
      </c>
      <c r="F223" t="s">
        <v>122</v>
      </c>
      <c r="G223" s="20">
        <v>1320</v>
      </c>
    </row>
    <row r="224" spans="1:7" ht="18.75" customHeight="1" x14ac:dyDescent="0.25">
      <c r="A224" s="25">
        <v>976822</v>
      </c>
      <c r="B224" t="s">
        <v>136</v>
      </c>
      <c r="C224" s="26">
        <v>44599</v>
      </c>
      <c r="D224" t="s">
        <v>134</v>
      </c>
      <c r="E224" s="27">
        <v>1058</v>
      </c>
      <c r="F224" t="s">
        <v>122</v>
      </c>
      <c r="G224" s="20">
        <v>1320</v>
      </c>
    </row>
    <row r="225" spans="1:7" ht="18.75" customHeight="1" x14ac:dyDescent="0.25">
      <c r="A225" s="25">
        <v>100545</v>
      </c>
      <c r="B225" t="s">
        <v>133</v>
      </c>
      <c r="C225" s="26">
        <v>44599</v>
      </c>
      <c r="D225" t="s">
        <v>134</v>
      </c>
      <c r="E225" s="27">
        <v>1059</v>
      </c>
      <c r="F225" t="s">
        <v>123</v>
      </c>
      <c r="G225" s="20">
        <v>857.5</v>
      </c>
    </row>
    <row r="226" spans="1:7" ht="18.75" customHeight="1" x14ac:dyDescent="0.25">
      <c r="A226" s="25">
        <v>100546</v>
      </c>
      <c r="B226" t="s">
        <v>133</v>
      </c>
      <c r="C226" s="26">
        <v>44599</v>
      </c>
      <c r="D226" t="s">
        <v>134</v>
      </c>
      <c r="E226" s="27">
        <v>1060</v>
      </c>
      <c r="F226" t="s">
        <v>124</v>
      </c>
      <c r="G226" s="20">
        <v>355</v>
      </c>
    </row>
    <row r="227" spans="1:7" ht="18.75" customHeight="1" x14ac:dyDescent="0.25">
      <c r="A227" s="25">
        <v>100547</v>
      </c>
      <c r="B227" t="s">
        <v>133</v>
      </c>
      <c r="C227" s="26">
        <v>44599</v>
      </c>
      <c r="D227" t="s">
        <v>134</v>
      </c>
      <c r="E227" s="27">
        <v>1061</v>
      </c>
      <c r="F227" t="s">
        <v>89</v>
      </c>
      <c r="G227" s="20">
        <v>600</v>
      </c>
    </row>
    <row r="228" spans="1:7" ht="18.75" customHeight="1" x14ac:dyDescent="0.25">
      <c r="A228" s="25">
        <v>100548</v>
      </c>
      <c r="B228" t="s">
        <v>133</v>
      </c>
      <c r="C228" s="26">
        <v>44599</v>
      </c>
      <c r="D228" t="s">
        <v>134</v>
      </c>
      <c r="E228" s="27">
        <v>1062</v>
      </c>
      <c r="F228" t="s">
        <v>104</v>
      </c>
      <c r="G228" s="20">
        <v>1800</v>
      </c>
    </row>
    <row r="229" spans="1:7" ht="18.75" customHeight="1" x14ac:dyDescent="0.25">
      <c r="A229" s="25">
        <v>100549</v>
      </c>
      <c r="B229" t="s">
        <v>133</v>
      </c>
      <c r="C229" s="26">
        <v>44599</v>
      </c>
      <c r="D229" t="s">
        <v>134</v>
      </c>
      <c r="E229" s="27">
        <v>1064</v>
      </c>
      <c r="F229" t="s">
        <v>145</v>
      </c>
      <c r="G229" s="20">
        <v>1845</v>
      </c>
    </row>
    <row r="230" spans="1:7" ht="18.75" customHeight="1" x14ac:dyDescent="0.25">
      <c r="A230" s="25">
        <v>100586</v>
      </c>
      <c r="B230" t="s">
        <v>133</v>
      </c>
      <c r="C230" s="26">
        <v>44599</v>
      </c>
      <c r="D230" t="s">
        <v>134</v>
      </c>
      <c r="E230" s="27">
        <v>1066</v>
      </c>
      <c r="F230" t="s">
        <v>36</v>
      </c>
      <c r="G230" s="20">
        <v>1462.5</v>
      </c>
    </row>
    <row r="231" spans="1:7" ht="18.75" customHeight="1" x14ac:dyDescent="0.25">
      <c r="A231" s="25">
        <v>100587</v>
      </c>
      <c r="B231" t="s">
        <v>133</v>
      </c>
      <c r="C231" s="26">
        <v>44599</v>
      </c>
      <c r="D231" t="s">
        <v>134</v>
      </c>
      <c r="E231" s="27">
        <v>1067</v>
      </c>
      <c r="F231" t="s">
        <v>99</v>
      </c>
      <c r="G231" s="20">
        <v>3567.5</v>
      </c>
    </row>
    <row r="232" spans="1:7" ht="18.75" customHeight="1" x14ac:dyDescent="0.25">
      <c r="A232" s="25">
        <v>100588</v>
      </c>
      <c r="B232" t="s">
        <v>133</v>
      </c>
      <c r="C232" s="26">
        <v>44599</v>
      </c>
      <c r="D232" t="s">
        <v>134</v>
      </c>
      <c r="E232" s="27">
        <v>1068</v>
      </c>
      <c r="F232" t="s">
        <v>39</v>
      </c>
      <c r="G232" s="20">
        <v>1540</v>
      </c>
    </row>
    <row r="233" spans="1:7" ht="18.75" customHeight="1" x14ac:dyDescent="0.25">
      <c r="A233" s="25">
        <v>100589</v>
      </c>
      <c r="B233" t="s">
        <v>133</v>
      </c>
      <c r="C233" s="26">
        <v>44599</v>
      </c>
      <c r="D233" t="s">
        <v>134</v>
      </c>
      <c r="E233" s="27">
        <v>1069</v>
      </c>
      <c r="F233" t="s">
        <v>88</v>
      </c>
      <c r="G233" s="20">
        <v>1520</v>
      </c>
    </row>
    <row r="234" spans="1:7" ht="18.75" customHeight="1" x14ac:dyDescent="0.25">
      <c r="A234" s="25">
        <v>100590</v>
      </c>
      <c r="B234" t="s">
        <v>133</v>
      </c>
      <c r="C234" s="26">
        <v>44599</v>
      </c>
      <c r="D234" t="s">
        <v>134</v>
      </c>
      <c r="E234" s="27">
        <v>1070</v>
      </c>
      <c r="F234" t="s">
        <v>63</v>
      </c>
      <c r="G234" s="20">
        <v>190</v>
      </c>
    </row>
    <row r="235" spans="1:7" ht="18.75" customHeight="1" x14ac:dyDescent="0.25">
      <c r="A235" s="25">
        <v>100591</v>
      </c>
      <c r="B235" t="s">
        <v>133</v>
      </c>
      <c r="C235" s="26">
        <v>44599</v>
      </c>
      <c r="D235" t="s">
        <v>134</v>
      </c>
      <c r="E235" s="27">
        <v>1071</v>
      </c>
      <c r="F235" t="s">
        <v>28</v>
      </c>
      <c r="G235" s="20">
        <v>1960</v>
      </c>
    </row>
    <row r="236" spans="1:7" ht="18.75" customHeight="1" x14ac:dyDescent="0.25">
      <c r="A236" s="25">
        <v>100592</v>
      </c>
      <c r="B236" t="s">
        <v>133</v>
      </c>
      <c r="C236" s="26">
        <v>44599</v>
      </c>
      <c r="D236" t="s">
        <v>134</v>
      </c>
      <c r="E236" s="27">
        <v>1072</v>
      </c>
      <c r="F236" t="s">
        <v>83</v>
      </c>
      <c r="G236" s="20">
        <v>2365</v>
      </c>
    </row>
    <row r="237" spans="1:7" ht="18.75" customHeight="1" x14ac:dyDescent="0.25">
      <c r="A237" s="25">
        <v>100593</v>
      </c>
      <c r="B237" t="s">
        <v>133</v>
      </c>
      <c r="C237" s="26">
        <v>44599</v>
      </c>
      <c r="D237" t="s">
        <v>134</v>
      </c>
      <c r="E237" s="27">
        <v>1073</v>
      </c>
      <c r="F237" t="s">
        <v>64</v>
      </c>
      <c r="G237" s="20">
        <v>585.41999999999996</v>
      </c>
    </row>
    <row r="238" spans="1:7" ht="18.75" customHeight="1" x14ac:dyDescent="0.25">
      <c r="A238" s="25">
        <v>100594</v>
      </c>
      <c r="B238" t="s">
        <v>133</v>
      </c>
      <c r="C238" s="26">
        <v>44599</v>
      </c>
      <c r="D238" t="s">
        <v>134</v>
      </c>
      <c r="E238" s="27">
        <v>1074</v>
      </c>
      <c r="F238" t="s">
        <v>147</v>
      </c>
      <c r="G238" s="20">
        <v>1950</v>
      </c>
    </row>
    <row r="239" spans="1:7" ht="18.75" customHeight="1" x14ac:dyDescent="0.25">
      <c r="A239" s="25">
        <v>100595</v>
      </c>
      <c r="B239" t="s">
        <v>133</v>
      </c>
      <c r="C239" s="26">
        <v>44599</v>
      </c>
      <c r="D239" t="s">
        <v>134</v>
      </c>
      <c r="E239" s="27">
        <v>1075</v>
      </c>
      <c r="F239" t="s">
        <v>72</v>
      </c>
      <c r="G239" s="20">
        <v>977.5</v>
      </c>
    </row>
    <row r="240" spans="1:7" ht="18.75" customHeight="1" x14ac:dyDescent="0.25">
      <c r="A240" s="25">
        <v>100596</v>
      </c>
      <c r="B240" t="s">
        <v>133</v>
      </c>
      <c r="C240" s="26">
        <v>44599</v>
      </c>
      <c r="D240" t="s">
        <v>134</v>
      </c>
      <c r="E240" s="27">
        <v>1076</v>
      </c>
      <c r="F240" t="s">
        <v>20</v>
      </c>
      <c r="G240" s="20">
        <v>420</v>
      </c>
    </row>
    <row r="241" spans="1:8" ht="18.75" customHeight="1" x14ac:dyDescent="0.25">
      <c r="A241" s="25">
        <v>100597</v>
      </c>
      <c r="B241" t="s">
        <v>133</v>
      </c>
      <c r="C241" s="26">
        <v>44599</v>
      </c>
      <c r="D241" t="s">
        <v>134</v>
      </c>
      <c r="E241" s="27">
        <v>1077</v>
      </c>
      <c r="F241" t="s">
        <v>74</v>
      </c>
      <c r="G241" s="20">
        <v>525</v>
      </c>
    </row>
    <row r="242" spans="1:8" ht="18.75" customHeight="1" x14ac:dyDescent="0.25">
      <c r="A242" s="25">
        <v>100598</v>
      </c>
      <c r="B242" t="s">
        <v>133</v>
      </c>
      <c r="C242" s="26">
        <v>44599</v>
      </c>
      <c r="D242" t="s">
        <v>134</v>
      </c>
      <c r="E242" s="27">
        <v>1078</v>
      </c>
      <c r="F242" t="s">
        <v>47</v>
      </c>
      <c r="G242" s="31" t="s">
        <v>149</v>
      </c>
    </row>
    <row r="243" spans="1:8" ht="18.75" customHeight="1" x14ac:dyDescent="0.25">
      <c r="A243" s="25">
        <v>976820</v>
      </c>
      <c r="B243" t="s">
        <v>136</v>
      </c>
      <c r="C243" s="26">
        <v>44599</v>
      </c>
      <c r="D243" t="s">
        <v>134</v>
      </c>
      <c r="E243" s="27">
        <v>1078</v>
      </c>
      <c r="F243" t="s">
        <v>47</v>
      </c>
      <c r="G243" s="20">
        <v>960</v>
      </c>
    </row>
    <row r="244" spans="1:8" ht="18.75" customHeight="1" x14ac:dyDescent="0.25">
      <c r="A244" s="25">
        <v>100599</v>
      </c>
      <c r="B244" t="s">
        <v>133</v>
      </c>
      <c r="C244" s="26">
        <v>44599</v>
      </c>
      <c r="D244" t="s">
        <v>134</v>
      </c>
      <c r="E244" s="27">
        <v>1079</v>
      </c>
      <c r="F244" t="s">
        <v>116</v>
      </c>
      <c r="G244" s="20">
        <v>412.5</v>
      </c>
    </row>
    <row r="245" spans="1:8" ht="18.75" customHeight="1" x14ac:dyDescent="0.25">
      <c r="A245" s="25">
        <v>100600</v>
      </c>
      <c r="B245" t="s">
        <v>133</v>
      </c>
      <c r="C245" s="26">
        <v>44599</v>
      </c>
      <c r="D245" t="s">
        <v>134</v>
      </c>
      <c r="E245" s="27">
        <v>1080</v>
      </c>
      <c r="F245" t="s">
        <v>93</v>
      </c>
      <c r="G245" s="20">
        <v>200</v>
      </c>
    </row>
    <row r="246" spans="1:8" ht="18.75" customHeight="1" x14ac:dyDescent="0.25">
      <c r="A246" s="25">
        <v>976810</v>
      </c>
      <c r="B246" t="s">
        <v>136</v>
      </c>
      <c r="C246" s="26">
        <v>44599</v>
      </c>
      <c r="D246" t="s">
        <v>134</v>
      </c>
      <c r="E246" s="27">
        <v>1081</v>
      </c>
      <c r="F246" t="s">
        <v>58</v>
      </c>
      <c r="G246" s="20">
        <v>225</v>
      </c>
    </row>
    <row r="247" spans="1:8" ht="18.75" customHeight="1" x14ac:dyDescent="0.25">
      <c r="A247" s="25">
        <v>976811</v>
      </c>
      <c r="B247" t="s">
        <v>136</v>
      </c>
      <c r="C247" s="26">
        <v>44599</v>
      </c>
      <c r="D247" t="s">
        <v>134</v>
      </c>
      <c r="E247" s="27">
        <v>1082</v>
      </c>
      <c r="F247" t="s">
        <v>31</v>
      </c>
      <c r="G247" s="20">
        <v>697.5</v>
      </c>
    </row>
    <row r="248" spans="1:8" ht="18.75" customHeight="1" x14ac:dyDescent="0.25">
      <c r="A248" s="25">
        <v>976812</v>
      </c>
      <c r="B248" t="s">
        <v>136</v>
      </c>
      <c r="C248" s="26">
        <v>44599</v>
      </c>
      <c r="D248" t="s">
        <v>134</v>
      </c>
      <c r="E248" s="27">
        <v>1083</v>
      </c>
      <c r="F248" t="s">
        <v>91</v>
      </c>
      <c r="G248" s="20">
        <v>178.75</v>
      </c>
    </row>
    <row r="249" spans="1:8" ht="18.75" customHeight="1" x14ac:dyDescent="0.25">
      <c r="A249" s="25">
        <v>976813</v>
      </c>
      <c r="B249" t="s">
        <v>136</v>
      </c>
      <c r="C249" s="26">
        <v>44599</v>
      </c>
      <c r="D249" t="s">
        <v>134</v>
      </c>
      <c r="E249" s="27">
        <v>1084</v>
      </c>
      <c r="F249" t="s">
        <v>29</v>
      </c>
      <c r="G249" s="31" t="s">
        <v>149</v>
      </c>
    </row>
    <row r="250" spans="1:8" ht="18.75" customHeight="1" x14ac:dyDescent="0.25">
      <c r="A250" s="25">
        <v>146481</v>
      </c>
      <c r="B250" t="s">
        <v>136</v>
      </c>
      <c r="C250" s="26">
        <v>44599</v>
      </c>
      <c r="D250" t="s">
        <v>134</v>
      </c>
      <c r="E250" s="27">
        <v>1084</v>
      </c>
      <c r="F250" t="s">
        <v>29</v>
      </c>
      <c r="G250" s="20">
        <v>1820</v>
      </c>
    </row>
    <row r="251" spans="1:8" ht="18.75" customHeight="1" x14ac:dyDescent="0.25">
      <c r="A251" s="25">
        <v>100585</v>
      </c>
      <c r="B251" t="s">
        <v>133</v>
      </c>
      <c r="C251" s="26">
        <v>44599</v>
      </c>
      <c r="D251" t="s">
        <v>134</v>
      </c>
      <c r="E251" s="27">
        <v>1085</v>
      </c>
      <c r="F251" t="s">
        <v>150</v>
      </c>
      <c r="G251" s="31" t="s">
        <v>149</v>
      </c>
    </row>
    <row r="252" spans="1:8" ht="18.75" customHeight="1" x14ac:dyDescent="0.25">
      <c r="A252" s="25">
        <v>976821</v>
      </c>
      <c r="B252" t="s">
        <v>136</v>
      </c>
      <c r="C252" s="26">
        <v>44599</v>
      </c>
      <c r="D252" t="s">
        <v>134</v>
      </c>
      <c r="E252" s="27">
        <v>1085</v>
      </c>
      <c r="F252" t="s">
        <v>150</v>
      </c>
      <c r="G252" s="20">
        <v>480</v>
      </c>
    </row>
    <row r="253" spans="1:8" ht="18.75" customHeight="1" x14ac:dyDescent="0.25">
      <c r="A253" s="25">
        <v>100601</v>
      </c>
      <c r="B253" t="s">
        <v>133</v>
      </c>
      <c r="C253" s="26">
        <v>44627</v>
      </c>
      <c r="D253" t="s">
        <v>134</v>
      </c>
      <c r="E253" s="27">
        <v>1003</v>
      </c>
      <c r="F253" t="s">
        <v>24</v>
      </c>
      <c r="G253" s="20">
        <v>4065</v>
      </c>
    </row>
    <row r="254" spans="1:8" ht="18.75" customHeight="1" x14ac:dyDescent="0.25">
      <c r="A254" s="25">
        <v>100625</v>
      </c>
      <c r="B254" t="s">
        <v>133</v>
      </c>
      <c r="C254" s="26">
        <v>44627</v>
      </c>
      <c r="D254" t="s">
        <v>134</v>
      </c>
      <c r="E254" s="27">
        <v>1004</v>
      </c>
      <c r="F254" t="s">
        <v>25</v>
      </c>
      <c r="G254" s="20">
        <v>205</v>
      </c>
      <c r="H254" t="s">
        <v>135</v>
      </c>
    </row>
    <row r="255" spans="1:8" ht="18.75" customHeight="1" x14ac:dyDescent="0.25">
      <c r="A255" s="25">
        <v>100602</v>
      </c>
      <c r="B255" t="s">
        <v>133</v>
      </c>
      <c r="C255" s="26">
        <v>44627</v>
      </c>
      <c r="D255" t="s">
        <v>134</v>
      </c>
      <c r="E255" s="27">
        <v>1010</v>
      </c>
      <c r="F255" t="s">
        <v>38</v>
      </c>
      <c r="G255" s="20">
        <v>90</v>
      </c>
    </row>
    <row r="256" spans="1:8" ht="18.75" customHeight="1" x14ac:dyDescent="0.25">
      <c r="A256" s="25">
        <v>100626</v>
      </c>
      <c r="B256" t="s">
        <v>133</v>
      </c>
      <c r="C256" s="26">
        <v>44627</v>
      </c>
      <c r="D256" t="s">
        <v>134</v>
      </c>
      <c r="E256" s="27">
        <v>1014</v>
      </c>
      <c r="F256" t="s">
        <v>44</v>
      </c>
      <c r="G256" s="20">
        <v>440</v>
      </c>
      <c r="H256" t="s">
        <v>135</v>
      </c>
    </row>
    <row r="257" spans="1:8" ht="18.75" customHeight="1" x14ac:dyDescent="0.25">
      <c r="A257" s="25">
        <v>100624</v>
      </c>
      <c r="B257" t="s">
        <v>133</v>
      </c>
      <c r="C257" s="26">
        <v>44627</v>
      </c>
      <c r="D257" t="s">
        <v>134</v>
      </c>
      <c r="E257" s="27">
        <v>1015</v>
      </c>
      <c r="F257" t="s">
        <v>45</v>
      </c>
      <c r="G257" s="20">
        <v>625</v>
      </c>
    </row>
    <row r="258" spans="1:8" ht="18.75" customHeight="1" x14ac:dyDescent="0.25">
      <c r="A258" s="25">
        <v>100623</v>
      </c>
      <c r="B258" t="s">
        <v>133</v>
      </c>
      <c r="C258" s="26">
        <v>44627</v>
      </c>
      <c r="D258" t="s">
        <v>134</v>
      </c>
      <c r="E258" s="27">
        <v>1020</v>
      </c>
      <c r="F258" t="s">
        <v>56</v>
      </c>
      <c r="G258" s="20">
        <v>415</v>
      </c>
    </row>
    <row r="259" spans="1:8" ht="18.75" customHeight="1" x14ac:dyDescent="0.25">
      <c r="A259" s="25">
        <v>100603</v>
      </c>
      <c r="B259" t="s">
        <v>133</v>
      </c>
      <c r="C259" s="26">
        <v>44627</v>
      </c>
      <c r="D259" t="s">
        <v>134</v>
      </c>
      <c r="E259" s="27">
        <v>1021</v>
      </c>
      <c r="F259" t="s">
        <v>57</v>
      </c>
      <c r="G259" s="20">
        <v>565</v>
      </c>
    </row>
    <row r="260" spans="1:8" ht="18.75" customHeight="1" x14ac:dyDescent="0.25">
      <c r="A260" s="25">
        <v>100627</v>
      </c>
      <c r="B260" t="s">
        <v>133</v>
      </c>
      <c r="C260" s="26">
        <v>44627</v>
      </c>
      <c r="D260" t="s">
        <v>134</v>
      </c>
      <c r="E260" s="27">
        <v>1022</v>
      </c>
      <c r="F260" t="s">
        <v>60</v>
      </c>
      <c r="G260" s="20">
        <v>797.5</v>
      </c>
      <c r="H260" t="s">
        <v>135</v>
      </c>
    </row>
    <row r="261" spans="1:8" ht="18.75" customHeight="1" x14ac:dyDescent="0.25">
      <c r="A261" s="25">
        <v>100628</v>
      </c>
      <c r="B261" t="s">
        <v>133</v>
      </c>
      <c r="C261" s="26">
        <v>44627</v>
      </c>
      <c r="D261" t="s">
        <v>134</v>
      </c>
      <c r="E261" s="27">
        <v>1027</v>
      </c>
      <c r="F261" t="s">
        <v>73</v>
      </c>
      <c r="G261" s="20">
        <v>1340</v>
      </c>
      <c r="H261" t="s">
        <v>135</v>
      </c>
    </row>
    <row r="262" spans="1:8" ht="18.75" customHeight="1" x14ac:dyDescent="0.25">
      <c r="A262" s="25">
        <v>100629</v>
      </c>
      <c r="B262" t="s">
        <v>133</v>
      </c>
      <c r="C262" s="26">
        <v>44627</v>
      </c>
      <c r="D262" t="s">
        <v>134</v>
      </c>
      <c r="E262" s="27">
        <v>1029</v>
      </c>
      <c r="F262" t="s">
        <v>78</v>
      </c>
      <c r="G262" s="20">
        <v>387.5</v>
      </c>
      <c r="H262" t="s">
        <v>135</v>
      </c>
    </row>
    <row r="263" spans="1:8" ht="18.75" customHeight="1" x14ac:dyDescent="0.25">
      <c r="A263" s="25">
        <v>100630</v>
      </c>
      <c r="B263" t="s">
        <v>133</v>
      </c>
      <c r="C263" s="26">
        <v>44627</v>
      </c>
      <c r="D263" t="s">
        <v>134</v>
      </c>
      <c r="E263" s="27">
        <v>1032</v>
      </c>
      <c r="F263" t="s">
        <v>81</v>
      </c>
      <c r="G263" s="20">
        <v>305</v>
      </c>
      <c r="H263" t="s">
        <v>135</v>
      </c>
    </row>
    <row r="264" spans="1:8" ht="18.75" customHeight="1" x14ac:dyDescent="0.25">
      <c r="A264" s="25">
        <v>100604</v>
      </c>
      <c r="B264" t="s">
        <v>133</v>
      </c>
      <c r="C264" s="26">
        <v>44627</v>
      </c>
      <c r="D264" t="s">
        <v>134</v>
      </c>
      <c r="E264" s="27">
        <v>1033</v>
      </c>
      <c r="F264" t="s">
        <v>82</v>
      </c>
      <c r="G264" s="20">
        <v>690</v>
      </c>
    </row>
    <row r="265" spans="1:8" ht="18.75" customHeight="1" x14ac:dyDescent="0.25">
      <c r="A265" s="25">
        <v>100631</v>
      </c>
      <c r="B265" t="s">
        <v>133</v>
      </c>
      <c r="C265" s="26">
        <v>44627</v>
      </c>
      <c r="D265" t="s">
        <v>134</v>
      </c>
      <c r="E265" s="27">
        <v>1036</v>
      </c>
      <c r="F265" t="s">
        <v>86</v>
      </c>
      <c r="G265" s="20">
        <v>1030</v>
      </c>
      <c r="H265" t="s">
        <v>135</v>
      </c>
    </row>
    <row r="266" spans="1:8" ht="18.75" customHeight="1" x14ac:dyDescent="0.25">
      <c r="A266" s="25">
        <v>100632</v>
      </c>
      <c r="B266" t="s">
        <v>133</v>
      </c>
      <c r="C266" s="26">
        <v>44627</v>
      </c>
      <c r="D266" t="s">
        <v>134</v>
      </c>
      <c r="E266" s="27">
        <v>1040</v>
      </c>
      <c r="F266" t="s">
        <v>90</v>
      </c>
      <c r="G266" s="20">
        <v>2180.5</v>
      </c>
      <c r="H266" t="s">
        <v>135</v>
      </c>
    </row>
    <row r="267" spans="1:8" ht="18.75" customHeight="1" x14ac:dyDescent="0.25">
      <c r="A267" s="25">
        <v>100605</v>
      </c>
      <c r="B267" t="s">
        <v>133</v>
      </c>
      <c r="C267" s="26">
        <v>44627</v>
      </c>
      <c r="D267" t="s">
        <v>134</v>
      </c>
      <c r="E267" s="27">
        <v>1043</v>
      </c>
      <c r="F267" t="s">
        <v>97</v>
      </c>
      <c r="G267" s="20">
        <v>350</v>
      </c>
    </row>
    <row r="268" spans="1:8" ht="18.75" customHeight="1" x14ac:dyDescent="0.25">
      <c r="A268" s="25">
        <v>100633</v>
      </c>
      <c r="B268" t="s">
        <v>133</v>
      </c>
      <c r="C268" s="26">
        <v>44627</v>
      </c>
      <c r="D268" t="s">
        <v>134</v>
      </c>
      <c r="E268" s="27">
        <v>1047</v>
      </c>
      <c r="F268" t="s">
        <v>106</v>
      </c>
      <c r="G268" s="20">
        <v>2952.48</v>
      </c>
      <c r="H268" t="s">
        <v>135</v>
      </c>
    </row>
    <row r="269" spans="1:8" ht="18.75" customHeight="1" x14ac:dyDescent="0.25">
      <c r="A269" s="25">
        <v>100606</v>
      </c>
      <c r="B269" t="s">
        <v>133</v>
      </c>
      <c r="C269" s="26">
        <v>44627</v>
      </c>
      <c r="D269" t="s">
        <v>134</v>
      </c>
      <c r="E269" s="27">
        <v>1049</v>
      </c>
      <c r="F269" t="s">
        <v>108</v>
      </c>
      <c r="G269" s="20">
        <v>810</v>
      </c>
    </row>
    <row r="270" spans="1:8" ht="18.75" customHeight="1" x14ac:dyDescent="0.25">
      <c r="A270" s="25">
        <v>100607</v>
      </c>
      <c r="B270" t="s">
        <v>133</v>
      </c>
      <c r="C270" s="26">
        <v>44627</v>
      </c>
      <c r="D270" t="s">
        <v>134</v>
      </c>
      <c r="E270" s="27">
        <v>1050</v>
      </c>
      <c r="F270" t="s">
        <v>117</v>
      </c>
      <c r="G270" s="20">
        <v>360</v>
      </c>
    </row>
    <row r="271" spans="1:8" ht="18.75" customHeight="1" x14ac:dyDescent="0.25">
      <c r="A271" s="25">
        <v>100634</v>
      </c>
      <c r="B271" t="s">
        <v>133</v>
      </c>
      <c r="C271" s="26">
        <v>44627</v>
      </c>
      <c r="D271" t="s">
        <v>134</v>
      </c>
      <c r="E271" s="27">
        <v>1051</v>
      </c>
      <c r="F271" t="s">
        <v>112</v>
      </c>
      <c r="G271" s="20">
        <v>380</v>
      </c>
      <c r="H271" t="s">
        <v>135</v>
      </c>
    </row>
    <row r="272" spans="1:8" ht="18.75" customHeight="1" x14ac:dyDescent="0.25">
      <c r="A272" s="25">
        <v>100635</v>
      </c>
      <c r="B272" t="s">
        <v>133</v>
      </c>
      <c r="C272" s="26">
        <v>44627</v>
      </c>
      <c r="D272" t="s">
        <v>134</v>
      </c>
      <c r="E272" s="27">
        <v>1052</v>
      </c>
      <c r="F272" t="s">
        <v>113</v>
      </c>
      <c r="G272" s="20">
        <v>2450</v>
      </c>
      <c r="H272" t="s">
        <v>135</v>
      </c>
    </row>
    <row r="273" spans="1:9" ht="18.75" customHeight="1" x14ac:dyDescent="0.25">
      <c r="A273" s="25">
        <v>100608</v>
      </c>
      <c r="B273" t="s">
        <v>133</v>
      </c>
      <c r="C273" s="26">
        <v>44627</v>
      </c>
      <c r="D273" t="s">
        <v>134</v>
      </c>
      <c r="E273" s="27">
        <v>1053</v>
      </c>
      <c r="F273" t="s">
        <v>115</v>
      </c>
      <c r="G273" s="20">
        <v>585</v>
      </c>
    </row>
    <row r="274" spans="1:9" ht="18.75" customHeight="1" x14ac:dyDescent="0.25">
      <c r="A274" s="25">
        <v>100636</v>
      </c>
      <c r="B274" t="s">
        <v>133</v>
      </c>
      <c r="C274" s="26">
        <v>44627</v>
      </c>
      <c r="D274" t="s">
        <v>134</v>
      </c>
      <c r="E274" s="27">
        <v>1054</v>
      </c>
      <c r="F274" t="s">
        <v>118</v>
      </c>
      <c r="G274" s="20">
        <v>2605</v>
      </c>
      <c r="H274" t="s">
        <v>135</v>
      </c>
    </row>
    <row r="275" spans="1:9" ht="18.75" customHeight="1" x14ac:dyDescent="0.25">
      <c r="A275" s="25">
        <v>100609</v>
      </c>
      <c r="B275" t="s">
        <v>133</v>
      </c>
      <c r="C275" s="26">
        <v>44627</v>
      </c>
      <c r="D275" t="s">
        <v>134</v>
      </c>
      <c r="E275" s="27">
        <v>1056</v>
      </c>
      <c r="F275" t="s">
        <v>120</v>
      </c>
      <c r="G275" s="20">
        <v>1190</v>
      </c>
    </row>
    <row r="276" spans="1:9" ht="18.75" customHeight="1" x14ac:dyDescent="0.25">
      <c r="A276" s="25">
        <v>100637</v>
      </c>
      <c r="B276" t="s">
        <v>133</v>
      </c>
      <c r="C276" s="26">
        <v>44627</v>
      </c>
      <c r="D276" t="s">
        <v>134</v>
      </c>
      <c r="E276" s="27">
        <v>1057</v>
      </c>
      <c r="F276" t="s">
        <v>121</v>
      </c>
      <c r="G276" s="20">
        <v>380</v>
      </c>
      <c r="H276" t="s">
        <v>135</v>
      </c>
    </row>
    <row r="277" spans="1:9" ht="18.75" customHeight="1" x14ac:dyDescent="0.25">
      <c r="A277" s="25">
        <v>100610</v>
      </c>
      <c r="B277" t="s">
        <v>133</v>
      </c>
      <c r="C277" s="26">
        <v>44627</v>
      </c>
      <c r="D277" t="s">
        <v>134</v>
      </c>
      <c r="E277" s="27">
        <v>1058</v>
      </c>
      <c r="F277" t="s">
        <v>122</v>
      </c>
      <c r="G277" s="20">
        <v>1237.5</v>
      </c>
    </row>
    <row r="278" spans="1:9" ht="18.75" customHeight="1" x14ac:dyDescent="0.25">
      <c r="A278" s="25">
        <v>100638</v>
      </c>
      <c r="B278" t="s">
        <v>133</v>
      </c>
      <c r="C278" s="26">
        <v>44627</v>
      </c>
      <c r="D278" t="s">
        <v>134</v>
      </c>
      <c r="E278" s="27">
        <v>1060</v>
      </c>
      <c r="F278" t="s">
        <v>124</v>
      </c>
      <c r="G278" s="20">
        <v>865</v>
      </c>
      <c r="H278" t="s">
        <v>135</v>
      </c>
    </row>
    <row r="279" spans="1:9" ht="18.75" customHeight="1" x14ac:dyDescent="0.25">
      <c r="A279" s="25">
        <v>100611</v>
      </c>
      <c r="B279" t="s">
        <v>133</v>
      </c>
      <c r="C279" s="26">
        <v>44627</v>
      </c>
      <c r="D279" t="s">
        <v>134</v>
      </c>
      <c r="E279" s="27">
        <v>1061</v>
      </c>
      <c r="F279" t="s">
        <v>89</v>
      </c>
      <c r="G279" s="20">
        <v>120</v>
      </c>
    </row>
    <row r="280" spans="1:9" ht="18.75" customHeight="1" x14ac:dyDescent="0.25">
      <c r="A280" s="25">
        <v>100612</v>
      </c>
      <c r="B280" t="s">
        <v>133</v>
      </c>
      <c r="C280" s="26">
        <v>44627</v>
      </c>
      <c r="D280" t="s">
        <v>134</v>
      </c>
      <c r="E280" s="27">
        <v>1062</v>
      </c>
      <c r="F280" t="s">
        <v>104</v>
      </c>
      <c r="G280" s="20">
        <v>1500</v>
      </c>
    </row>
    <row r="281" spans="1:9" ht="18.75" customHeight="1" x14ac:dyDescent="0.25">
      <c r="A281" s="25">
        <v>100613</v>
      </c>
      <c r="B281" t="s">
        <v>133</v>
      </c>
      <c r="C281" s="26">
        <v>44627</v>
      </c>
      <c r="D281" t="s">
        <v>134</v>
      </c>
      <c r="E281" s="27">
        <v>1065</v>
      </c>
      <c r="F281" t="s">
        <v>34</v>
      </c>
      <c r="G281" s="20">
        <v>315</v>
      </c>
    </row>
    <row r="282" spans="1:9" ht="18.75" customHeight="1" x14ac:dyDescent="0.25">
      <c r="A282" s="25">
        <v>100639</v>
      </c>
      <c r="B282" t="s">
        <v>133</v>
      </c>
      <c r="C282" s="26">
        <v>44627</v>
      </c>
      <c r="D282" t="s">
        <v>134</v>
      </c>
      <c r="E282" s="27">
        <v>1067</v>
      </c>
      <c r="F282" t="s">
        <v>99</v>
      </c>
      <c r="G282" s="20">
        <v>4150</v>
      </c>
      <c r="H282" t="s">
        <v>135</v>
      </c>
    </row>
    <row r="283" spans="1:9" ht="18.75" customHeight="1" x14ac:dyDescent="0.25">
      <c r="A283" s="25">
        <v>100614</v>
      </c>
      <c r="B283" t="s">
        <v>133</v>
      </c>
      <c r="C283" s="26">
        <v>44627</v>
      </c>
      <c r="D283" t="s">
        <v>134</v>
      </c>
      <c r="E283" s="27">
        <v>1068</v>
      </c>
      <c r="F283" t="s">
        <v>39</v>
      </c>
      <c r="G283" s="20">
        <v>210</v>
      </c>
    </row>
    <row r="284" spans="1:9" ht="18.75" customHeight="1" x14ac:dyDescent="0.25">
      <c r="A284" s="25">
        <v>100615</v>
      </c>
      <c r="B284" t="s">
        <v>133</v>
      </c>
      <c r="C284" s="26">
        <v>44627</v>
      </c>
      <c r="D284" t="s">
        <v>134</v>
      </c>
      <c r="E284" s="27">
        <v>1069</v>
      </c>
      <c r="F284" t="s">
        <v>88</v>
      </c>
      <c r="G284" s="20">
        <v>225</v>
      </c>
    </row>
    <row r="285" spans="1:9" ht="18.75" customHeight="1" x14ac:dyDescent="0.25">
      <c r="A285" s="25">
        <v>100616</v>
      </c>
      <c r="B285" t="s">
        <v>133</v>
      </c>
      <c r="C285" s="26">
        <v>44627</v>
      </c>
      <c r="D285" t="s">
        <v>134</v>
      </c>
      <c r="E285" s="27">
        <v>1072</v>
      </c>
      <c r="F285" t="s">
        <v>83</v>
      </c>
      <c r="G285" s="20">
        <v>1140</v>
      </c>
    </row>
    <row r="286" spans="1:9" ht="18.75" customHeight="1" x14ac:dyDescent="0.25">
      <c r="A286" s="25">
        <v>100617</v>
      </c>
      <c r="B286" t="s">
        <v>133</v>
      </c>
      <c r="C286" s="26">
        <v>44627</v>
      </c>
      <c r="D286" t="s">
        <v>134</v>
      </c>
      <c r="E286" s="27">
        <v>1075</v>
      </c>
      <c r="F286" t="s">
        <v>72</v>
      </c>
      <c r="G286" s="20">
        <v>1100</v>
      </c>
    </row>
    <row r="287" spans="1:9" ht="18.75" customHeight="1" x14ac:dyDescent="0.25">
      <c r="A287" s="25">
        <v>100618</v>
      </c>
      <c r="B287" t="s">
        <v>133</v>
      </c>
      <c r="C287" s="26">
        <v>44627</v>
      </c>
      <c r="D287" t="s">
        <v>134</v>
      </c>
      <c r="E287" s="27">
        <v>1077</v>
      </c>
      <c r="F287" t="s">
        <v>74</v>
      </c>
      <c r="G287" s="20">
        <v>810</v>
      </c>
    </row>
    <row r="288" spans="1:9" ht="18.75" customHeight="1" x14ac:dyDescent="0.25">
      <c r="A288" s="25">
        <v>100640</v>
      </c>
      <c r="B288" t="s">
        <v>133</v>
      </c>
      <c r="C288" s="26">
        <v>44627</v>
      </c>
      <c r="D288" t="s">
        <v>134</v>
      </c>
      <c r="E288" s="27">
        <v>1079</v>
      </c>
      <c r="F288" t="s">
        <v>116</v>
      </c>
      <c r="G288" s="20">
        <v>602</v>
      </c>
      <c r="H288" t="s">
        <v>135</v>
      </c>
      <c r="I288" t="s">
        <v>151</v>
      </c>
    </row>
    <row r="289" spans="1:8" ht="18.75" customHeight="1" x14ac:dyDescent="0.25">
      <c r="A289" s="25">
        <v>100619</v>
      </c>
      <c r="B289" t="s">
        <v>133</v>
      </c>
      <c r="C289" s="26">
        <v>44627</v>
      </c>
      <c r="D289" t="s">
        <v>134</v>
      </c>
      <c r="E289" s="27">
        <v>1082</v>
      </c>
      <c r="F289" t="s">
        <v>31</v>
      </c>
      <c r="G289" s="20">
        <v>205</v>
      </c>
    </row>
    <row r="290" spans="1:8" ht="18.75" customHeight="1" x14ac:dyDescent="0.25">
      <c r="A290" s="25">
        <v>100620</v>
      </c>
      <c r="B290" t="s">
        <v>133</v>
      </c>
      <c r="C290" s="26">
        <v>44627</v>
      </c>
      <c r="D290" t="s">
        <v>134</v>
      </c>
      <c r="E290" s="27">
        <v>1083</v>
      </c>
      <c r="F290" t="s">
        <v>91</v>
      </c>
      <c r="G290" s="20">
        <v>520</v>
      </c>
    </row>
    <row r="291" spans="1:8" ht="18.75" customHeight="1" x14ac:dyDescent="0.25">
      <c r="A291" s="25">
        <v>969408</v>
      </c>
      <c r="B291" t="s">
        <v>136</v>
      </c>
      <c r="C291" s="26">
        <v>44627</v>
      </c>
      <c r="D291" t="s">
        <v>134</v>
      </c>
      <c r="E291" s="27">
        <v>1083</v>
      </c>
      <c r="F291" t="s">
        <v>91</v>
      </c>
      <c r="G291" s="20">
        <v>195</v>
      </c>
      <c r="H291" t="s">
        <v>135</v>
      </c>
    </row>
    <row r="292" spans="1:8" ht="18.75" customHeight="1" x14ac:dyDescent="0.25">
      <c r="A292" s="25">
        <v>100621</v>
      </c>
      <c r="B292" t="s">
        <v>133</v>
      </c>
      <c r="C292" s="26">
        <v>44627</v>
      </c>
      <c r="D292" t="s">
        <v>134</v>
      </c>
      <c r="E292" s="27">
        <v>1084</v>
      </c>
      <c r="F292" t="s">
        <v>29</v>
      </c>
      <c r="G292" s="20">
        <v>945</v>
      </c>
    </row>
    <row r="293" spans="1:8" ht="18.75" customHeight="1" x14ac:dyDescent="0.25">
      <c r="A293" s="25">
        <v>100622</v>
      </c>
      <c r="B293" t="s">
        <v>133</v>
      </c>
      <c r="C293" s="26">
        <v>44627</v>
      </c>
      <c r="D293" t="s">
        <v>134</v>
      </c>
      <c r="E293" s="27">
        <v>1085</v>
      </c>
      <c r="F293" t="s">
        <v>21</v>
      </c>
      <c r="G293" s="20">
        <v>240</v>
      </c>
    </row>
    <row r="294" spans="1:8" ht="18.75" customHeight="1" x14ac:dyDescent="0.25">
      <c r="A294" s="25">
        <v>100644</v>
      </c>
      <c r="B294" t="s">
        <v>133</v>
      </c>
      <c r="C294" s="26">
        <v>44658</v>
      </c>
      <c r="D294" t="s">
        <v>134</v>
      </c>
      <c r="E294" s="27">
        <v>1007</v>
      </c>
      <c r="F294" t="s">
        <v>32</v>
      </c>
      <c r="G294" s="20">
        <v>3105</v>
      </c>
      <c r="H294" t="s">
        <v>135</v>
      </c>
    </row>
    <row r="295" spans="1:8" ht="18.75" customHeight="1" x14ac:dyDescent="0.25">
      <c r="A295" s="25">
        <v>100645</v>
      </c>
      <c r="B295" t="s">
        <v>133</v>
      </c>
      <c r="C295" s="26">
        <v>44658</v>
      </c>
      <c r="D295" t="s">
        <v>134</v>
      </c>
      <c r="E295" s="27">
        <v>1015</v>
      </c>
      <c r="F295" t="s">
        <v>45</v>
      </c>
      <c r="G295" s="20">
        <v>370</v>
      </c>
      <c r="H295" t="s">
        <v>135</v>
      </c>
    </row>
    <row r="296" spans="1:8" ht="18.75" customHeight="1" x14ac:dyDescent="0.25">
      <c r="A296" s="25">
        <v>100646</v>
      </c>
      <c r="B296" t="s">
        <v>133</v>
      </c>
      <c r="C296" s="26">
        <v>44658</v>
      </c>
      <c r="D296" t="s">
        <v>134</v>
      </c>
      <c r="E296" s="27">
        <v>1020</v>
      </c>
      <c r="F296" t="s">
        <v>56</v>
      </c>
      <c r="G296" s="20">
        <v>160</v>
      </c>
      <c r="H296" t="s">
        <v>135</v>
      </c>
    </row>
    <row r="297" spans="1:8" ht="18.75" customHeight="1" x14ac:dyDescent="0.25">
      <c r="A297" s="25">
        <v>100647</v>
      </c>
      <c r="B297" t="s">
        <v>133</v>
      </c>
      <c r="C297" s="26">
        <v>44658</v>
      </c>
      <c r="D297" t="s">
        <v>134</v>
      </c>
      <c r="E297" s="27">
        <v>1033</v>
      </c>
      <c r="F297" t="s">
        <v>82</v>
      </c>
      <c r="G297" s="20">
        <v>910</v>
      </c>
      <c r="H297" t="s">
        <v>135</v>
      </c>
    </row>
    <row r="298" spans="1:8" ht="18.75" customHeight="1" x14ac:dyDescent="0.25">
      <c r="A298" s="25">
        <v>100648</v>
      </c>
      <c r="B298" t="s">
        <v>133</v>
      </c>
      <c r="C298" s="26">
        <v>44658</v>
      </c>
      <c r="D298" t="s">
        <v>134</v>
      </c>
      <c r="E298" s="27">
        <v>1047</v>
      </c>
      <c r="F298" t="s">
        <v>106</v>
      </c>
      <c r="G298" s="20">
        <v>3396.64</v>
      </c>
      <c r="H298" t="s">
        <v>135</v>
      </c>
    </row>
    <row r="299" spans="1:8" ht="18.75" customHeight="1" x14ac:dyDescent="0.25">
      <c r="A299" s="25">
        <v>100649</v>
      </c>
      <c r="B299" t="s">
        <v>133</v>
      </c>
      <c r="C299" s="26">
        <v>44658</v>
      </c>
      <c r="D299" t="s">
        <v>134</v>
      </c>
      <c r="E299" s="27">
        <v>1049</v>
      </c>
      <c r="F299" t="s">
        <v>108</v>
      </c>
      <c r="G299" s="20">
        <v>330</v>
      </c>
      <c r="H299" t="s">
        <v>135</v>
      </c>
    </row>
    <row r="300" spans="1:8" ht="18.75" customHeight="1" x14ac:dyDescent="0.25">
      <c r="A300" s="25">
        <v>100650</v>
      </c>
      <c r="B300" t="s">
        <v>133</v>
      </c>
      <c r="C300" s="26">
        <v>44658</v>
      </c>
      <c r="D300" t="s">
        <v>134</v>
      </c>
      <c r="E300" s="27">
        <v>1052</v>
      </c>
      <c r="F300" t="s">
        <v>113</v>
      </c>
      <c r="G300" s="20">
        <v>835</v>
      </c>
      <c r="H300" t="s">
        <v>135</v>
      </c>
    </row>
    <row r="301" spans="1:8" ht="18.75" customHeight="1" x14ac:dyDescent="0.25">
      <c r="A301" s="25">
        <v>100676</v>
      </c>
      <c r="B301" t="s">
        <v>133</v>
      </c>
      <c r="C301" s="26">
        <v>44658</v>
      </c>
      <c r="D301" t="s">
        <v>134</v>
      </c>
      <c r="E301" s="27">
        <v>1058</v>
      </c>
      <c r="F301" t="s">
        <v>122</v>
      </c>
      <c r="G301" s="20">
        <v>660</v>
      </c>
      <c r="H301" t="s">
        <v>135</v>
      </c>
    </row>
    <row r="302" spans="1:8" ht="18.75" customHeight="1" x14ac:dyDescent="0.25">
      <c r="A302" s="25">
        <v>100677</v>
      </c>
      <c r="B302" t="s">
        <v>133</v>
      </c>
      <c r="C302" s="26">
        <v>44658</v>
      </c>
      <c r="D302" t="s">
        <v>134</v>
      </c>
      <c r="E302" s="27">
        <v>1067</v>
      </c>
      <c r="F302" t="s">
        <v>99</v>
      </c>
      <c r="G302" s="20">
        <v>2460</v>
      </c>
      <c r="H302" t="s">
        <v>135</v>
      </c>
    </row>
    <row r="303" spans="1:8" ht="18.75" customHeight="1" x14ac:dyDescent="0.25">
      <c r="A303" s="25">
        <v>100678</v>
      </c>
      <c r="B303" t="s">
        <v>133</v>
      </c>
      <c r="C303" s="26">
        <v>44658</v>
      </c>
      <c r="D303" t="s">
        <v>134</v>
      </c>
      <c r="E303" s="27">
        <v>1072</v>
      </c>
      <c r="F303" t="s">
        <v>83</v>
      </c>
      <c r="G303" s="20">
        <v>1380</v>
      </c>
      <c r="H303" t="s">
        <v>135</v>
      </c>
    </row>
    <row r="304" spans="1:8" ht="18.75" customHeight="1" x14ac:dyDescent="0.25">
      <c r="A304" s="25">
        <v>969404</v>
      </c>
      <c r="B304" t="s">
        <v>136</v>
      </c>
      <c r="C304" s="26">
        <v>44658</v>
      </c>
      <c r="D304" t="s">
        <v>134</v>
      </c>
      <c r="E304" s="27">
        <v>1083</v>
      </c>
      <c r="F304" t="s">
        <v>91</v>
      </c>
      <c r="G304" s="20">
        <v>1348.75</v>
      </c>
      <c r="H304" t="s">
        <v>135</v>
      </c>
    </row>
    <row r="305" spans="1:8" ht="18.75" customHeight="1" x14ac:dyDescent="0.25">
      <c r="A305" s="25">
        <v>100679</v>
      </c>
      <c r="B305" t="s">
        <v>133</v>
      </c>
      <c r="C305" s="26">
        <v>44658</v>
      </c>
      <c r="D305" t="s">
        <v>134</v>
      </c>
      <c r="E305" s="27">
        <v>1084</v>
      </c>
      <c r="F305" t="s">
        <v>29</v>
      </c>
      <c r="G305" s="20">
        <v>195</v>
      </c>
      <c r="H305" t="s">
        <v>135</v>
      </c>
    </row>
    <row r="306" spans="1:8" ht="18.75" customHeight="1" x14ac:dyDescent="0.25">
      <c r="A306" s="25">
        <v>100680</v>
      </c>
      <c r="B306" t="s">
        <v>133</v>
      </c>
      <c r="C306" s="26">
        <v>44658</v>
      </c>
      <c r="D306" t="s">
        <v>134</v>
      </c>
      <c r="E306" s="27">
        <v>1085</v>
      </c>
      <c r="F306" t="s">
        <v>21</v>
      </c>
      <c r="G306" s="20">
        <v>360</v>
      </c>
      <c r="H306" t="s">
        <v>135</v>
      </c>
    </row>
    <row r="307" spans="1:8" ht="18.75" customHeight="1" x14ac:dyDescent="0.25">
      <c r="A307" s="25">
        <v>969409</v>
      </c>
      <c r="B307" t="s">
        <v>136</v>
      </c>
      <c r="C307" s="26">
        <v>44688</v>
      </c>
      <c r="D307" t="s">
        <v>134</v>
      </c>
      <c r="E307" s="27">
        <v>1003</v>
      </c>
      <c r="F307" t="s">
        <v>24</v>
      </c>
      <c r="G307" s="20">
        <v>5457.5</v>
      </c>
      <c r="H307" t="s">
        <v>135</v>
      </c>
    </row>
    <row r="308" spans="1:8" ht="18.75" customHeight="1" x14ac:dyDescent="0.25">
      <c r="A308" s="25">
        <v>100652</v>
      </c>
      <c r="B308" t="s">
        <v>133</v>
      </c>
      <c r="C308" s="26">
        <v>44688</v>
      </c>
      <c r="D308" t="s">
        <v>134</v>
      </c>
      <c r="E308" s="27">
        <v>1004</v>
      </c>
      <c r="F308" t="s">
        <v>25</v>
      </c>
      <c r="G308" s="20">
        <v>410</v>
      </c>
      <c r="H308" t="s">
        <v>135</v>
      </c>
    </row>
    <row r="309" spans="1:8" ht="18.75" customHeight="1" x14ac:dyDescent="0.25">
      <c r="A309" s="25">
        <v>969412</v>
      </c>
      <c r="B309" t="s">
        <v>136</v>
      </c>
      <c r="C309" s="26">
        <v>44688</v>
      </c>
      <c r="D309" t="s">
        <v>134</v>
      </c>
      <c r="E309" s="27">
        <v>1007</v>
      </c>
      <c r="F309" t="s">
        <v>32</v>
      </c>
      <c r="G309" s="20">
        <v>4035</v>
      </c>
      <c r="H309" t="s">
        <v>135</v>
      </c>
    </row>
    <row r="310" spans="1:8" ht="18.75" customHeight="1" x14ac:dyDescent="0.25">
      <c r="A310" s="25">
        <v>100653</v>
      </c>
      <c r="B310" t="s">
        <v>133</v>
      </c>
      <c r="C310" s="26">
        <v>44688</v>
      </c>
      <c r="D310" t="s">
        <v>134</v>
      </c>
      <c r="E310" s="27">
        <v>1010</v>
      </c>
      <c r="F310" t="s">
        <v>38</v>
      </c>
      <c r="G310" s="20">
        <v>360</v>
      </c>
      <c r="H310" t="s">
        <v>135</v>
      </c>
    </row>
    <row r="311" spans="1:8" ht="18.75" customHeight="1" x14ac:dyDescent="0.25">
      <c r="A311" s="25">
        <v>969410</v>
      </c>
      <c r="B311" t="s">
        <v>136</v>
      </c>
      <c r="C311" s="26">
        <v>44688</v>
      </c>
      <c r="D311" t="s">
        <v>134</v>
      </c>
      <c r="E311" s="27">
        <v>1014</v>
      </c>
      <c r="F311" t="s">
        <v>44</v>
      </c>
      <c r="G311" s="20">
        <v>220</v>
      </c>
      <c r="H311" t="s">
        <v>135</v>
      </c>
    </row>
    <row r="312" spans="1:8" ht="18.75" customHeight="1" x14ac:dyDescent="0.25">
      <c r="A312" s="25">
        <v>100654</v>
      </c>
      <c r="B312" t="s">
        <v>133</v>
      </c>
      <c r="C312" s="26">
        <v>44688</v>
      </c>
      <c r="D312" t="s">
        <v>134</v>
      </c>
      <c r="E312" s="27">
        <v>1020</v>
      </c>
      <c r="F312" t="s">
        <v>56</v>
      </c>
      <c r="G312" s="20">
        <v>930</v>
      </c>
      <c r="H312" t="s">
        <v>135</v>
      </c>
    </row>
    <row r="313" spans="1:8" ht="18.75" customHeight="1" x14ac:dyDescent="0.25">
      <c r="A313" s="25">
        <v>100655</v>
      </c>
      <c r="B313" t="s">
        <v>133</v>
      </c>
      <c r="C313" s="26">
        <v>44688</v>
      </c>
      <c r="D313" t="s">
        <v>134</v>
      </c>
      <c r="E313" s="27">
        <v>1022</v>
      </c>
      <c r="F313" t="s">
        <v>60</v>
      </c>
      <c r="G313" s="20">
        <v>1222.5</v>
      </c>
      <c r="H313" t="s">
        <v>135</v>
      </c>
    </row>
    <row r="314" spans="1:8" ht="18.75" customHeight="1" x14ac:dyDescent="0.25">
      <c r="A314" s="25">
        <v>100656</v>
      </c>
      <c r="B314" t="s">
        <v>133</v>
      </c>
      <c r="C314" s="26">
        <v>44688</v>
      </c>
      <c r="D314" t="s">
        <v>134</v>
      </c>
      <c r="E314" s="27">
        <v>1025</v>
      </c>
      <c r="F314" t="s">
        <v>65</v>
      </c>
      <c r="G314" s="20">
        <v>750</v>
      </c>
      <c r="H314" t="s">
        <v>135</v>
      </c>
    </row>
    <row r="315" spans="1:8" ht="18.75" customHeight="1" x14ac:dyDescent="0.25">
      <c r="A315" s="25">
        <v>100657</v>
      </c>
      <c r="B315" t="s">
        <v>133</v>
      </c>
      <c r="C315" s="26">
        <v>44688</v>
      </c>
      <c r="D315" t="s">
        <v>134</v>
      </c>
      <c r="E315" s="27">
        <v>1027</v>
      </c>
      <c r="F315" t="s">
        <v>73</v>
      </c>
      <c r="G315" s="20">
        <v>582.5</v>
      </c>
      <c r="H315" t="s">
        <v>135</v>
      </c>
    </row>
    <row r="316" spans="1:8" ht="18.75" customHeight="1" x14ac:dyDescent="0.25">
      <c r="A316" s="25">
        <v>100658</v>
      </c>
      <c r="B316" t="s">
        <v>133</v>
      </c>
      <c r="C316" s="26">
        <v>44688</v>
      </c>
      <c r="D316" t="s">
        <v>134</v>
      </c>
      <c r="E316" s="27">
        <v>1029</v>
      </c>
      <c r="F316" t="s">
        <v>78</v>
      </c>
      <c r="G316" s="20">
        <v>1205</v>
      </c>
      <c r="H316" t="s">
        <v>135</v>
      </c>
    </row>
    <row r="317" spans="1:8" ht="18.75" customHeight="1" x14ac:dyDescent="0.25">
      <c r="A317" s="25">
        <v>100659</v>
      </c>
      <c r="B317" t="s">
        <v>133</v>
      </c>
      <c r="C317" s="26">
        <v>44688</v>
      </c>
      <c r="D317" t="s">
        <v>134</v>
      </c>
      <c r="E317" s="27">
        <v>1032</v>
      </c>
      <c r="F317" t="s">
        <v>81</v>
      </c>
      <c r="G317" s="20">
        <v>602.5</v>
      </c>
      <c r="H317" t="s">
        <v>135</v>
      </c>
    </row>
    <row r="318" spans="1:8" ht="18.75" customHeight="1" x14ac:dyDescent="0.25">
      <c r="A318" s="25">
        <v>969411</v>
      </c>
      <c r="B318" t="s">
        <v>136</v>
      </c>
      <c r="C318" s="26">
        <v>44688</v>
      </c>
      <c r="D318" t="s">
        <v>134</v>
      </c>
      <c r="E318" s="27">
        <v>1033</v>
      </c>
      <c r="F318" t="s">
        <v>82</v>
      </c>
      <c r="G318" s="20">
        <v>1780</v>
      </c>
      <c r="H318" t="s">
        <v>135</v>
      </c>
    </row>
    <row r="319" spans="1:8" ht="18.75" customHeight="1" x14ac:dyDescent="0.25">
      <c r="A319" s="25">
        <v>100660</v>
      </c>
      <c r="B319" t="s">
        <v>133</v>
      </c>
      <c r="C319" s="26">
        <v>44688</v>
      </c>
      <c r="D319" t="s">
        <v>134</v>
      </c>
      <c r="E319" s="27">
        <v>1034</v>
      </c>
      <c r="F319" t="s">
        <v>84</v>
      </c>
      <c r="G319" s="20">
        <v>500</v>
      </c>
      <c r="H319" t="s">
        <v>135</v>
      </c>
    </row>
    <row r="320" spans="1:8" ht="18.75" customHeight="1" x14ac:dyDescent="0.25">
      <c r="A320" s="25">
        <v>100661</v>
      </c>
      <c r="B320" t="s">
        <v>133</v>
      </c>
      <c r="C320" s="26">
        <v>44688</v>
      </c>
      <c r="D320" t="s">
        <v>134</v>
      </c>
      <c r="E320" s="27">
        <v>1036</v>
      </c>
      <c r="F320" t="s">
        <v>86</v>
      </c>
      <c r="G320" s="20">
        <v>1030</v>
      </c>
      <c r="H320" t="s">
        <v>135</v>
      </c>
    </row>
    <row r="321" spans="1:8" ht="18.75" customHeight="1" x14ac:dyDescent="0.25">
      <c r="A321" s="25">
        <v>100662</v>
      </c>
      <c r="B321" t="s">
        <v>133</v>
      </c>
      <c r="C321" s="26">
        <v>44688</v>
      </c>
      <c r="D321" t="s">
        <v>134</v>
      </c>
      <c r="E321" s="27">
        <v>1040</v>
      </c>
      <c r="F321" t="s">
        <v>90</v>
      </c>
      <c r="G321" s="20">
        <v>1764.16</v>
      </c>
      <c r="H321" t="s">
        <v>135</v>
      </c>
    </row>
    <row r="322" spans="1:8" ht="18.75" customHeight="1" x14ac:dyDescent="0.25">
      <c r="A322" s="25">
        <v>100663</v>
      </c>
      <c r="B322" t="s">
        <v>133</v>
      </c>
      <c r="C322" s="26">
        <v>44688</v>
      </c>
      <c r="D322" t="s">
        <v>134</v>
      </c>
      <c r="E322" s="27">
        <v>1041</v>
      </c>
      <c r="F322" t="s">
        <v>95</v>
      </c>
      <c r="G322" s="20">
        <v>575</v>
      </c>
      <c r="H322" t="s">
        <v>135</v>
      </c>
    </row>
    <row r="323" spans="1:8" ht="18.75" customHeight="1" x14ac:dyDescent="0.25">
      <c r="A323" s="25">
        <v>100664</v>
      </c>
      <c r="B323" t="s">
        <v>133</v>
      </c>
      <c r="C323" s="26">
        <v>44688</v>
      </c>
      <c r="D323" t="s">
        <v>134</v>
      </c>
      <c r="E323" s="27">
        <v>1043</v>
      </c>
      <c r="F323" t="s">
        <v>97</v>
      </c>
      <c r="G323" s="20">
        <v>490</v>
      </c>
      <c r="H323" t="s">
        <v>135</v>
      </c>
    </row>
    <row r="324" spans="1:8" ht="18.75" customHeight="1" x14ac:dyDescent="0.25">
      <c r="A324" s="25">
        <v>100665</v>
      </c>
      <c r="B324" t="s">
        <v>133</v>
      </c>
      <c r="C324" s="26">
        <v>44688</v>
      </c>
      <c r="D324" t="s">
        <v>134</v>
      </c>
      <c r="E324" s="27">
        <v>1047</v>
      </c>
      <c r="F324" t="s">
        <v>106</v>
      </c>
      <c r="G324" s="20">
        <v>2844.98</v>
      </c>
      <c r="H324" t="s">
        <v>135</v>
      </c>
    </row>
    <row r="325" spans="1:8" ht="18.75" customHeight="1" x14ac:dyDescent="0.25">
      <c r="A325" s="25">
        <v>100666</v>
      </c>
      <c r="B325" t="s">
        <v>133</v>
      </c>
      <c r="C325" s="26">
        <v>44688</v>
      </c>
      <c r="D325" t="s">
        <v>134</v>
      </c>
      <c r="E325" s="27">
        <v>1049</v>
      </c>
      <c r="F325" t="s">
        <v>108</v>
      </c>
      <c r="G325" s="20">
        <v>1440</v>
      </c>
      <c r="H325" t="s">
        <v>135</v>
      </c>
    </row>
    <row r="326" spans="1:8" ht="18.75" customHeight="1" x14ac:dyDescent="0.25">
      <c r="A326" s="25">
        <v>100667</v>
      </c>
      <c r="B326" t="s">
        <v>133</v>
      </c>
      <c r="C326" s="26">
        <v>44688</v>
      </c>
      <c r="D326" t="s">
        <v>134</v>
      </c>
      <c r="E326" s="27">
        <v>1052</v>
      </c>
      <c r="F326" t="s">
        <v>113</v>
      </c>
      <c r="G326" s="20">
        <v>3840</v>
      </c>
      <c r="H326" t="s">
        <v>135</v>
      </c>
    </row>
    <row r="327" spans="1:8" ht="18.75" customHeight="1" x14ac:dyDescent="0.25">
      <c r="A327" s="25">
        <v>100668</v>
      </c>
      <c r="B327" t="s">
        <v>133</v>
      </c>
      <c r="C327" s="26">
        <v>44688</v>
      </c>
      <c r="D327" t="s">
        <v>134</v>
      </c>
      <c r="E327" s="27">
        <v>1056</v>
      </c>
      <c r="F327" t="s">
        <v>120</v>
      </c>
      <c r="G327" s="20">
        <v>1540</v>
      </c>
      <c r="H327" t="s">
        <v>135</v>
      </c>
    </row>
    <row r="328" spans="1:8" ht="18.75" customHeight="1" x14ac:dyDescent="0.25">
      <c r="A328" s="25">
        <v>100669</v>
      </c>
      <c r="B328" t="s">
        <v>133</v>
      </c>
      <c r="C328" s="26">
        <v>44688</v>
      </c>
      <c r="D328" t="s">
        <v>134</v>
      </c>
      <c r="E328" s="27">
        <v>1057</v>
      </c>
      <c r="F328" t="s">
        <v>121</v>
      </c>
      <c r="G328" s="20">
        <v>1207.5</v>
      </c>
      <c r="H328" t="s">
        <v>135</v>
      </c>
    </row>
    <row r="329" spans="1:8" ht="18.75" customHeight="1" x14ac:dyDescent="0.25">
      <c r="A329" s="25">
        <v>100670</v>
      </c>
      <c r="B329" t="s">
        <v>133</v>
      </c>
      <c r="C329" s="26">
        <v>44688</v>
      </c>
      <c r="D329" t="s">
        <v>134</v>
      </c>
      <c r="E329" s="27">
        <v>1058</v>
      </c>
      <c r="F329" t="s">
        <v>122</v>
      </c>
      <c r="G329" s="20">
        <v>907.5</v>
      </c>
      <c r="H329" t="s">
        <v>135</v>
      </c>
    </row>
    <row r="330" spans="1:8" ht="18.75" customHeight="1" x14ac:dyDescent="0.25">
      <c r="A330" s="25">
        <v>100671</v>
      </c>
      <c r="B330" t="s">
        <v>133</v>
      </c>
      <c r="C330" s="26">
        <v>44688</v>
      </c>
      <c r="D330" t="s">
        <v>134</v>
      </c>
      <c r="E330" s="27">
        <v>1059</v>
      </c>
      <c r="F330" t="s">
        <v>123</v>
      </c>
      <c r="G330" s="20">
        <v>260</v>
      </c>
      <c r="H330" t="s">
        <v>135</v>
      </c>
    </row>
    <row r="331" spans="1:8" ht="18.75" customHeight="1" x14ac:dyDescent="0.25">
      <c r="A331" s="25">
        <v>100672</v>
      </c>
      <c r="B331" t="s">
        <v>133</v>
      </c>
      <c r="C331" s="26">
        <v>44688</v>
      </c>
      <c r="D331" t="s">
        <v>134</v>
      </c>
      <c r="E331" s="27">
        <v>1060</v>
      </c>
      <c r="F331" t="s">
        <v>143</v>
      </c>
      <c r="G331" s="20">
        <v>2065</v>
      </c>
      <c r="H331" t="s">
        <v>135</v>
      </c>
    </row>
    <row r="332" spans="1:8" ht="18.75" customHeight="1" x14ac:dyDescent="0.25">
      <c r="A332" s="25">
        <v>969414</v>
      </c>
      <c r="B332" t="s">
        <v>136</v>
      </c>
      <c r="C332" s="26">
        <v>44688</v>
      </c>
      <c r="D332" t="s">
        <v>134</v>
      </c>
      <c r="E332" s="27">
        <v>1061</v>
      </c>
      <c r="F332" t="s">
        <v>89</v>
      </c>
      <c r="G332" s="20">
        <v>240</v>
      </c>
      <c r="H332" t="s">
        <v>135</v>
      </c>
    </row>
    <row r="333" spans="1:8" ht="18.75" customHeight="1" x14ac:dyDescent="0.25">
      <c r="A333" s="25">
        <v>100673</v>
      </c>
      <c r="B333" t="s">
        <v>133</v>
      </c>
      <c r="C333" s="26">
        <v>44688</v>
      </c>
      <c r="D333" t="s">
        <v>134</v>
      </c>
      <c r="E333" s="27">
        <v>1062</v>
      </c>
      <c r="F333" t="s">
        <v>104</v>
      </c>
      <c r="G333" s="20">
        <v>750</v>
      </c>
      <c r="H333" t="s">
        <v>135</v>
      </c>
    </row>
    <row r="334" spans="1:8" ht="18.75" customHeight="1" x14ac:dyDescent="0.25">
      <c r="A334" s="25">
        <v>100674</v>
      </c>
      <c r="B334" t="s">
        <v>133</v>
      </c>
      <c r="C334" s="26">
        <v>44688</v>
      </c>
      <c r="D334" t="s">
        <v>134</v>
      </c>
      <c r="E334" s="27">
        <v>1067</v>
      </c>
      <c r="F334" t="s">
        <v>99</v>
      </c>
      <c r="G334" s="20">
        <v>5715</v>
      </c>
      <c r="H334" t="s">
        <v>135</v>
      </c>
    </row>
    <row r="335" spans="1:8" ht="18.75" customHeight="1" x14ac:dyDescent="0.25">
      <c r="A335" s="25">
        <v>100675</v>
      </c>
      <c r="B335" t="s">
        <v>133</v>
      </c>
      <c r="C335" s="26">
        <v>44688</v>
      </c>
      <c r="D335" t="s">
        <v>134</v>
      </c>
      <c r="E335" s="27">
        <v>1068</v>
      </c>
      <c r="F335" t="s">
        <v>39</v>
      </c>
      <c r="G335" s="20">
        <v>1785</v>
      </c>
      <c r="H335" t="s">
        <v>135</v>
      </c>
    </row>
    <row r="336" spans="1:8" ht="18.75" customHeight="1" x14ac:dyDescent="0.25">
      <c r="A336" s="25">
        <v>100700</v>
      </c>
      <c r="B336" t="s">
        <v>133</v>
      </c>
      <c r="C336" s="26">
        <v>44688</v>
      </c>
      <c r="D336" t="s">
        <v>134</v>
      </c>
      <c r="E336" s="27">
        <v>1069</v>
      </c>
      <c r="F336" t="s">
        <v>88</v>
      </c>
      <c r="G336" s="20">
        <v>2185</v>
      </c>
      <c r="H336" t="s">
        <v>135</v>
      </c>
    </row>
    <row r="337" spans="1:9" ht="18.75" customHeight="1" x14ac:dyDescent="0.25">
      <c r="A337" s="25">
        <v>969401</v>
      </c>
      <c r="B337" t="s">
        <v>136</v>
      </c>
      <c r="C337" s="26">
        <v>44688</v>
      </c>
      <c r="D337" t="s">
        <v>134</v>
      </c>
      <c r="E337" s="27">
        <v>1072</v>
      </c>
      <c r="F337" t="s">
        <v>83</v>
      </c>
      <c r="G337" s="20">
        <v>3570</v>
      </c>
      <c r="H337" t="s">
        <v>135</v>
      </c>
    </row>
    <row r="338" spans="1:9" ht="18.75" customHeight="1" x14ac:dyDescent="0.25">
      <c r="A338" s="25">
        <v>969415</v>
      </c>
      <c r="B338" t="s">
        <v>136</v>
      </c>
      <c r="C338" s="26">
        <v>44688</v>
      </c>
      <c r="D338" t="s">
        <v>134</v>
      </c>
      <c r="E338" s="27">
        <v>1075</v>
      </c>
      <c r="F338" t="s">
        <v>72</v>
      </c>
      <c r="G338" s="20">
        <v>895</v>
      </c>
      <c r="H338" t="s">
        <v>135</v>
      </c>
    </row>
    <row r="339" spans="1:9" ht="18.75" customHeight="1" x14ac:dyDescent="0.25">
      <c r="A339" s="25">
        <v>969402</v>
      </c>
      <c r="B339" t="s">
        <v>136</v>
      </c>
      <c r="C339" s="26">
        <v>44688</v>
      </c>
      <c r="D339" t="s">
        <v>134</v>
      </c>
      <c r="E339" s="27">
        <v>1078</v>
      </c>
      <c r="F339" t="s">
        <v>47</v>
      </c>
      <c r="G339" s="20">
        <v>1320</v>
      </c>
      <c r="H339" t="s">
        <v>135</v>
      </c>
    </row>
    <row r="340" spans="1:9" ht="18.75" customHeight="1" x14ac:dyDescent="0.25">
      <c r="A340" s="25">
        <v>969403</v>
      </c>
      <c r="B340" t="s">
        <v>136</v>
      </c>
      <c r="C340" s="26">
        <v>44688</v>
      </c>
      <c r="D340" t="s">
        <v>134</v>
      </c>
      <c r="E340" s="27">
        <v>1081</v>
      </c>
      <c r="F340" t="s">
        <v>58</v>
      </c>
      <c r="G340" s="20">
        <v>1350</v>
      </c>
      <c r="H340" t="s">
        <v>135</v>
      </c>
    </row>
    <row r="341" spans="1:9" ht="18.75" customHeight="1" x14ac:dyDescent="0.25">
      <c r="A341" s="25">
        <v>969416</v>
      </c>
      <c r="B341" t="s">
        <v>136</v>
      </c>
      <c r="C341" s="26">
        <v>44688</v>
      </c>
      <c r="D341" t="s">
        <v>134</v>
      </c>
      <c r="E341" s="27">
        <v>1082</v>
      </c>
      <c r="F341" t="s">
        <v>31</v>
      </c>
      <c r="G341" s="20">
        <v>272.5</v>
      </c>
      <c r="H341" t="s">
        <v>135</v>
      </c>
      <c r="I341" t="str">
        <f>"4月糧 Total: $"&amp;SUM(G299:G341)</f>
        <v>4月糧 Total: $61670.39</v>
      </c>
    </row>
    <row r="342" spans="1:9" ht="18.75" customHeight="1" x14ac:dyDescent="0.25">
      <c r="A342" s="25">
        <v>969405</v>
      </c>
      <c r="B342" t="s">
        <v>136</v>
      </c>
      <c r="C342" s="26">
        <v>44688</v>
      </c>
      <c r="D342" t="s">
        <v>134</v>
      </c>
      <c r="E342" s="27">
        <v>1084</v>
      </c>
      <c r="F342" t="s">
        <v>29</v>
      </c>
      <c r="G342" s="20">
        <v>1575</v>
      </c>
      <c r="H342" t="s">
        <v>135</v>
      </c>
    </row>
    <row r="343" spans="1:9" ht="18.75" customHeight="1" x14ac:dyDescent="0.25">
      <c r="A343" s="25">
        <v>969406</v>
      </c>
      <c r="B343" t="s">
        <v>136</v>
      </c>
      <c r="C343" s="26">
        <v>44688</v>
      </c>
      <c r="D343" t="s">
        <v>134</v>
      </c>
      <c r="E343" s="27">
        <v>1085</v>
      </c>
      <c r="F343" t="s">
        <v>21</v>
      </c>
      <c r="G343" s="20">
        <v>360</v>
      </c>
      <c r="H343" t="s">
        <v>135</v>
      </c>
    </row>
    <row r="344" spans="1:9" ht="18.75" customHeight="1" x14ac:dyDescent="0.25">
      <c r="A344" s="25">
        <v>969407</v>
      </c>
      <c r="B344" t="s">
        <v>136</v>
      </c>
      <c r="C344" s="26">
        <v>44688</v>
      </c>
      <c r="D344" t="s">
        <v>134</v>
      </c>
      <c r="E344" s="27">
        <v>1086</v>
      </c>
      <c r="F344" t="s">
        <v>75</v>
      </c>
      <c r="G344" s="20">
        <v>1170</v>
      </c>
      <c r="H344" t="s">
        <v>135</v>
      </c>
    </row>
    <row r="345" spans="1:9" ht="18.75" customHeight="1" x14ac:dyDescent="0.25">
      <c r="A345" s="25">
        <v>100701</v>
      </c>
      <c r="B345" t="s">
        <v>133</v>
      </c>
      <c r="C345" s="26">
        <v>44719</v>
      </c>
      <c r="D345" t="s">
        <v>134</v>
      </c>
      <c r="E345" s="27">
        <v>1001</v>
      </c>
      <c r="F345" t="s">
        <v>19</v>
      </c>
      <c r="G345" s="20">
        <v>520</v>
      </c>
      <c r="H345" t="s">
        <v>135</v>
      </c>
    </row>
    <row r="346" spans="1:9" ht="18.75" customHeight="1" x14ac:dyDescent="0.25">
      <c r="A346" s="25">
        <v>100736</v>
      </c>
      <c r="B346" t="s">
        <v>133</v>
      </c>
      <c r="C346" s="26">
        <v>44719</v>
      </c>
      <c r="D346" t="s">
        <v>134</v>
      </c>
      <c r="E346" s="27">
        <v>1003</v>
      </c>
      <c r="F346" t="s">
        <v>24</v>
      </c>
      <c r="G346" s="20">
        <v>4292.5</v>
      </c>
      <c r="H346" t="s">
        <v>135</v>
      </c>
    </row>
    <row r="347" spans="1:9" ht="18.75" customHeight="1" x14ac:dyDescent="0.25">
      <c r="A347" s="25">
        <v>100738</v>
      </c>
      <c r="B347" t="s">
        <v>133</v>
      </c>
      <c r="C347" s="26">
        <v>44719</v>
      </c>
      <c r="D347" t="s">
        <v>134</v>
      </c>
      <c r="E347" s="27">
        <v>1004</v>
      </c>
      <c r="F347" t="s">
        <v>25</v>
      </c>
      <c r="G347" s="20">
        <v>512.5</v>
      </c>
      <c r="H347" t="s">
        <v>135</v>
      </c>
    </row>
    <row r="348" spans="1:9" ht="18.75" customHeight="1" x14ac:dyDescent="0.25">
      <c r="A348" s="25">
        <v>969432</v>
      </c>
      <c r="B348" t="s">
        <v>136</v>
      </c>
      <c r="C348" s="26">
        <v>44719</v>
      </c>
      <c r="D348" t="s">
        <v>134</v>
      </c>
      <c r="E348" s="27">
        <v>1005</v>
      </c>
      <c r="F348" t="s">
        <v>73</v>
      </c>
      <c r="G348" s="20">
        <v>1005</v>
      </c>
      <c r="H348" t="s">
        <v>135</v>
      </c>
    </row>
    <row r="349" spans="1:9" ht="18.75" customHeight="1" x14ac:dyDescent="0.25">
      <c r="A349" s="25">
        <v>969432</v>
      </c>
      <c r="B349" t="s">
        <v>136</v>
      </c>
      <c r="C349" s="26">
        <v>44719</v>
      </c>
      <c r="D349" t="s">
        <v>134</v>
      </c>
      <c r="E349" s="27">
        <v>1005</v>
      </c>
      <c r="F349" t="s">
        <v>73</v>
      </c>
      <c r="G349" s="20">
        <v>1005</v>
      </c>
      <c r="H349" t="s">
        <v>135</v>
      </c>
    </row>
    <row r="350" spans="1:9" ht="18.75" customHeight="1" x14ac:dyDescent="0.25">
      <c r="A350" s="25">
        <v>969428</v>
      </c>
      <c r="B350" t="s">
        <v>136</v>
      </c>
      <c r="C350" s="26">
        <v>44719</v>
      </c>
      <c r="D350" t="s">
        <v>134</v>
      </c>
      <c r="E350" s="29">
        <v>1006</v>
      </c>
      <c r="F350" s="30" t="s">
        <v>30</v>
      </c>
      <c r="G350" s="32">
        <v>2577.5</v>
      </c>
      <c r="H350" t="s">
        <v>135</v>
      </c>
    </row>
    <row r="351" spans="1:9" ht="18.75" customHeight="1" x14ac:dyDescent="0.25">
      <c r="A351" s="25">
        <v>100702</v>
      </c>
      <c r="B351" t="s">
        <v>133</v>
      </c>
      <c r="C351" s="26">
        <v>44719</v>
      </c>
      <c r="D351" t="s">
        <v>134</v>
      </c>
      <c r="E351" s="27">
        <v>1007</v>
      </c>
      <c r="F351" t="s">
        <v>32</v>
      </c>
      <c r="G351" s="20">
        <v>7170</v>
      </c>
      <c r="H351" t="s">
        <v>135</v>
      </c>
    </row>
    <row r="352" spans="1:9" ht="18.75" customHeight="1" x14ac:dyDescent="0.25">
      <c r="A352" s="25">
        <v>100703</v>
      </c>
      <c r="B352" t="s">
        <v>133</v>
      </c>
      <c r="C352" s="26">
        <v>44719</v>
      </c>
      <c r="D352" t="s">
        <v>134</v>
      </c>
      <c r="E352" s="27">
        <v>1010</v>
      </c>
      <c r="F352" t="s">
        <v>38</v>
      </c>
      <c r="G352" s="20">
        <v>720</v>
      </c>
      <c r="H352" t="s">
        <v>135</v>
      </c>
    </row>
    <row r="353" spans="1:8" ht="18.75" customHeight="1" x14ac:dyDescent="0.25">
      <c r="A353" s="25">
        <v>100748</v>
      </c>
      <c r="B353" t="s">
        <v>133</v>
      </c>
      <c r="C353" s="26">
        <v>44719</v>
      </c>
      <c r="D353" t="s">
        <v>134</v>
      </c>
      <c r="E353" s="29">
        <v>1011</v>
      </c>
      <c r="F353" s="30" t="s">
        <v>41</v>
      </c>
      <c r="G353" s="32">
        <v>1820</v>
      </c>
      <c r="H353" t="s">
        <v>135</v>
      </c>
    </row>
    <row r="354" spans="1:8" ht="18.75" customHeight="1" x14ac:dyDescent="0.25">
      <c r="A354" s="25">
        <v>969425</v>
      </c>
      <c r="B354" t="s">
        <v>136</v>
      </c>
      <c r="C354" s="26">
        <v>44719</v>
      </c>
      <c r="D354" t="s">
        <v>134</v>
      </c>
      <c r="E354" s="29">
        <v>1013</v>
      </c>
      <c r="F354" s="30" t="s">
        <v>43</v>
      </c>
      <c r="G354" s="32">
        <v>2280</v>
      </c>
      <c r="H354" t="s">
        <v>135</v>
      </c>
    </row>
    <row r="355" spans="1:8" ht="18.75" customHeight="1" x14ac:dyDescent="0.25">
      <c r="A355" s="25">
        <v>100739</v>
      </c>
      <c r="B355" t="s">
        <v>133</v>
      </c>
      <c r="C355" s="26">
        <v>44719</v>
      </c>
      <c r="D355" t="s">
        <v>134</v>
      </c>
      <c r="E355" s="27">
        <v>1015</v>
      </c>
      <c r="F355" t="s">
        <v>45</v>
      </c>
      <c r="G355" s="20">
        <v>4045</v>
      </c>
      <c r="H355" t="s">
        <v>135</v>
      </c>
    </row>
    <row r="356" spans="1:8" ht="18.75" customHeight="1" x14ac:dyDescent="0.25">
      <c r="A356" s="25">
        <v>969427</v>
      </c>
      <c r="B356" t="s">
        <v>136</v>
      </c>
      <c r="C356" s="26">
        <v>44719</v>
      </c>
      <c r="D356" t="s">
        <v>134</v>
      </c>
      <c r="E356" s="29">
        <v>1016</v>
      </c>
      <c r="F356" s="30" t="s">
        <v>46</v>
      </c>
      <c r="G356" s="32">
        <v>1952.5</v>
      </c>
      <c r="H356" t="s">
        <v>135</v>
      </c>
    </row>
    <row r="357" spans="1:8" ht="18.75" customHeight="1" x14ac:dyDescent="0.25">
      <c r="A357" s="25">
        <v>969424</v>
      </c>
      <c r="B357" t="s">
        <v>136</v>
      </c>
      <c r="C357" s="26">
        <v>44719</v>
      </c>
      <c r="D357" t="s">
        <v>134</v>
      </c>
      <c r="E357" s="29">
        <v>1020</v>
      </c>
      <c r="F357" s="30" t="s">
        <v>56</v>
      </c>
      <c r="G357" s="32">
        <v>1385</v>
      </c>
      <c r="H357" t="s">
        <v>135</v>
      </c>
    </row>
    <row r="358" spans="1:8" ht="18.75" customHeight="1" x14ac:dyDescent="0.25">
      <c r="A358" s="25">
        <v>100750</v>
      </c>
      <c r="B358" t="s">
        <v>133</v>
      </c>
      <c r="C358" s="26">
        <v>44719</v>
      </c>
      <c r="D358" t="s">
        <v>134</v>
      </c>
      <c r="E358" s="29">
        <v>1021</v>
      </c>
      <c r="F358" s="30" t="s">
        <v>57</v>
      </c>
      <c r="G358" s="32">
        <v>2775</v>
      </c>
      <c r="H358" t="s">
        <v>135</v>
      </c>
    </row>
    <row r="359" spans="1:8" ht="18.75" customHeight="1" x14ac:dyDescent="0.25">
      <c r="A359" s="25">
        <v>969433</v>
      </c>
      <c r="B359" t="s">
        <v>136</v>
      </c>
      <c r="C359" s="26">
        <v>44719</v>
      </c>
      <c r="D359" t="s">
        <v>134</v>
      </c>
      <c r="E359" s="29">
        <v>1022</v>
      </c>
      <c r="F359" s="30" t="s">
        <v>60</v>
      </c>
      <c r="G359" s="32">
        <v>3309.6</v>
      </c>
      <c r="H359" t="s">
        <v>135</v>
      </c>
    </row>
    <row r="360" spans="1:8" ht="18.75" customHeight="1" x14ac:dyDescent="0.25">
      <c r="A360" s="25">
        <v>969433</v>
      </c>
      <c r="B360" t="s">
        <v>136</v>
      </c>
      <c r="C360" s="26">
        <v>44719</v>
      </c>
      <c r="D360" t="s">
        <v>134</v>
      </c>
      <c r="E360" s="29">
        <v>1022</v>
      </c>
      <c r="F360" s="30" t="s">
        <v>60</v>
      </c>
      <c r="G360" s="32">
        <v>3309.6</v>
      </c>
      <c r="H360" t="s">
        <v>135</v>
      </c>
    </row>
    <row r="361" spans="1:8" ht="18.75" customHeight="1" x14ac:dyDescent="0.25">
      <c r="A361" s="25">
        <v>100732</v>
      </c>
      <c r="B361" t="s">
        <v>133</v>
      </c>
      <c r="C361" s="26">
        <v>44719</v>
      </c>
      <c r="D361" t="s">
        <v>134</v>
      </c>
      <c r="E361" s="27">
        <v>1025</v>
      </c>
      <c r="F361" t="s">
        <v>65</v>
      </c>
      <c r="G361" s="20">
        <v>940</v>
      </c>
      <c r="H361" t="s">
        <v>135</v>
      </c>
    </row>
    <row r="362" spans="1:8" ht="18.75" customHeight="1" x14ac:dyDescent="0.25">
      <c r="A362" s="25">
        <v>100749</v>
      </c>
      <c r="B362" t="s">
        <v>133</v>
      </c>
      <c r="C362" s="26">
        <v>44719</v>
      </c>
      <c r="D362" t="s">
        <v>134</v>
      </c>
      <c r="E362" s="29">
        <v>1029</v>
      </c>
      <c r="F362" s="30" t="s">
        <v>78</v>
      </c>
      <c r="G362" s="32">
        <v>2000</v>
      </c>
      <c r="H362" t="s">
        <v>135</v>
      </c>
    </row>
    <row r="363" spans="1:8" ht="18.75" customHeight="1" x14ac:dyDescent="0.25">
      <c r="A363" s="25">
        <v>969434</v>
      </c>
      <c r="B363" t="s">
        <v>136</v>
      </c>
      <c r="C363" s="26">
        <v>44719</v>
      </c>
      <c r="D363" t="s">
        <v>134</v>
      </c>
      <c r="E363" s="29">
        <v>1031</v>
      </c>
      <c r="F363" s="30" t="s">
        <v>80</v>
      </c>
      <c r="G363" s="32">
        <v>2055</v>
      </c>
      <c r="H363" t="s">
        <v>135</v>
      </c>
    </row>
    <row r="364" spans="1:8" ht="18.75" customHeight="1" x14ac:dyDescent="0.25">
      <c r="A364" s="25">
        <v>969434</v>
      </c>
      <c r="B364" t="s">
        <v>136</v>
      </c>
      <c r="C364" s="26">
        <v>44719</v>
      </c>
      <c r="D364" t="s">
        <v>134</v>
      </c>
      <c r="E364" s="29">
        <v>1031</v>
      </c>
      <c r="F364" s="30" t="s">
        <v>80</v>
      </c>
      <c r="G364" s="32">
        <v>2055</v>
      </c>
      <c r="H364" t="s">
        <v>135</v>
      </c>
    </row>
    <row r="365" spans="1:8" ht="18.75" customHeight="1" x14ac:dyDescent="0.25">
      <c r="A365" s="25">
        <v>100741</v>
      </c>
      <c r="B365" t="s">
        <v>133</v>
      </c>
      <c r="C365" s="26">
        <v>44719</v>
      </c>
      <c r="D365" t="s">
        <v>134</v>
      </c>
      <c r="E365" s="29">
        <v>1032</v>
      </c>
      <c r="F365" s="30" t="s">
        <v>81</v>
      </c>
      <c r="G365" s="32">
        <v>1105</v>
      </c>
      <c r="H365" t="s">
        <v>135</v>
      </c>
    </row>
    <row r="366" spans="1:8" ht="18.75" customHeight="1" x14ac:dyDescent="0.25">
      <c r="A366" s="25">
        <v>100704</v>
      </c>
      <c r="B366" t="s">
        <v>133</v>
      </c>
      <c r="C366" s="26">
        <v>44719</v>
      </c>
      <c r="D366" t="s">
        <v>134</v>
      </c>
      <c r="E366" s="27">
        <v>1033</v>
      </c>
      <c r="F366" t="s">
        <v>82</v>
      </c>
      <c r="G366" s="20">
        <v>3335</v>
      </c>
      <c r="H366" t="s">
        <v>135</v>
      </c>
    </row>
    <row r="367" spans="1:8" ht="18.75" customHeight="1" x14ac:dyDescent="0.25">
      <c r="A367" s="25">
        <v>100746</v>
      </c>
      <c r="B367" t="s">
        <v>133</v>
      </c>
      <c r="C367" s="26">
        <v>44719</v>
      </c>
      <c r="D367" t="s">
        <v>134</v>
      </c>
      <c r="E367" s="29">
        <v>1034</v>
      </c>
      <c r="F367" s="30" t="s">
        <v>84</v>
      </c>
      <c r="G367" s="32">
        <v>947.5</v>
      </c>
      <c r="H367" t="s">
        <v>135</v>
      </c>
    </row>
    <row r="368" spans="1:8" ht="18.75" customHeight="1" x14ac:dyDescent="0.25">
      <c r="A368" s="25">
        <v>969435</v>
      </c>
      <c r="B368" t="s">
        <v>133</v>
      </c>
      <c r="C368" s="26">
        <v>44719</v>
      </c>
      <c r="D368" t="s">
        <v>134</v>
      </c>
      <c r="E368" s="29">
        <v>1036</v>
      </c>
      <c r="F368" s="30" t="s">
        <v>86</v>
      </c>
      <c r="G368" s="32">
        <v>1287.5</v>
      </c>
      <c r="H368" t="s">
        <v>135</v>
      </c>
    </row>
    <row r="369" spans="1:8" ht="18.75" customHeight="1" x14ac:dyDescent="0.25">
      <c r="A369" s="25">
        <v>969435</v>
      </c>
      <c r="B369" t="s">
        <v>133</v>
      </c>
      <c r="C369" s="26">
        <v>44719</v>
      </c>
      <c r="D369" t="s">
        <v>134</v>
      </c>
      <c r="E369" s="29">
        <v>1036</v>
      </c>
      <c r="F369" s="30" t="s">
        <v>86</v>
      </c>
      <c r="G369" s="32">
        <v>1287.5</v>
      </c>
      <c r="H369" t="s">
        <v>135</v>
      </c>
    </row>
    <row r="370" spans="1:8" ht="18.75" customHeight="1" x14ac:dyDescent="0.25">
      <c r="A370" s="25">
        <v>969426</v>
      </c>
      <c r="B370" t="s">
        <v>136</v>
      </c>
      <c r="C370" s="26">
        <v>44719</v>
      </c>
      <c r="D370" t="s">
        <v>134</v>
      </c>
      <c r="E370" s="29">
        <v>1040</v>
      </c>
      <c r="F370" s="30" t="s">
        <v>90</v>
      </c>
      <c r="G370" s="32">
        <v>2509.9899999999998</v>
      </c>
      <c r="H370" t="s">
        <v>135</v>
      </c>
    </row>
    <row r="371" spans="1:8" ht="18.75" customHeight="1" x14ac:dyDescent="0.25">
      <c r="A371" s="25">
        <v>100705</v>
      </c>
      <c r="B371" t="s">
        <v>133</v>
      </c>
      <c r="C371" s="26">
        <v>44719</v>
      </c>
      <c r="D371" t="s">
        <v>134</v>
      </c>
      <c r="E371" s="27">
        <v>1041</v>
      </c>
      <c r="F371" t="s">
        <v>95</v>
      </c>
      <c r="G371" s="20">
        <v>2505.5</v>
      </c>
      <c r="H371" t="s">
        <v>135</v>
      </c>
    </row>
    <row r="372" spans="1:8" ht="18.75" customHeight="1" x14ac:dyDescent="0.25">
      <c r="A372" s="25">
        <v>100706</v>
      </c>
      <c r="B372" t="s">
        <v>133</v>
      </c>
      <c r="C372" s="26">
        <v>44719</v>
      </c>
      <c r="D372" t="s">
        <v>134</v>
      </c>
      <c r="E372" s="27">
        <v>1043</v>
      </c>
      <c r="F372" t="s">
        <v>97</v>
      </c>
      <c r="G372" s="20">
        <v>560</v>
      </c>
      <c r="H372" t="s">
        <v>135</v>
      </c>
    </row>
    <row r="373" spans="1:8" ht="18.75" customHeight="1" x14ac:dyDescent="0.25">
      <c r="A373" s="25">
        <v>100742</v>
      </c>
      <c r="B373" t="s">
        <v>133</v>
      </c>
      <c r="C373" s="26">
        <v>44719</v>
      </c>
      <c r="D373" t="s">
        <v>134</v>
      </c>
      <c r="E373" s="29">
        <v>1047</v>
      </c>
      <c r="F373" s="30" t="s">
        <v>106</v>
      </c>
      <c r="G373" s="32">
        <v>3344.16</v>
      </c>
      <c r="H373" t="s">
        <v>135</v>
      </c>
    </row>
    <row r="374" spans="1:8" ht="18.75" customHeight="1" x14ac:dyDescent="0.25">
      <c r="A374" s="25">
        <v>100707</v>
      </c>
      <c r="B374" t="s">
        <v>133</v>
      </c>
      <c r="C374" s="26">
        <v>44719</v>
      </c>
      <c r="D374" t="s">
        <v>134</v>
      </c>
      <c r="E374" s="27">
        <v>1049</v>
      </c>
      <c r="F374" t="s">
        <v>108</v>
      </c>
      <c r="G374" s="20">
        <v>1170</v>
      </c>
      <c r="H374" t="s">
        <v>135</v>
      </c>
    </row>
    <row r="375" spans="1:8" ht="18.75" customHeight="1" x14ac:dyDescent="0.25">
      <c r="A375" s="25">
        <v>100708</v>
      </c>
      <c r="B375" t="s">
        <v>133</v>
      </c>
      <c r="C375" s="26">
        <v>44719</v>
      </c>
      <c r="D375" t="s">
        <v>134</v>
      </c>
      <c r="E375" s="27">
        <v>1050</v>
      </c>
      <c r="F375" t="s">
        <v>117</v>
      </c>
      <c r="G375" s="20">
        <v>840</v>
      </c>
      <c r="H375" t="s">
        <v>135</v>
      </c>
    </row>
    <row r="376" spans="1:8" ht="18.75" customHeight="1" x14ac:dyDescent="0.25">
      <c r="A376" s="25">
        <v>100740</v>
      </c>
      <c r="B376" t="s">
        <v>133</v>
      </c>
      <c r="C376" s="26">
        <v>44719</v>
      </c>
      <c r="D376" t="s">
        <v>134</v>
      </c>
      <c r="E376" s="27">
        <v>1051</v>
      </c>
      <c r="F376" t="s">
        <v>112</v>
      </c>
      <c r="G376" s="20">
        <v>1290</v>
      </c>
      <c r="H376" t="s">
        <v>135</v>
      </c>
    </row>
    <row r="377" spans="1:8" ht="18.75" customHeight="1" x14ac:dyDescent="0.25">
      <c r="A377" s="25">
        <v>100745</v>
      </c>
      <c r="B377" t="s">
        <v>133</v>
      </c>
      <c r="C377" s="26">
        <v>44719</v>
      </c>
      <c r="D377" t="s">
        <v>134</v>
      </c>
      <c r="E377" s="29">
        <v>1052</v>
      </c>
      <c r="F377" s="30" t="s">
        <v>113</v>
      </c>
      <c r="G377" s="32">
        <v>3712.5</v>
      </c>
      <c r="H377" t="s">
        <v>135</v>
      </c>
    </row>
    <row r="378" spans="1:8" ht="18.75" customHeight="1" x14ac:dyDescent="0.25">
      <c r="A378" s="25">
        <v>100709</v>
      </c>
      <c r="B378" t="s">
        <v>133</v>
      </c>
      <c r="C378" s="26">
        <v>44719</v>
      </c>
      <c r="D378" t="s">
        <v>134</v>
      </c>
      <c r="E378" s="27">
        <v>1053</v>
      </c>
      <c r="F378" t="s">
        <v>115</v>
      </c>
      <c r="G378" s="20">
        <v>1040</v>
      </c>
      <c r="H378" t="s">
        <v>135</v>
      </c>
    </row>
    <row r="379" spans="1:8" ht="18.75" customHeight="1" x14ac:dyDescent="0.25">
      <c r="A379" s="25">
        <v>100710</v>
      </c>
      <c r="B379" t="s">
        <v>133</v>
      </c>
      <c r="C379" s="26">
        <v>44719</v>
      </c>
      <c r="D379" t="s">
        <v>134</v>
      </c>
      <c r="E379" s="27">
        <v>1056</v>
      </c>
      <c r="F379" t="s">
        <v>120</v>
      </c>
      <c r="G379" s="20">
        <v>1855</v>
      </c>
      <c r="H379" t="s">
        <v>135</v>
      </c>
    </row>
    <row r="380" spans="1:8" ht="18.75" customHeight="1" x14ac:dyDescent="0.25">
      <c r="A380" s="25">
        <v>100711</v>
      </c>
      <c r="B380" t="s">
        <v>133</v>
      </c>
      <c r="C380" s="26">
        <v>44719</v>
      </c>
      <c r="D380" t="s">
        <v>134</v>
      </c>
      <c r="E380" s="27">
        <v>1057</v>
      </c>
      <c r="F380" t="s">
        <v>121</v>
      </c>
      <c r="G380" s="20">
        <v>2210</v>
      </c>
      <c r="H380" t="s">
        <v>135</v>
      </c>
    </row>
    <row r="381" spans="1:8" ht="18.75" customHeight="1" x14ac:dyDescent="0.25">
      <c r="A381" s="25">
        <v>100712</v>
      </c>
      <c r="B381" t="s">
        <v>133</v>
      </c>
      <c r="C381" s="26">
        <v>44719</v>
      </c>
      <c r="D381" t="s">
        <v>134</v>
      </c>
      <c r="E381" s="27">
        <v>1058</v>
      </c>
      <c r="F381" t="s">
        <v>122</v>
      </c>
      <c r="G381" s="20">
        <v>412.5</v>
      </c>
      <c r="H381" t="s">
        <v>135</v>
      </c>
    </row>
    <row r="382" spans="1:8" ht="18.75" customHeight="1" x14ac:dyDescent="0.25">
      <c r="A382" s="25">
        <v>969430</v>
      </c>
      <c r="B382" t="s">
        <v>136</v>
      </c>
      <c r="C382" s="26">
        <v>44719</v>
      </c>
      <c r="D382" t="s">
        <v>134</v>
      </c>
      <c r="E382" s="29">
        <v>1059</v>
      </c>
      <c r="F382" s="30" t="s">
        <v>123</v>
      </c>
      <c r="G382" s="32">
        <v>1340</v>
      </c>
      <c r="H382" t="s">
        <v>135</v>
      </c>
    </row>
    <row r="383" spans="1:8" ht="18.75" customHeight="1" x14ac:dyDescent="0.25">
      <c r="A383" s="25">
        <v>969423</v>
      </c>
      <c r="B383" t="s">
        <v>136</v>
      </c>
      <c r="C383" s="26">
        <v>44719</v>
      </c>
      <c r="D383" t="s">
        <v>134</v>
      </c>
      <c r="E383" s="27">
        <v>1060</v>
      </c>
      <c r="F383" t="s">
        <v>124</v>
      </c>
      <c r="G383" s="20">
        <v>2695</v>
      </c>
      <c r="H383" t="s">
        <v>135</v>
      </c>
    </row>
    <row r="384" spans="1:8" ht="18.75" customHeight="1" x14ac:dyDescent="0.25">
      <c r="A384" s="25">
        <v>100735</v>
      </c>
      <c r="B384" t="s">
        <v>133</v>
      </c>
      <c r="C384" s="26">
        <v>44719</v>
      </c>
      <c r="D384" t="s">
        <v>134</v>
      </c>
      <c r="E384" s="27">
        <v>1061</v>
      </c>
      <c r="F384" t="s">
        <v>89</v>
      </c>
      <c r="G384" s="20">
        <v>480</v>
      </c>
      <c r="H384" t="s">
        <v>135</v>
      </c>
    </row>
    <row r="385" spans="1:8" ht="18.75" customHeight="1" x14ac:dyDescent="0.25">
      <c r="A385" s="25">
        <v>100713</v>
      </c>
      <c r="B385" t="s">
        <v>133</v>
      </c>
      <c r="C385" s="26">
        <v>44719</v>
      </c>
      <c r="D385" t="s">
        <v>134</v>
      </c>
      <c r="E385" s="27">
        <v>1062</v>
      </c>
      <c r="F385" t="s">
        <v>104</v>
      </c>
      <c r="G385" s="20">
        <v>4320</v>
      </c>
      <c r="H385" t="s">
        <v>135</v>
      </c>
    </row>
    <row r="386" spans="1:8" ht="18.75" customHeight="1" x14ac:dyDescent="0.25">
      <c r="A386" s="25">
        <v>100734</v>
      </c>
      <c r="B386" t="s">
        <v>133</v>
      </c>
      <c r="C386" s="26">
        <v>44719</v>
      </c>
      <c r="D386" t="s">
        <v>134</v>
      </c>
      <c r="E386" s="27">
        <v>1067</v>
      </c>
      <c r="F386" t="s">
        <v>99</v>
      </c>
      <c r="G386" s="20">
        <v>7642.5</v>
      </c>
      <c r="H386" t="s">
        <v>135</v>
      </c>
    </row>
    <row r="387" spans="1:8" ht="18.75" customHeight="1" x14ac:dyDescent="0.25">
      <c r="A387" s="25">
        <v>100714</v>
      </c>
      <c r="B387" t="s">
        <v>133</v>
      </c>
      <c r="C387" s="26">
        <v>44719</v>
      </c>
      <c r="D387" t="s">
        <v>134</v>
      </c>
      <c r="E387" s="27">
        <v>1068</v>
      </c>
      <c r="F387" t="s">
        <v>39</v>
      </c>
      <c r="G387" s="20">
        <v>2310</v>
      </c>
      <c r="H387" t="s">
        <v>135</v>
      </c>
    </row>
    <row r="388" spans="1:8" ht="18.75" customHeight="1" x14ac:dyDescent="0.25">
      <c r="A388" s="25">
        <v>100747</v>
      </c>
      <c r="B388" t="s">
        <v>133</v>
      </c>
      <c r="C388" s="26">
        <v>44719</v>
      </c>
      <c r="D388" t="s">
        <v>134</v>
      </c>
      <c r="E388" s="29">
        <v>1069</v>
      </c>
      <c r="F388" s="30" t="s">
        <v>88</v>
      </c>
      <c r="G388" s="32">
        <v>1482.5</v>
      </c>
      <c r="H388" t="s">
        <v>135</v>
      </c>
    </row>
    <row r="389" spans="1:8" ht="18.75" customHeight="1" x14ac:dyDescent="0.25">
      <c r="A389" s="25">
        <v>100715</v>
      </c>
      <c r="B389" t="s">
        <v>133</v>
      </c>
      <c r="C389" s="26">
        <v>44719</v>
      </c>
      <c r="D389" t="s">
        <v>134</v>
      </c>
      <c r="E389" s="27">
        <v>1071</v>
      </c>
      <c r="F389" t="s">
        <v>28</v>
      </c>
      <c r="G389" s="20">
        <v>770</v>
      </c>
      <c r="H389" t="s">
        <v>135</v>
      </c>
    </row>
    <row r="390" spans="1:8" ht="18.75" customHeight="1" x14ac:dyDescent="0.25">
      <c r="A390" s="25">
        <v>969436</v>
      </c>
      <c r="B390" t="s">
        <v>133</v>
      </c>
      <c r="C390" s="26">
        <v>44719</v>
      </c>
      <c r="D390" t="s">
        <v>134</v>
      </c>
      <c r="E390" s="29">
        <v>1072</v>
      </c>
      <c r="F390" s="30" t="s">
        <v>83</v>
      </c>
      <c r="G390" s="32">
        <v>3765</v>
      </c>
      <c r="H390" t="s">
        <v>135</v>
      </c>
    </row>
    <row r="391" spans="1:8" ht="18.75" customHeight="1" x14ac:dyDescent="0.25">
      <c r="A391" s="25">
        <v>969436</v>
      </c>
      <c r="B391" t="s">
        <v>133</v>
      </c>
      <c r="C391" s="26">
        <v>44719</v>
      </c>
      <c r="D391" t="s">
        <v>134</v>
      </c>
      <c r="E391" s="29">
        <v>1072</v>
      </c>
      <c r="F391" s="30" t="s">
        <v>83</v>
      </c>
      <c r="G391" s="32">
        <v>3765</v>
      </c>
      <c r="H391" t="s">
        <v>135</v>
      </c>
    </row>
    <row r="392" spans="1:8" ht="18.75" customHeight="1" x14ac:dyDescent="0.25">
      <c r="A392" s="25">
        <v>100716</v>
      </c>
      <c r="B392" t="s">
        <v>133</v>
      </c>
      <c r="C392" s="26">
        <v>44719</v>
      </c>
      <c r="D392" t="s">
        <v>134</v>
      </c>
      <c r="E392" s="27">
        <v>1074</v>
      </c>
      <c r="F392" t="s">
        <v>23</v>
      </c>
      <c r="G392" s="20">
        <v>1950</v>
      </c>
      <c r="H392" t="s">
        <v>135</v>
      </c>
    </row>
    <row r="393" spans="1:8" ht="18.75" customHeight="1" x14ac:dyDescent="0.25">
      <c r="A393" s="25">
        <v>100733</v>
      </c>
      <c r="B393" t="s">
        <v>133</v>
      </c>
      <c r="C393" s="26">
        <v>44719</v>
      </c>
      <c r="D393" t="s">
        <v>134</v>
      </c>
      <c r="E393" s="27">
        <v>1075</v>
      </c>
      <c r="F393" t="s">
        <v>72</v>
      </c>
      <c r="G393" s="20">
        <v>650</v>
      </c>
      <c r="H393" t="s">
        <v>135</v>
      </c>
    </row>
    <row r="394" spans="1:8" ht="18.75" customHeight="1" x14ac:dyDescent="0.25">
      <c r="A394" s="25">
        <v>100717</v>
      </c>
      <c r="B394" t="s">
        <v>133</v>
      </c>
      <c r="C394" s="26">
        <v>44719</v>
      </c>
      <c r="D394" t="s">
        <v>134</v>
      </c>
      <c r="E394" s="27">
        <v>1078</v>
      </c>
      <c r="F394" t="s">
        <v>47</v>
      </c>
      <c r="G394" s="20">
        <v>4520</v>
      </c>
      <c r="H394" t="s">
        <v>135</v>
      </c>
    </row>
    <row r="395" spans="1:8" ht="18.75" customHeight="1" x14ac:dyDescent="0.25">
      <c r="A395" s="25">
        <v>100718</v>
      </c>
      <c r="B395" t="s">
        <v>133</v>
      </c>
      <c r="C395" s="26">
        <v>44719</v>
      </c>
      <c r="D395" t="s">
        <v>134</v>
      </c>
      <c r="E395" s="27">
        <v>1080</v>
      </c>
      <c r="F395" t="s">
        <v>93</v>
      </c>
      <c r="G395" s="20">
        <v>800</v>
      </c>
      <c r="H395" t="s">
        <v>135</v>
      </c>
    </row>
    <row r="396" spans="1:8" ht="18.75" customHeight="1" x14ac:dyDescent="0.25">
      <c r="A396" s="25">
        <v>100719</v>
      </c>
      <c r="B396" t="s">
        <v>133</v>
      </c>
      <c r="C396" s="26">
        <v>44719</v>
      </c>
      <c r="D396" t="s">
        <v>134</v>
      </c>
      <c r="E396" s="27">
        <v>1081</v>
      </c>
      <c r="F396" t="s">
        <v>58</v>
      </c>
      <c r="G396" s="20">
        <v>562.5</v>
      </c>
      <c r="H396" t="s">
        <v>135</v>
      </c>
    </row>
    <row r="397" spans="1:8" ht="18.75" customHeight="1" x14ac:dyDescent="0.25">
      <c r="A397" s="25">
        <v>100731</v>
      </c>
      <c r="B397" t="s">
        <v>133</v>
      </c>
      <c r="C397" s="26">
        <v>44719</v>
      </c>
      <c r="D397" t="s">
        <v>134</v>
      </c>
      <c r="E397" s="27">
        <v>1082</v>
      </c>
      <c r="F397" t="s">
        <v>31</v>
      </c>
      <c r="G397" s="20">
        <v>1285</v>
      </c>
      <c r="H397" t="s">
        <v>135</v>
      </c>
    </row>
    <row r="398" spans="1:8" ht="18.75" customHeight="1" x14ac:dyDescent="0.25">
      <c r="A398" s="25">
        <v>100720</v>
      </c>
      <c r="B398" t="s">
        <v>133</v>
      </c>
      <c r="C398" s="26">
        <v>44719</v>
      </c>
      <c r="D398" t="s">
        <v>134</v>
      </c>
      <c r="E398" s="27">
        <v>1083</v>
      </c>
      <c r="F398" t="s">
        <v>91</v>
      </c>
      <c r="G398" s="20">
        <v>1901.25</v>
      </c>
      <c r="H398" t="s">
        <v>135</v>
      </c>
    </row>
    <row r="399" spans="1:8" ht="18.75" customHeight="1" x14ac:dyDescent="0.25">
      <c r="A399" s="25">
        <v>100721</v>
      </c>
      <c r="B399" t="s">
        <v>133</v>
      </c>
      <c r="C399" s="26">
        <v>44719</v>
      </c>
      <c r="D399" t="s">
        <v>134</v>
      </c>
      <c r="E399" s="27">
        <v>1084</v>
      </c>
      <c r="F399" t="s">
        <v>29</v>
      </c>
      <c r="G399" s="20">
        <v>1820</v>
      </c>
      <c r="H399" t="s">
        <v>135</v>
      </c>
    </row>
    <row r="400" spans="1:8" ht="18.75" customHeight="1" x14ac:dyDescent="0.25">
      <c r="A400" s="25">
        <v>100722</v>
      </c>
      <c r="B400" t="s">
        <v>133</v>
      </c>
      <c r="C400" s="26">
        <v>44719</v>
      </c>
      <c r="D400" t="s">
        <v>134</v>
      </c>
      <c r="E400" s="27">
        <v>1085</v>
      </c>
      <c r="F400" t="s">
        <v>21</v>
      </c>
      <c r="G400" s="20">
        <v>345</v>
      </c>
      <c r="H400" t="s">
        <v>135</v>
      </c>
    </row>
    <row r="401" spans="1:8" ht="18.75" customHeight="1" x14ac:dyDescent="0.25">
      <c r="A401" s="25">
        <v>100723</v>
      </c>
      <c r="B401" t="s">
        <v>133</v>
      </c>
      <c r="C401" s="26">
        <v>44719</v>
      </c>
      <c r="D401" t="s">
        <v>134</v>
      </c>
      <c r="E401" s="27">
        <v>1086</v>
      </c>
      <c r="F401" t="s">
        <v>75</v>
      </c>
      <c r="G401" s="20">
        <v>3220</v>
      </c>
      <c r="H401" t="s">
        <v>135</v>
      </c>
    </row>
    <row r="402" spans="1:8" ht="18.75" customHeight="1" x14ac:dyDescent="0.25">
      <c r="A402" s="25">
        <v>100724</v>
      </c>
      <c r="B402" t="s">
        <v>133</v>
      </c>
      <c r="C402" s="26">
        <v>44719</v>
      </c>
      <c r="D402" t="s">
        <v>134</v>
      </c>
      <c r="E402" s="27">
        <v>1087</v>
      </c>
      <c r="F402" t="s">
        <v>27</v>
      </c>
      <c r="G402" s="20">
        <v>600</v>
      </c>
      <c r="H402" t="s">
        <v>135</v>
      </c>
    </row>
    <row r="403" spans="1:8" ht="18.75" customHeight="1" x14ac:dyDescent="0.25">
      <c r="A403" s="25">
        <v>100725</v>
      </c>
      <c r="B403" t="s">
        <v>133</v>
      </c>
      <c r="C403" s="26">
        <v>44719</v>
      </c>
      <c r="D403" t="s">
        <v>134</v>
      </c>
      <c r="E403" s="27">
        <v>1088</v>
      </c>
      <c r="F403" t="s">
        <v>69</v>
      </c>
      <c r="G403" s="20">
        <v>990</v>
      </c>
      <c r="H403" t="s">
        <v>135</v>
      </c>
    </row>
    <row r="404" spans="1:8" ht="18.75" customHeight="1" x14ac:dyDescent="0.25">
      <c r="A404" s="25">
        <v>100726</v>
      </c>
      <c r="B404" t="s">
        <v>133</v>
      </c>
      <c r="C404" s="26">
        <v>44719</v>
      </c>
      <c r="D404" t="s">
        <v>134</v>
      </c>
      <c r="E404" s="27">
        <v>1089</v>
      </c>
      <c r="F404" t="s">
        <v>114</v>
      </c>
      <c r="G404" s="20">
        <v>1400</v>
      </c>
      <c r="H404" t="s">
        <v>135</v>
      </c>
    </row>
    <row r="405" spans="1:8" ht="18.75" customHeight="1" x14ac:dyDescent="0.25">
      <c r="A405" s="25">
        <v>100727</v>
      </c>
      <c r="B405" t="s">
        <v>133</v>
      </c>
      <c r="C405" s="26">
        <v>44719</v>
      </c>
      <c r="D405" t="s">
        <v>134</v>
      </c>
      <c r="E405" s="27">
        <v>1090</v>
      </c>
      <c r="F405" t="s">
        <v>37</v>
      </c>
      <c r="G405" s="20">
        <v>875</v>
      </c>
      <c r="H405" t="s">
        <v>135</v>
      </c>
    </row>
    <row r="406" spans="1:8" ht="18.75" customHeight="1" x14ac:dyDescent="0.25">
      <c r="A406" s="25">
        <v>100728</v>
      </c>
      <c r="B406" t="s">
        <v>133</v>
      </c>
      <c r="C406" s="26">
        <v>44719</v>
      </c>
      <c r="D406" t="s">
        <v>134</v>
      </c>
      <c r="E406" s="27">
        <v>1091</v>
      </c>
      <c r="F406" t="s">
        <v>110</v>
      </c>
      <c r="G406" s="20">
        <v>810</v>
      </c>
      <c r="H406" t="s">
        <v>135</v>
      </c>
    </row>
    <row r="407" spans="1:8" ht="18.75" customHeight="1" x14ac:dyDescent="0.25">
      <c r="A407" s="25">
        <v>100729</v>
      </c>
      <c r="B407" t="s">
        <v>133</v>
      </c>
      <c r="C407" s="26">
        <v>44719</v>
      </c>
      <c r="D407" t="s">
        <v>134</v>
      </c>
      <c r="E407" s="27">
        <v>1092</v>
      </c>
      <c r="F407" t="s">
        <v>55</v>
      </c>
      <c r="G407" s="20">
        <v>600</v>
      </c>
      <c r="H407" t="s">
        <v>135</v>
      </c>
    </row>
    <row r="408" spans="1:8" ht="18.75" customHeight="1" x14ac:dyDescent="0.25">
      <c r="A408" s="25">
        <v>100737</v>
      </c>
      <c r="B408" t="s">
        <v>133</v>
      </c>
      <c r="C408" s="26">
        <v>44719</v>
      </c>
      <c r="D408" t="s">
        <v>134</v>
      </c>
      <c r="E408" s="27">
        <v>1093</v>
      </c>
      <c r="F408" t="s">
        <v>111</v>
      </c>
      <c r="G408" s="20">
        <v>1070</v>
      </c>
      <c r="H408" t="s">
        <v>135</v>
      </c>
    </row>
    <row r="409" spans="1:8" ht="18.75" customHeight="1" x14ac:dyDescent="0.25">
      <c r="A409" s="25">
        <v>100743</v>
      </c>
      <c r="B409" t="s">
        <v>133</v>
      </c>
      <c r="C409" s="26">
        <v>44719</v>
      </c>
      <c r="D409" t="s">
        <v>134</v>
      </c>
      <c r="E409" s="27">
        <v>1094</v>
      </c>
      <c r="F409" t="s">
        <v>53</v>
      </c>
      <c r="G409" s="20">
        <v>2509.9899999999998</v>
      </c>
      <c r="H409" t="s">
        <v>135</v>
      </c>
    </row>
    <row r="410" spans="1:8" ht="18.75" customHeight="1" x14ac:dyDescent="0.25">
      <c r="A410" s="25">
        <v>100744</v>
      </c>
      <c r="B410" t="s">
        <v>133</v>
      </c>
      <c r="C410" s="26">
        <v>44719</v>
      </c>
      <c r="D410" t="s">
        <v>134</v>
      </c>
      <c r="E410" s="27">
        <v>1095</v>
      </c>
      <c r="F410" t="s">
        <v>70</v>
      </c>
      <c r="G410" s="20">
        <v>370</v>
      </c>
      <c r="H410" t="s">
        <v>135</v>
      </c>
    </row>
    <row r="411" spans="1:8" ht="18.75" customHeight="1" x14ac:dyDescent="0.25">
      <c r="A411" s="25">
        <v>969429</v>
      </c>
      <c r="B411" t="s">
        <v>136</v>
      </c>
      <c r="C411" s="26">
        <v>44719</v>
      </c>
      <c r="D411" t="s">
        <v>134</v>
      </c>
      <c r="E411" s="27">
        <v>1096</v>
      </c>
      <c r="F411" t="s">
        <v>87</v>
      </c>
      <c r="G411" s="20">
        <v>1630</v>
      </c>
      <c r="H411" t="s">
        <v>135</v>
      </c>
    </row>
    <row r="412" spans="1:8" ht="18.75" customHeight="1" x14ac:dyDescent="0.25">
      <c r="A412" s="25">
        <v>100854</v>
      </c>
      <c r="B412" t="s">
        <v>133</v>
      </c>
      <c r="C412" s="26">
        <v>44780</v>
      </c>
      <c r="D412" t="s">
        <v>134</v>
      </c>
      <c r="E412" s="27">
        <v>1003</v>
      </c>
      <c r="F412" t="s">
        <v>24</v>
      </c>
      <c r="G412" s="20">
        <v>5732.5</v>
      </c>
      <c r="H412" t="s">
        <v>135</v>
      </c>
    </row>
    <row r="413" spans="1:8" ht="18.75" customHeight="1" x14ac:dyDescent="0.25">
      <c r="A413" s="25">
        <v>100819</v>
      </c>
      <c r="B413" t="s">
        <v>133</v>
      </c>
      <c r="C413" s="26">
        <v>44780</v>
      </c>
      <c r="D413" t="s">
        <v>134</v>
      </c>
      <c r="E413" s="27">
        <v>1006</v>
      </c>
      <c r="F413" t="s">
        <v>30</v>
      </c>
      <c r="G413" s="20">
        <v>3517.5</v>
      </c>
      <c r="H413" t="s">
        <v>135</v>
      </c>
    </row>
    <row r="414" spans="1:8" ht="18.75" customHeight="1" x14ac:dyDescent="0.25">
      <c r="A414" s="25">
        <v>100820</v>
      </c>
      <c r="B414" t="s">
        <v>133</v>
      </c>
      <c r="C414" s="26">
        <v>44780</v>
      </c>
      <c r="D414" t="s">
        <v>134</v>
      </c>
      <c r="E414" s="29">
        <v>1007</v>
      </c>
      <c r="F414" s="30" t="s">
        <v>32</v>
      </c>
      <c r="G414" s="32">
        <v>6120</v>
      </c>
      <c r="H414" t="s">
        <v>135</v>
      </c>
    </row>
    <row r="415" spans="1:8" ht="18.75" customHeight="1" x14ac:dyDescent="0.25">
      <c r="A415" s="25">
        <v>100821</v>
      </c>
      <c r="B415" t="s">
        <v>133</v>
      </c>
      <c r="C415" s="26">
        <v>44780</v>
      </c>
      <c r="D415" t="s">
        <v>134</v>
      </c>
      <c r="E415" s="29">
        <v>1010</v>
      </c>
      <c r="F415" s="30" t="s">
        <v>38</v>
      </c>
      <c r="G415" s="32">
        <v>750</v>
      </c>
      <c r="H415" t="s">
        <v>135</v>
      </c>
    </row>
    <row r="416" spans="1:8" ht="18.75" customHeight="1" x14ac:dyDescent="0.25">
      <c r="A416" s="25">
        <v>100855</v>
      </c>
      <c r="B416" t="s">
        <v>133</v>
      </c>
      <c r="C416" s="26">
        <v>44780</v>
      </c>
      <c r="D416" t="s">
        <v>134</v>
      </c>
      <c r="E416" s="29">
        <v>1013</v>
      </c>
      <c r="F416" s="30" t="s">
        <v>43</v>
      </c>
      <c r="G416" s="20">
        <v>1345</v>
      </c>
      <c r="H416" t="s">
        <v>135</v>
      </c>
    </row>
    <row r="417" spans="1:8" ht="18.75" customHeight="1" x14ac:dyDescent="0.25">
      <c r="A417" s="25">
        <v>100856</v>
      </c>
      <c r="B417" t="s">
        <v>133</v>
      </c>
      <c r="C417" s="26">
        <v>44780</v>
      </c>
      <c r="D417" t="s">
        <v>134</v>
      </c>
      <c r="E417" s="29">
        <v>1015</v>
      </c>
      <c r="F417" s="30" t="s">
        <v>45</v>
      </c>
      <c r="G417" s="20">
        <v>4155</v>
      </c>
      <c r="H417" t="s">
        <v>135</v>
      </c>
    </row>
    <row r="418" spans="1:8" ht="18.75" customHeight="1" x14ac:dyDescent="0.25">
      <c r="A418" s="25">
        <v>100857</v>
      </c>
      <c r="B418" t="s">
        <v>133</v>
      </c>
      <c r="C418" s="26">
        <v>44780</v>
      </c>
      <c r="D418" t="s">
        <v>134</v>
      </c>
      <c r="E418" s="29">
        <v>1020</v>
      </c>
      <c r="F418" s="30" t="s">
        <v>56</v>
      </c>
      <c r="G418" s="20">
        <v>1520</v>
      </c>
      <c r="H418" t="s">
        <v>135</v>
      </c>
    </row>
    <row r="419" spans="1:8" ht="18.75" customHeight="1" x14ac:dyDescent="0.25">
      <c r="A419" s="25">
        <v>100822</v>
      </c>
      <c r="B419" t="s">
        <v>133</v>
      </c>
      <c r="C419" s="26">
        <v>44780</v>
      </c>
      <c r="D419" t="s">
        <v>134</v>
      </c>
      <c r="E419" s="29">
        <v>1022</v>
      </c>
      <c r="F419" s="30" t="s">
        <v>60</v>
      </c>
      <c r="G419" s="32">
        <v>726.67</v>
      </c>
      <c r="H419" t="s">
        <v>135</v>
      </c>
    </row>
    <row r="420" spans="1:8" ht="18.75" customHeight="1" x14ac:dyDescent="0.25">
      <c r="A420" s="25">
        <v>100858</v>
      </c>
      <c r="B420" t="s">
        <v>133</v>
      </c>
      <c r="C420" s="26">
        <v>44780</v>
      </c>
      <c r="D420" t="s">
        <v>134</v>
      </c>
      <c r="E420" s="29">
        <v>1025</v>
      </c>
      <c r="F420" s="30" t="s">
        <v>65</v>
      </c>
      <c r="G420" s="20">
        <v>1280</v>
      </c>
      <c r="H420" t="s">
        <v>135</v>
      </c>
    </row>
    <row r="421" spans="1:8" ht="18.75" customHeight="1" x14ac:dyDescent="0.25">
      <c r="A421" s="25">
        <v>100823</v>
      </c>
      <c r="B421" t="s">
        <v>133</v>
      </c>
      <c r="C421" s="26">
        <v>44780</v>
      </c>
      <c r="D421" t="s">
        <v>134</v>
      </c>
      <c r="E421" s="29">
        <v>1027</v>
      </c>
      <c r="F421" s="30" t="s">
        <v>73</v>
      </c>
      <c r="G421" s="32">
        <v>1495.5</v>
      </c>
      <c r="H421" t="s">
        <v>135</v>
      </c>
    </row>
    <row r="422" spans="1:8" ht="18.75" customHeight="1" x14ac:dyDescent="0.25">
      <c r="A422" s="25">
        <v>100824</v>
      </c>
      <c r="B422" t="s">
        <v>133</v>
      </c>
      <c r="C422" s="26">
        <v>44780</v>
      </c>
      <c r="D422" t="s">
        <v>134</v>
      </c>
      <c r="E422" s="29">
        <v>1031</v>
      </c>
      <c r="F422" s="30" t="s">
        <v>80</v>
      </c>
      <c r="G422" s="32">
        <v>367.5</v>
      </c>
      <c r="H422" t="s">
        <v>135</v>
      </c>
    </row>
    <row r="423" spans="1:8" ht="18.75" customHeight="1" x14ac:dyDescent="0.25">
      <c r="A423" s="25">
        <v>100869</v>
      </c>
      <c r="B423" t="s">
        <v>133</v>
      </c>
      <c r="C423" s="26">
        <v>44780</v>
      </c>
      <c r="D423" t="s">
        <v>134</v>
      </c>
      <c r="E423" s="29">
        <v>1032</v>
      </c>
      <c r="F423" s="30" t="s">
        <v>81</v>
      </c>
      <c r="G423" s="20">
        <v>830</v>
      </c>
      <c r="H423" t="s">
        <v>135</v>
      </c>
    </row>
    <row r="424" spans="1:8" ht="18.75" customHeight="1" x14ac:dyDescent="0.25">
      <c r="A424" s="25">
        <v>100859</v>
      </c>
      <c r="B424" t="s">
        <v>133</v>
      </c>
      <c r="C424" s="26">
        <v>44780</v>
      </c>
      <c r="D424" t="s">
        <v>134</v>
      </c>
      <c r="E424" s="29">
        <v>1033</v>
      </c>
      <c r="F424" s="30" t="s">
        <v>82</v>
      </c>
      <c r="G424" s="20">
        <v>2735</v>
      </c>
      <c r="H424" t="s">
        <v>135</v>
      </c>
    </row>
    <row r="425" spans="1:8" ht="18.75" customHeight="1" x14ac:dyDescent="0.25">
      <c r="A425" s="25">
        <v>100825</v>
      </c>
      <c r="B425" t="s">
        <v>133</v>
      </c>
      <c r="C425" s="26">
        <v>44780</v>
      </c>
      <c r="D425" t="s">
        <v>134</v>
      </c>
      <c r="E425" s="29">
        <v>1036</v>
      </c>
      <c r="F425" s="30" t="s">
        <v>86</v>
      </c>
      <c r="G425" s="32">
        <v>1030</v>
      </c>
      <c r="H425" t="s">
        <v>135</v>
      </c>
    </row>
    <row r="426" spans="1:8" ht="18.75" customHeight="1" x14ac:dyDescent="0.25">
      <c r="A426" s="25">
        <v>100826</v>
      </c>
      <c r="B426" t="s">
        <v>133</v>
      </c>
      <c r="C426" s="26">
        <v>44780</v>
      </c>
      <c r="D426" t="s">
        <v>134</v>
      </c>
      <c r="E426" s="29">
        <v>1040</v>
      </c>
      <c r="F426" s="30" t="s">
        <v>90</v>
      </c>
      <c r="G426" s="32">
        <v>2137.5</v>
      </c>
      <c r="H426" t="s">
        <v>135</v>
      </c>
    </row>
    <row r="427" spans="1:8" ht="18.75" customHeight="1" x14ac:dyDescent="0.25">
      <c r="A427" s="25">
        <v>100860</v>
      </c>
      <c r="B427" t="s">
        <v>133</v>
      </c>
      <c r="C427" s="26">
        <v>44780</v>
      </c>
      <c r="D427" t="s">
        <v>134</v>
      </c>
      <c r="E427" s="29">
        <v>1041</v>
      </c>
      <c r="F427" s="30" t="s">
        <v>95</v>
      </c>
      <c r="G427" s="20">
        <v>2420</v>
      </c>
      <c r="H427" t="s">
        <v>135</v>
      </c>
    </row>
    <row r="428" spans="1:8" ht="18.75" customHeight="1" x14ac:dyDescent="0.25">
      <c r="A428" s="25">
        <v>100861</v>
      </c>
      <c r="B428" t="s">
        <v>133</v>
      </c>
      <c r="C428" s="26">
        <v>44780</v>
      </c>
      <c r="D428" t="s">
        <v>134</v>
      </c>
      <c r="E428" s="29">
        <v>1043</v>
      </c>
      <c r="F428" s="30" t="s">
        <v>97</v>
      </c>
      <c r="G428" s="20">
        <v>910</v>
      </c>
      <c r="H428" t="s">
        <v>135</v>
      </c>
    </row>
    <row r="429" spans="1:8" ht="18.75" customHeight="1" x14ac:dyDescent="0.25">
      <c r="A429" s="25">
        <v>100827</v>
      </c>
      <c r="B429" t="s">
        <v>133</v>
      </c>
      <c r="C429" s="26">
        <v>44780</v>
      </c>
      <c r="D429" t="s">
        <v>134</v>
      </c>
      <c r="E429" s="29">
        <v>1047</v>
      </c>
      <c r="F429" s="30" t="s">
        <v>106</v>
      </c>
      <c r="G429" s="32">
        <v>3712.5</v>
      </c>
      <c r="H429" t="s">
        <v>135</v>
      </c>
    </row>
    <row r="430" spans="1:8" ht="18.75" customHeight="1" x14ac:dyDescent="0.25">
      <c r="A430" s="25">
        <v>100828</v>
      </c>
      <c r="B430" t="s">
        <v>133</v>
      </c>
      <c r="C430" s="26">
        <v>44780</v>
      </c>
      <c r="D430" t="s">
        <v>134</v>
      </c>
      <c r="E430" s="29">
        <v>1049</v>
      </c>
      <c r="F430" s="30" t="s">
        <v>108</v>
      </c>
      <c r="G430" s="32">
        <v>1410</v>
      </c>
      <c r="H430" t="s">
        <v>135</v>
      </c>
    </row>
    <row r="431" spans="1:8" ht="18.75" customHeight="1" x14ac:dyDescent="0.25">
      <c r="A431" s="25">
        <v>100829</v>
      </c>
      <c r="B431" t="s">
        <v>133</v>
      </c>
      <c r="C431" s="26">
        <v>44780</v>
      </c>
      <c r="D431" t="s">
        <v>134</v>
      </c>
      <c r="E431" s="29">
        <v>1050</v>
      </c>
      <c r="F431" s="30" t="s">
        <v>117</v>
      </c>
      <c r="G431" s="32">
        <v>630</v>
      </c>
      <c r="H431" t="s">
        <v>135</v>
      </c>
    </row>
    <row r="432" spans="1:8" ht="18.75" customHeight="1" x14ac:dyDescent="0.25">
      <c r="A432" s="25">
        <v>100872</v>
      </c>
      <c r="B432" t="s">
        <v>133</v>
      </c>
      <c r="C432" s="26">
        <v>44780</v>
      </c>
      <c r="D432" t="s">
        <v>134</v>
      </c>
      <c r="E432" s="29">
        <v>1051</v>
      </c>
      <c r="F432" s="30" t="s">
        <v>112</v>
      </c>
      <c r="G432" s="20">
        <v>1592.5</v>
      </c>
      <c r="H432" t="s">
        <v>135</v>
      </c>
    </row>
    <row r="433" spans="1:8" ht="18.75" customHeight="1" x14ac:dyDescent="0.25">
      <c r="A433" s="25">
        <v>100870</v>
      </c>
      <c r="B433" t="s">
        <v>133</v>
      </c>
      <c r="C433" s="26">
        <v>44780</v>
      </c>
      <c r="D433" t="s">
        <v>134</v>
      </c>
      <c r="E433" s="29">
        <v>1052</v>
      </c>
      <c r="F433" s="30" t="s">
        <v>113</v>
      </c>
      <c r="G433" s="20">
        <v>4397.5</v>
      </c>
      <c r="H433" t="s">
        <v>135</v>
      </c>
    </row>
    <row r="434" spans="1:8" ht="18.75" customHeight="1" x14ac:dyDescent="0.25">
      <c r="A434" s="25">
        <v>100830</v>
      </c>
      <c r="B434" t="s">
        <v>133</v>
      </c>
      <c r="C434" s="26">
        <v>44780</v>
      </c>
      <c r="D434" t="s">
        <v>134</v>
      </c>
      <c r="E434" s="29">
        <v>1057</v>
      </c>
      <c r="F434" s="30" t="s">
        <v>121</v>
      </c>
      <c r="G434" s="32">
        <v>2095</v>
      </c>
      <c r="H434" t="s">
        <v>135</v>
      </c>
    </row>
    <row r="435" spans="1:8" ht="18.75" customHeight="1" x14ac:dyDescent="0.25">
      <c r="A435" s="25">
        <v>100831</v>
      </c>
      <c r="B435" t="s">
        <v>133</v>
      </c>
      <c r="C435" s="26">
        <v>44780</v>
      </c>
      <c r="D435" t="s">
        <v>134</v>
      </c>
      <c r="E435" s="29">
        <v>1058</v>
      </c>
      <c r="F435" s="30" t="s">
        <v>122</v>
      </c>
      <c r="G435" s="32">
        <v>990</v>
      </c>
      <c r="H435" t="s">
        <v>135</v>
      </c>
    </row>
    <row r="436" spans="1:8" ht="18.75" customHeight="1" x14ac:dyDescent="0.25">
      <c r="A436" s="25">
        <v>100832</v>
      </c>
      <c r="B436" t="s">
        <v>133</v>
      </c>
      <c r="C436" s="26">
        <v>44780</v>
      </c>
      <c r="D436" t="s">
        <v>134</v>
      </c>
      <c r="E436" s="29">
        <v>1059</v>
      </c>
      <c r="F436" s="30" t="s">
        <v>123</v>
      </c>
      <c r="G436" s="32">
        <v>735</v>
      </c>
      <c r="H436" t="s">
        <v>135</v>
      </c>
    </row>
    <row r="437" spans="1:8" ht="18.75" customHeight="1" x14ac:dyDescent="0.25">
      <c r="A437" s="25">
        <v>100833</v>
      </c>
      <c r="B437" t="s">
        <v>133</v>
      </c>
      <c r="C437" s="26">
        <v>44780</v>
      </c>
      <c r="D437" t="s">
        <v>134</v>
      </c>
      <c r="E437" s="29">
        <v>1060</v>
      </c>
      <c r="F437" s="30" t="s">
        <v>124</v>
      </c>
      <c r="G437" s="32">
        <v>2166</v>
      </c>
      <c r="H437" t="s">
        <v>135</v>
      </c>
    </row>
    <row r="438" spans="1:8" ht="18.75" customHeight="1" x14ac:dyDescent="0.25">
      <c r="A438" s="25">
        <v>100863</v>
      </c>
      <c r="B438" t="s">
        <v>133</v>
      </c>
      <c r="C438" s="26">
        <v>44780</v>
      </c>
      <c r="D438" t="s">
        <v>134</v>
      </c>
      <c r="E438" s="29">
        <v>1061</v>
      </c>
      <c r="F438" s="30" t="s">
        <v>89</v>
      </c>
      <c r="G438" s="20">
        <v>720</v>
      </c>
      <c r="H438" t="s">
        <v>135</v>
      </c>
    </row>
    <row r="439" spans="1:8" ht="18.75" customHeight="1" x14ac:dyDescent="0.25">
      <c r="A439" s="25">
        <v>100834</v>
      </c>
      <c r="B439" t="s">
        <v>133</v>
      </c>
      <c r="C439" s="26">
        <v>44780</v>
      </c>
      <c r="D439" t="s">
        <v>134</v>
      </c>
      <c r="E439" s="29">
        <v>1062</v>
      </c>
      <c r="F439" s="30" t="s">
        <v>104</v>
      </c>
      <c r="G439" s="32">
        <v>1980</v>
      </c>
      <c r="H439" t="s">
        <v>135</v>
      </c>
    </row>
    <row r="440" spans="1:8" ht="18.75" customHeight="1" x14ac:dyDescent="0.25">
      <c r="A440" s="25">
        <v>100835</v>
      </c>
      <c r="B440" t="s">
        <v>133</v>
      </c>
      <c r="C440" s="26">
        <v>44780</v>
      </c>
      <c r="D440" t="s">
        <v>134</v>
      </c>
      <c r="E440" s="29">
        <v>1067</v>
      </c>
      <c r="F440" s="30" t="s">
        <v>99</v>
      </c>
      <c r="G440" s="32">
        <v>6792.5</v>
      </c>
      <c r="H440" t="s">
        <v>135</v>
      </c>
    </row>
    <row r="441" spans="1:8" ht="18.75" customHeight="1" x14ac:dyDescent="0.25">
      <c r="A441" s="25">
        <v>100864</v>
      </c>
      <c r="B441" t="s">
        <v>133</v>
      </c>
      <c r="C441" s="26">
        <v>44780</v>
      </c>
      <c r="D441" t="s">
        <v>134</v>
      </c>
      <c r="E441" s="29">
        <v>1068</v>
      </c>
      <c r="F441" s="30" t="s">
        <v>39</v>
      </c>
      <c r="G441" s="20">
        <v>1995</v>
      </c>
      <c r="H441" t="s">
        <v>135</v>
      </c>
    </row>
    <row r="442" spans="1:8" ht="18.75" customHeight="1" x14ac:dyDescent="0.25">
      <c r="A442" s="25">
        <v>100836</v>
      </c>
      <c r="B442" t="s">
        <v>133</v>
      </c>
      <c r="C442" s="26">
        <v>44780</v>
      </c>
      <c r="D442" t="s">
        <v>134</v>
      </c>
      <c r="E442" s="29">
        <v>1069</v>
      </c>
      <c r="F442" s="30" t="s">
        <v>88</v>
      </c>
      <c r="G442" s="32">
        <v>2117.5</v>
      </c>
      <c r="H442" t="s">
        <v>135</v>
      </c>
    </row>
    <row r="443" spans="1:8" ht="18.75" customHeight="1" x14ac:dyDescent="0.25">
      <c r="A443" s="25">
        <v>100837</v>
      </c>
      <c r="B443" t="s">
        <v>133</v>
      </c>
      <c r="C443" s="26">
        <v>44780</v>
      </c>
      <c r="D443" t="s">
        <v>134</v>
      </c>
      <c r="E443" s="29">
        <v>1071</v>
      </c>
      <c r="F443" s="30" t="s">
        <v>28</v>
      </c>
      <c r="G443" s="32">
        <v>2485</v>
      </c>
      <c r="H443" t="s">
        <v>135</v>
      </c>
    </row>
    <row r="444" spans="1:8" ht="18.75" customHeight="1" x14ac:dyDescent="0.25">
      <c r="A444" s="25">
        <v>100838</v>
      </c>
      <c r="B444" t="s">
        <v>133</v>
      </c>
      <c r="C444" s="26">
        <v>44780</v>
      </c>
      <c r="D444" t="s">
        <v>134</v>
      </c>
      <c r="E444" s="29">
        <v>1072</v>
      </c>
      <c r="F444" s="30" t="s">
        <v>83</v>
      </c>
      <c r="G444" s="32">
        <v>3755</v>
      </c>
      <c r="H444" t="s">
        <v>135</v>
      </c>
    </row>
    <row r="445" spans="1:8" ht="18.75" customHeight="1" x14ac:dyDescent="0.25">
      <c r="A445" s="25">
        <v>100839</v>
      </c>
      <c r="B445" t="s">
        <v>133</v>
      </c>
      <c r="C445" s="26">
        <v>44780</v>
      </c>
      <c r="D445" t="s">
        <v>134</v>
      </c>
      <c r="E445" s="29">
        <v>1074</v>
      </c>
      <c r="F445" s="30" t="s">
        <v>23</v>
      </c>
      <c r="G445" s="32">
        <v>400</v>
      </c>
      <c r="H445" t="s">
        <v>135</v>
      </c>
    </row>
    <row r="446" spans="1:8" ht="18.75" customHeight="1" x14ac:dyDescent="0.25">
      <c r="A446" s="25">
        <v>100840</v>
      </c>
      <c r="B446" t="s">
        <v>133</v>
      </c>
      <c r="C446" s="26">
        <v>44780</v>
      </c>
      <c r="D446" t="s">
        <v>134</v>
      </c>
      <c r="E446" s="29">
        <v>1078</v>
      </c>
      <c r="F446" s="30" t="s">
        <v>47</v>
      </c>
      <c r="G446" s="32">
        <v>3320</v>
      </c>
      <c r="H446" t="s">
        <v>135</v>
      </c>
    </row>
    <row r="447" spans="1:8" ht="18.75" customHeight="1" x14ac:dyDescent="0.25">
      <c r="A447" s="25">
        <v>100841</v>
      </c>
      <c r="B447" t="s">
        <v>133</v>
      </c>
      <c r="C447" s="26">
        <v>44780</v>
      </c>
      <c r="D447" t="s">
        <v>134</v>
      </c>
      <c r="E447" s="29">
        <v>1080</v>
      </c>
      <c r="F447" s="30" t="s">
        <v>93</v>
      </c>
      <c r="G447" s="32">
        <v>700</v>
      </c>
      <c r="H447" t="s">
        <v>135</v>
      </c>
    </row>
    <row r="448" spans="1:8" ht="18.75" customHeight="1" x14ac:dyDescent="0.25">
      <c r="A448" s="25">
        <v>100865</v>
      </c>
      <c r="B448" t="s">
        <v>133</v>
      </c>
      <c r="C448" s="26">
        <v>44780</v>
      </c>
      <c r="D448" t="s">
        <v>134</v>
      </c>
      <c r="E448" s="29">
        <v>1082</v>
      </c>
      <c r="F448" s="30" t="s">
        <v>31</v>
      </c>
      <c r="G448" s="20">
        <v>858.33</v>
      </c>
      <c r="H448" t="s">
        <v>135</v>
      </c>
    </row>
    <row r="449" spans="1:8" ht="18.75" customHeight="1" x14ac:dyDescent="0.25">
      <c r="A449" s="25">
        <v>100842</v>
      </c>
      <c r="B449" t="s">
        <v>133</v>
      </c>
      <c r="C449" s="26">
        <v>44780</v>
      </c>
      <c r="D449" t="s">
        <v>134</v>
      </c>
      <c r="E449" s="29">
        <v>1087</v>
      </c>
      <c r="F449" s="30" t="s">
        <v>27</v>
      </c>
      <c r="G449" s="32">
        <v>1800</v>
      </c>
      <c r="H449" t="s">
        <v>135</v>
      </c>
    </row>
    <row r="450" spans="1:8" ht="18.75" customHeight="1" x14ac:dyDescent="0.25">
      <c r="A450" s="25">
        <v>100843</v>
      </c>
      <c r="B450" t="s">
        <v>133</v>
      </c>
      <c r="C450" s="26">
        <v>44780</v>
      </c>
      <c r="D450" t="s">
        <v>134</v>
      </c>
      <c r="E450" s="29">
        <v>1089</v>
      </c>
      <c r="F450" s="30" t="s">
        <v>114</v>
      </c>
      <c r="G450" s="32">
        <v>960</v>
      </c>
      <c r="H450" t="s">
        <v>135</v>
      </c>
    </row>
    <row r="451" spans="1:8" ht="18.75" customHeight="1" x14ac:dyDescent="0.25">
      <c r="A451" s="25">
        <v>100844</v>
      </c>
      <c r="B451" t="s">
        <v>133</v>
      </c>
      <c r="C451" s="26">
        <v>44780</v>
      </c>
      <c r="D451" t="s">
        <v>134</v>
      </c>
      <c r="E451" s="29">
        <v>1090</v>
      </c>
      <c r="F451" s="30" t="s">
        <v>37</v>
      </c>
      <c r="G451" s="32">
        <v>665</v>
      </c>
      <c r="H451" t="s">
        <v>135</v>
      </c>
    </row>
    <row r="452" spans="1:8" ht="18.75" customHeight="1" x14ac:dyDescent="0.25">
      <c r="A452" s="25">
        <v>100845</v>
      </c>
      <c r="B452" t="s">
        <v>133</v>
      </c>
      <c r="C452" s="26">
        <v>44780</v>
      </c>
      <c r="D452" t="s">
        <v>134</v>
      </c>
      <c r="E452" s="29">
        <v>1093</v>
      </c>
      <c r="F452" s="30" t="s">
        <v>111</v>
      </c>
      <c r="G452" s="32">
        <v>3727.5</v>
      </c>
      <c r="H452" t="s">
        <v>135</v>
      </c>
    </row>
    <row r="453" spans="1:8" ht="18.75" customHeight="1" x14ac:dyDescent="0.25">
      <c r="A453" s="25">
        <v>100868</v>
      </c>
      <c r="B453" t="s">
        <v>133</v>
      </c>
      <c r="C453" s="26">
        <v>44780</v>
      </c>
      <c r="D453" t="s">
        <v>134</v>
      </c>
      <c r="E453" s="27">
        <v>1095</v>
      </c>
      <c r="F453" t="s">
        <v>70</v>
      </c>
      <c r="G453" s="20">
        <v>1015</v>
      </c>
      <c r="H453" t="s">
        <v>135</v>
      </c>
    </row>
    <row r="454" spans="1:8" ht="18.75" customHeight="1" x14ac:dyDescent="0.25">
      <c r="A454" s="25">
        <v>100846</v>
      </c>
      <c r="B454" t="s">
        <v>133</v>
      </c>
      <c r="C454" s="26">
        <v>44780</v>
      </c>
      <c r="D454" t="s">
        <v>134</v>
      </c>
      <c r="E454" s="27">
        <v>1096</v>
      </c>
      <c r="F454" t="s">
        <v>87</v>
      </c>
      <c r="G454" s="20">
        <v>4437.5</v>
      </c>
      <c r="H454" t="s">
        <v>135</v>
      </c>
    </row>
    <row r="455" spans="1:8" ht="18.75" customHeight="1" x14ac:dyDescent="0.25">
      <c r="A455" s="25">
        <v>100866</v>
      </c>
      <c r="B455" t="s">
        <v>133</v>
      </c>
      <c r="C455" s="26">
        <v>44780</v>
      </c>
      <c r="D455" t="s">
        <v>134</v>
      </c>
      <c r="E455" s="27">
        <v>1097</v>
      </c>
      <c r="F455" t="s">
        <v>66</v>
      </c>
      <c r="G455" s="20">
        <v>665</v>
      </c>
      <c r="H455" t="s">
        <v>135</v>
      </c>
    </row>
    <row r="456" spans="1:8" ht="18.75" customHeight="1" x14ac:dyDescent="0.25">
      <c r="A456" s="25">
        <v>100867</v>
      </c>
      <c r="B456" t="s">
        <v>133</v>
      </c>
      <c r="C456" s="26">
        <v>44780</v>
      </c>
      <c r="D456" t="s">
        <v>134</v>
      </c>
      <c r="E456" s="27">
        <v>1098</v>
      </c>
      <c r="F456" t="s">
        <v>100</v>
      </c>
      <c r="G456" s="20">
        <v>2975</v>
      </c>
      <c r="H456" t="s">
        <v>135</v>
      </c>
    </row>
    <row r="457" spans="1:8" ht="18.75" customHeight="1" x14ac:dyDescent="0.25">
      <c r="A457" s="25">
        <v>100847</v>
      </c>
      <c r="B457" t="s">
        <v>133</v>
      </c>
      <c r="C457" s="26">
        <v>44780</v>
      </c>
      <c r="D457" t="s">
        <v>134</v>
      </c>
      <c r="E457" s="27">
        <v>1099</v>
      </c>
      <c r="F457" t="s">
        <v>94</v>
      </c>
      <c r="G457" s="20">
        <v>3132.5</v>
      </c>
      <c r="H457" t="s">
        <v>135</v>
      </c>
    </row>
    <row r="458" spans="1:8" ht="18.75" customHeight="1" x14ac:dyDescent="0.25">
      <c r="A458" s="25">
        <v>100848</v>
      </c>
      <c r="B458" t="s">
        <v>133</v>
      </c>
      <c r="C458" s="26">
        <v>44780</v>
      </c>
      <c r="D458" t="s">
        <v>134</v>
      </c>
      <c r="E458" s="27">
        <v>1100</v>
      </c>
      <c r="F458" t="s">
        <v>98</v>
      </c>
      <c r="G458" s="20">
        <v>4745</v>
      </c>
      <c r="H458" t="s">
        <v>135</v>
      </c>
    </row>
    <row r="459" spans="1:8" ht="18.75" customHeight="1" x14ac:dyDescent="0.25">
      <c r="A459" s="25">
        <v>100849</v>
      </c>
      <c r="B459" t="s">
        <v>133</v>
      </c>
      <c r="C459" s="26">
        <v>44780</v>
      </c>
      <c r="D459" t="s">
        <v>134</v>
      </c>
      <c r="E459" s="27">
        <v>1101</v>
      </c>
      <c r="F459" t="s">
        <v>76</v>
      </c>
      <c r="G459" s="20">
        <v>3465</v>
      </c>
      <c r="H459" t="s">
        <v>135</v>
      </c>
    </row>
    <row r="460" spans="1:8" ht="18.75" customHeight="1" x14ac:dyDescent="0.25">
      <c r="A460" s="25">
        <v>100850</v>
      </c>
      <c r="B460" t="s">
        <v>133</v>
      </c>
      <c r="C460" s="26">
        <v>44780</v>
      </c>
      <c r="D460" t="s">
        <v>134</v>
      </c>
      <c r="E460" s="27">
        <v>1102</v>
      </c>
      <c r="F460" t="s">
        <v>109</v>
      </c>
      <c r="G460" s="20">
        <v>1575</v>
      </c>
      <c r="H460" t="s">
        <v>135</v>
      </c>
    </row>
    <row r="461" spans="1:8" ht="18.75" customHeight="1" x14ac:dyDescent="0.25">
      <c r="A461" s="25">
        <v>100851</v>
      </c>
      <c r="B461" t="s">
        <v>133</v>
      </c>
      <c r="C461" s="26">
        <v>44780</v>
      </c>
      <c r="D461" t="s">
        <v>134</v>
      </c>
      <c r="E461" s="27">
        <v>1103</v>
      </c>
      <c r="F461" t="s">
        <v>49</v>
      </c>
      <c r="G461" s="20">
        <v>450</v>
      </c>
      <c r="H461" t="s">
        <v>135</v>
      </c>
    </row>
    <row r="462" spans="1:8" ht="18.75" customHeight="1" x14ac:dyDescent="0.25">
      <c r="A462" s="25">
        <v>100852</v>
      </c>
      <c r="B462" t="s">
        <v>133</v>
      </c>
      <c r="C462" s="26">
        <v>44780</v>
      </c>
      <c r="D462" t="s">
        <v>134</v>
      </c>
      <c r="E462" s="27">
        <v>1104</v>
      </c>
      <c r="F462" t="s">
        <v>59</v>
      </c>
      <c r="G462" s="20">
        <v>105</v>
      </c>
      <c r="H462" t="s">
        <v>135</v>
      </c>
    </row>
    <row r="463" spans="1:8" ht="18.75" customHeight="1" x14ac:dyDescent="0.25">
      <c r="A463" s="25">
        <v>100853</v>
      </c>
      <c r="B463" t="s">
        <v>133</v>
      </c>
      <c r="C463" s="26">
        <v>44780</v>
      </c>
      <c r="D463" t="s">
        <v>134</v>
      </c>
      <c r="E463" s="27">
        <v>1105</v>
      </c>
      <c r="F463" t="s">
        <v>67</v>
      </c>
      <c r="G463" s="20">
        <v>630</v>
      </c>
      <c r="H463" t="s">
        <v>135</v>
      </c>
    </row>
    <row r="464" spans="1:8" ht="18.75" customHeight="1" x14ac:dyDescent="0.25">
      <c r="A464" s="25">
        <v>100871</v>
      </c>
      <c r="B464" t="s">
        <v>133</v>
      </c>
      <c r="C464" s="26">
        <v>44780</v>
      </c>
      <c r="D464" t="s">
        <v>134</v>
      </c>
      <c r="E464" s="27">
        <v>1106</v>
      </c>
      <c r="F464" t="s">
        <v>40</v>
      </c>
      <c r="G464" s="20">
        <v>380</v>
      </c>
      <c r="H464" t="s">
        <v>135</v>
      </c>
    </row>
    <row r="465" spans="7:7" ht="18.75" customHeight="1" x14ac:dyDescent="0.25">
      <c r="G465" s="20"/>
    </row>
    <row r="466" spans="7:7" ht="18.75" customHeight="1" x14ac:dyDescent="0.25">
      <c r="G466" s="20"/>
    </row>
    <row r="467" spans="7:7" ht="18.75" customHeight="1" x14ac:dyDescent="0.25"/>
    <row r="468" spans="7:7" ht="18.75" customHeight="1" x14ac:dyDescent="0.25"/>
    <row r="469" spans="7:7" ht="18.75" customHeight="1" x14ac:dyDescent="0.25"/>
    <row r="470" spans="7:7" ht="18.75" customHeight="1" x14ac:dyDescent="0.25"/>
    <row r="471" spans="7:7" ht="18.75" customHeight="1" x14ac:dyDescent="0.25"/>
    <row r="472" spans="7:7" ht="18.75" customHeight="1" x14ac:dyDescent="0.25">
      <c r="G472" s="20"/>
    </row>
    <row r="473" spans="7:7" ht="18.75" customHeight="1" x14ac:dyDescent="0.25"/>
    <row r="474" spans="7:7" ht="18.75" customHeight="1" x14ac:dyDescent="0.25"/>
    <row r="475" spans="7:7" ht="18.75" customHeight="1" x14ac:dyDescent="0.25"/>
    <row r="476" spans="7:7" ht="18.75" customHeight="1" x14ac:dyDescent="0.25"/>
    <row r="477" spans="7:7" ht="18.75" customHeight="1" x14ac:dyDescent="0.25"/>
    <row r="478" spans="7:7" ht="18.75" customHeight="1" x14ac:dyDescent="0.25"/>
    <row r="479" spans="7:7" ht="18.75" customHeight="1" x14ac:dyDescent="0.25">
      <c r="G479" s="20"/>
    </row>
    <row r="480" spans="7:7" ht="18.75" customHeight="1" x14ac:dyDescent="0.25"/>
    <row r="481" spans="7:7" ht="18.75" customHeight="1" x14ac:dyDescent="0.25"/>
    <row r="482" spans="7:7" ht="18.75" customHeight="1" x14ac:dyDescent="0.25"/>
    <row r="483" spans="7:7" ht="18.75" customHeight="1" x14ac:dyDescent="0.25"/>
    <row r="484" spans="7:7" ht="18.75" customHeight="1" x14ac:dyDescent="0.25"/>
    <row r="485" spans="7:7" ht="18.75" customHeight="1" x14ac:dyDescent="0.25"/>
    <row r="486" spans="7:7" ht="18.75" customHeight="1" x14ac:dyDescent="0.25"/>
    <row r="487" spans="7:7" ht="18.75" customHeight="1" x14ac:dyDescent="0.25"/>
    <row r="488" spans="7:7" ht="18.75" customHeight="1" x14ac:dyDescent="0.25"/>
    <row r="489" spans="7:7" ht="18.75" customHeight="1" x14ac:dyDescent="0.25"/>
    <row r="490" spans="7:7" ht="18.75" customHeight="1" x14ac:dyDescent="0.25">
      <c r="G490" s="20"/>
    </row>
    <row r="491" spans="7:7" ht="18.75" customHeight="1" x14ac:dyDescent="0.25">
      <c r="G491" s="20"/>
    </row>
    <row r="492" spans="7:7" ht="18.75" customHeight="1" x14ac:dyDescent="0.25">
      <c r="G492" s="20"/>
    </row>
    <row r="493" spans="7:7" ht="18.75" customHeight="1" x14ac:dyDescent="0.25">
      <c r="G493" s="20"/>
    </row>
    <row r="494" spans="7:7" ht="18.75" customHeight="1" x14ac:dyDescent="0.25">
      <c r="G494" s="20"/>
    </row>
    <row r="495" spans="7:7" ht="18.75" customHeight="1" x14ac:dyDescent="0.25">
      <c r="G495" s="20"/>
    </row>
    <row r="496" spans="7:7" ht="18.75" customHeight="1" x14ac:dyDescent="0.25"/>
    <row r="497" spans="7:7" ht="18.75" customHeight="1" x14ac:dyDescent="0.25"/>
    <row r="498" spans="7:7" ht="18.75" customHeight="1" x14ac:dyDescent="0.25"/>
    <row r="499" spans="7:7" ht="18.75" customHeight="1" x14ac:dyDescent="0.25"/>
    <row r="500" spans="7:7" ht="18.75" customHeight="1" x14ac:dyDescent="0.25"/>
    <row r="501" spans="7:7" ht="18.75" customHeight="1" x14ac:dyDescent="0.25"/>
    <row r="502" spans="7:7" ht="18.75" customHeight="1" x14ac:dyDescent="0.25">
      <c r="G502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R506"/>
  <sheetViews>
    <sheetView tabSelected="1" workbookViewId="0">
      <selection activeCell="K39" sqref="K39"/>
    </sheetView>
  </sheetViews>
  <sheetFormatPr defaultRowHeight="15" x14ac:dyDescent="0.25"/>
  <cols>
    <col min="1" max="1" width="9.28515625" style="17" bestFit="1" customWidth="1"/>
    <col min="2" max="8" width="16.28515625" bestFit="1" customWidth="1"/>
    <col min="9" max="9" width="12.85546875" style="18" bestFit="1" customWidth="1"/>
    <col min="10" max="10" width="25.5703125" style="19" bestFit="1" customWidth="1"/>
    <col min="11" max="11" width="16.28515625" style="19" bestFit="1" customWidth="1"/>
    <col min="12" max="12" width="19.28515625" style="19" bestFit="1" customWidth="1"/>
    <col min="13" max="13" width="16" style="19" bestFit="1" customWidth="1"/>
    <col min="14" max="14" width="13.42578125" style="19" bestFit="1" customWidth="1"/>
    <col min="15" max="15" width="15.42578125" style="19" bestFit="1" customWidth="1"/>
    <col min="16" max="16" width="14" style="19" bestFit="1" customWidth="1"/>
    <col min="17" max="17" width="10.28515625" style="19" bestFit="1" customWidth="1"/>
    <col min="18" max="18" width="12.5703125" style="19" bestFit="1" customWidth="1"/>
  </cols>
  <sheetData>
    <row r="1" spans="1:18" ht="18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ht="18.75" customHeight="1" x14ac:dyDescent="0.25">
      <c r="A2" s="4">
        <v>1039</v>
      </c>
      <c r="B2" s="5" t="s">
        <v>18</v>
      </c>
      <c r="C2" s="6"/>
      <c r="D2" s="6"/>
      <c r="E2" s="6"/>
      <c r="F2" s="6"/>
      <c r="G2" s="6"/>
      <c r="H2" s="6"/>
      <c r="I2" s="7">
        <v>3862.5</v>
      </c>
      <c r="J2" s="7">
        <v>4331.25</v>
      </c>
      <c r="K2" s="7">
        <v>5250</v>
      </c>
      <c r="L2" s="7"/>
      <c r="M2" s="7"/>
      <c r="N2" s="7"/>
      <c r="O2" s="7"/>
      <c r="P2" s="8"/>
      <c r="Q2" s="8"/>
      <c r="R2" s="8"/>
    </row>
    <row r="3" spans="1:18" ht="18.75" customHeight="1" x14ac:dyDescent="0.25">
      <c r="A3" s="4">
        <v>1001</v>
      </c>
      <c r="B3" s="5" t="s">
        <v>19</v>
      </c>
      <c r="C3" s="6"/>
      <c r="D3" s="6"/>
      <c r="E3" s="6"/>
      <c r="F3" s="6"/>
      <c r="G3" s="6"/>
      <c r="H3" s="6"/>
      <c r="I3" s="7">
        <v>3050</v>
      </c>
      <c r="J3" s="7">
        <v>2340</v>
      </c>
      <c r="K3" s="7">
        <v>2712.5</v>
      </c>
      <c r="L3" s="7">
        <v>1767.5</v>
      </c>
      <c r="M3" s="7"/>
      <c r="N3" s="7"/>
      <c r="O3" s="7"/>
      <c r="P3" s="7">
        <v>520</v>
      </c>
      <c r="Q3" s="8">
        <v>1410</v>
      </c>
      <c r="R3" s="7"/>
    </row>
    <row r="4" spans="1:18" ht="18.75" customHeight="1" x14ac:dyDescent="0.25">
      <c r="A4" s="4">
        <v>1076</v>
      </c>
      <c r="B4" s="5" t="s">
        <v>20</v>
      </c>
      <c r="C4" s="6"/>
      <c r="D4" s="6"/>
      <c r="E4" s="6"/>
      <c r="F4" s="6"/>
      <c r="G4" s="6"/>
      <c r="H4" s="6"/>
      <c r="I4" s="7"/>
      <c r="J4" s="7"/>
      <c r="K4" s="7"/>
      <c r="L4" s="7">
        <v>420</v>
      </c>
      <c r="M4" s="7"/>
      <c r="N4" s="7"/>
      <c r="O4" s="7"/>
      <c r="P4" s="7"/>
      <c r="Q4" s="8"/>
      <c r="R4" s="8"/>
    </row>
    <row r="5" spans="1:18" ht="18.75" customHeight="1" x14ac:dyDescent="0.25">
      <c r="A5" s="4">
        <v>1085</v>
      </c>
      <c r="B5" s="5" t="s">
        <v>21</v>
      </c>
      <c r="C5" s="6"/>
      <c r="D5" s="6"/>
      <c r="E5" s="6"/>
      <c r="F5" s="6"/>
      <c r="G5" s="6"/>
      <c r="H5" s="6"/>
      <c r="I5" s="7"/>
      <c r="J5" s="7"/>
      <c r="K5" s="7"/>
      <c r="L5" s="7">
        <v>480</v>
      </c>
      <c r="M5" s="7">
        <v>240</v>
      </c>
      <c r="N5" s="7">
        <v>360</v>
      </c>
      <c r="O5" s="7">
        <v>360</v>
      </c>
      <c r="P5" s="7">
        <v>345</v>
      </c>
      <c r="Q5" s="8"/>
      <c r="R5" s="7"/>
    </row>
    <row r="6" spans="1:18" ht="18.75" customHeight="1" x14ac:dyDescent="0.25">
      <c r="A6" s="4">
        <v>1002</v>
      </c>
      <c r="B6" s="5" t="s">
        <v>22</v>
      </c>
      <c r="C6" s="6"/>
      <c r="D6" s="6"/>
      <c r="E6" s="6"/>
      <c r="F6" s="6"/>
      <c r="G6" s="6"/>
      <c r="H6" s="6"/>
      <c r="I6" s="7">
        <v>900</v>
      </c>
      <c r="J6" s="7"/>
      <c r="K6" s="7"/>
      <c r="L6" s="7"/>
      <c r="M6" s="7"/>
      <c r="N6" s="7"/>
      <c r="O6" s="7"/>
      <c r="P6" s="7"/>
      <c r="Q6" s="8"/>
      <c r="R6" s="7"/>
    </row>
    <row r="7" spans="1:18" ht="18.75" customHeight="1" x14ac:dyDescent="0.25">
      <c r="A7" s="4">
        <v>1074</v>
      </c>
      <c r="B7" s="5" t="s">
        <v>23</v>
      </c>
      <c r="C7" s="6"/>
      <c r="D7" s="6"/>
      <c r="E7" s="6"/>
      <c r="F7" s="6"/>
      <c r="G7" s="6"/>
      <c r="H7" s="6"/>
      <c r="I7" s="7"/>
      <c r="J7" s="7"/>
      <c r="K7" s="7">
        <v>800</v>
      </c>
      <c r="L7" s="7">
        <v>1950</v>
      </c>
      <c r="M7" s="7"/>
      <c r="N7" s="7"/>
      <c r="O7" s="7"/>
      <c r="P7" s="7">
        <v>1950</v>
      </c>
      <c r="Q7" s="8">
        <v>1600</v>
      </c>
      <c r="R7" s="8">
        <v>400</v>
      </c>
    </row>
    <row r="8" spans="1:18" ht="18.75" customHeight="1" x14ac:dyDescent="0.25">
      <c r="A8" s="4">
        <v>1003</v>
      </c>
      <c r="B8" s="5" t="s">
        <v>24</v>
      </c>
      <c r="C8" s="6"/>
      <c r="D8" s="6"/>
      <c r="E8" s="6"/>
      <c r="F8" s="6"/>
      <c r="G8" s="6"/>
      <c r="H8" s="6"/>
      <c r="I8" s="7">
        <v>6825</v>
      </c>
      <c r="J8" s="7">
        <v>6667.5</v>
      </c>
      <c r="K8" s="7">
        <v>6950</v>
      </c>
      <c r="L8" s="7">
        <v>4250</v>
      </c>
      <c r="M8" s="7">
        <v>4065</v>
      </c>
      <c r="N8" s="7"/>
      <c r="O8" s="7">
        <v>5457.5</v>
      </c>
      <c r="P8" s="7">
        <v>4292.5</v>
      </c>
      <c r="Q8" s="8">
        <v>5975</v>
      </c>
      <c r="R8" s="7">
        <v>5732.5</v>
      </c>
    </row>
    <row r="9" spans="1:18" ht="18.75" customHeight="1" x14ac:dyDescent="0.25">
      <c r="A9" s="4">
        <v>1004</v>
      </c>
      <c r="B9" s="5" t="s">
        <v>25</v>
      </c>
      <c r="C9" s="6"/>
      <c r="D9" s="6"/>
      <c r="E9" s="6"/>
      <c r="F9" s="6"/>
      <c r="G9" s="6"/>
      <c r="H9" s="6"/>
      <c r="I9" s="7">
        <v>2430</v>
      </c>
      <c r="J9" s="7">
        <v>2507.5</v>
      </c>
      <c r="K9" s="7">
        <v>990</v>
      </c>
      <c r="L9" s="7">
        <v>615</v>
      </c>
      <c r="M9" s="7">
        <v>205</v>
      </c>
      <c r="N9" s="7"/>
      <c r="O9" s="7">
        <v>410</v>
      </c>
      <c r="P9" s="7">
        <v>512.5</v>
      </c>
      <c r="Q9" s="8">
        <v>1440</v>
      </c>
      <c r="R9" s="7"/>
    </row>
    <row r="10" spans="1:18" ht="18.75" customHeight="1" x14ac:dyDescent="0.25">
      <c r="A10" s="4">
        <v>1005</v>
      </c>
      <c r="B10" s="5" t="s">
        <v>26</v>
      </c>
      <c r="C10" s="6"/>
      <c r="D10" s="6"/>
      <c r="E10" s="6"/>
      <c r="F10" s="6"/>
      <c r="G10" s="6"/>
      <c r="H10" s="6"/>
      <c r="I10" s="7">
        <v>1630</v>
      </c>
      <c r="J10" s="7">
        <v>360</v>
      </c>
      <c r="K10" s="7"/>
      <c r="L10" s="7"/>
      <c r="M10" s="7"/>
      <c r="N10" s="7"/>
      <c r="O10" s="7"/>
      <c r="P10" s="7">
        <v>1005</v>
      </c>
      <c r="Q10" s="8"/>
      <c r="R10" s="7"/>
    </row>
    <row r="11" spans="1:18" ht="18.75" customHeight="1" x14ac:dyDescent="0.25">
      <c r="A11" s="4">
        <v>1087</v>
      </c>
      <c r="B11" s="5" t="s">
        <v>27</v>
      </c>
      <c r="C11" s="6"/>
      <c r="D11" s="6"/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>
        <v>600</v>
      </c>
      <c r="Q11" s="8">
        <v>3780</v>
      </c>
      <c r="R11" s="8">
        <v>1800</v>
      </c>
    </row>
    <row r="12" spans="1:18" ht="18.75" customHeight="1" x14ac:dyDescent="0.25">
      <c r="A12" s="4">
        <v>1071</v>
      </c>
      <c r="B12" s="5" t="s">
        <v>28</v>
      </c>
      <c r="C12" s="6"/>
      <c r="D12" s="6"/>
      <c r="E12" s="6"/>
      <c r="F12" s="6"/>
      <c r="G12" s="6"/>
      <c r="H12" s="6"/>
      <c r="I12" s="7"/>
      <c r="J12" s="7"/>
      <c r="K12" s="7">
        <v>1190</v>
      </c>
      <c r="L12" s="7">
        <v>1960</v>
      </c>
      <c r="M12" s="7"/>
      <c r="N12" s="7"/>
      <c r="O12" s="7"/>
      <c r="P12" s="7">
        <v>770</v>
      </c>
      <c r="Q12" s="8">
        <v>2100</v>
      </c>
      <c r="R12" s="8">
        <v>2485</v>
      </c>
    </row>
    <row r="13" spans="1:18" ht="18.75" customHeight="1" x14ac:dyDescent="0.25">
      <c r="A13" s="4">
        <v>1084</v>
      </c>
      <c r="B13" s="5" t="s">
        <v>29</v>
      </c>
      <c r="C13" s="6"/>
      <c r="D13" s="6"/>
      <c r="E13" s="6"/>
      <c r="F13" s="6"/>
      <c r="G13" s="6"/>
      <c r="H13" s="6"/>
      <c r="I13" s="7"/>
      <c r="J13" s="7"/>
      <c r="K13" s="7"/>
      <c r="L13" s="7">
        <v>1820</v>
      </c>
      <c r="M13" s="7">
        <v>945</v>
      </c>
      <c r="N13" s="7">
        <v>195</v>
      </c>
      <c r="O13" s="7">
        <v>1575</v>
      </c>
      <c r="P13" s="7">
        <v>1820</v>
      </c>
      <c r="Q13" s="8"/>
      <c r="R13" s="7"/>
    </row>
    <row r="14" spans="1:18" ht="18.75" customHeight="1" x14ac:dyDescent="0.25">
      <c r="A14" s="4">
        <v>1006</v>
      </c>
      <c r="B14" s="5" t="s">
        <v>30</v>
      </c>
      <c r="C14" s="6"/>
      <c r="D14" s="6"/>
      <c r="E14" s="6"/>
      <c r="F14" s="6"/>
      <c r="G14" s="6"/>
      <c r="H14" s="6"/>
      <c r="I14" s="7">
        <v>3077.5</v>
      </c>
      <c r="J14" s="7">
        <v>2451.67</v>
      </c>
      <c r="K14" s="7">
        <v>2248.5</v>
      </c>
      <c r="L14" s="7">
        <v>1655</v>
      </c>
      <c r="M14" s="7"/>
      <c r="N14" s="7"/>
      <c r="O14" s="7"/>
      <c r="P14" s="8">
        <v>2577.5</v>
      </c>
      <c r="Q14" s="8">
        <v>2735</v>
      </c>
      <c r="R14" s="7">
        <v>3517.5</v>
      </c>
    </row>
    <row r="15" spans="1:18" ht="18.75" customHeight="1" x14ac:dyDescent="0.25">
      <c r="A15" s="4">
        <v>1082</v>
      </c>
      <c r="B15" s="5" t="s">
        <v>31</v>
      </c>
      <c r="C15" s="6"/>
      <c r="D15" s="6"/>
      <c r="E15" s="6"/>
      <c r="F15" s="6"/>
      <c r="G15" s="6"/>
      <c r="H15" s="6"/>
      <c r="I15" s="7"/>
      <c r="J15" s="7"/>
      <c r="K15" s="7"/>
      <c r="L15" s="7">
        <v>697.5</v>
      </c>
      <c r="M15" s="7">
        <v>205</v>
      </c>
      <c r="N15" s="7"/>
      <c r="O15" s="7">
        <v>272.5</v>
      </c>
      <c r="P15" s="7">
        <v>1285</v>
      </c>
      <c r="Q15" s="8"/>
      <c r="R15" s="7">
        <v>858.33</v>
      </c>
    </row>
    <row r="16" spans="1:18" ht="18.75" customHeight="1" x14ac:dyDescent="0.25">
      <c r="A16" s="4">
        <v>1007</v>
      </c>
      <c r="B16" s="5" t="s">
        <v>32</v>
      </c>
      <c r="C16" s="6"/>
      <c r="D16" s="6"/>
      <c r="E16" s="6"/>
      <c r="F16" s="6"/>
      <c r="G16" s="6"/>
      <c r="H16" s="6"/>
      <c r="I16" s="7">
        <v>7147.5</v>
      </c>
      <c r="J16" s="7">
        <v>8692.5</v>
      </c>
      <c r="K16" s="7">
        <v>7541.25</v>
      </c>
      <c r="L16" s="7">
        <v>6390</v>
      </c>
      <c r="M16" s="7"/>
      <c r="N16" s="7">
        <v>3105</v>
      </c>
      <c r="O16" s="7">
        <v>4035</v>
      </c>
      <c r="P16" s="7">
        <v>7170</v>
      </c>
      <c r="Q16" s="8">
        <v>6570</v>
      </c>
      <c r="R16" s="8">
        <v>6120</v>
      </c>
    </row>
    <row r="17" spans="1:18" ht="18.75" customHeight="1" x14ac:dyDescent="0.25">
      <c r="A17" s="4">
        <v>1008</v>
      </c>
      <c r="B17" s="5" t="s">
        <v>33</v>
      </c>
      <c r="C17" s="6"/>
      <c r="D17" s="6"/>
      <c r="E17" s="6"/>
      <c r="F17" s="6"/>
      <c r="G17" s="6"/>
      <c r="H17" s="6"/>
      <c r="I17" s="7">
        <v>240</v>
      </c>
      <c r="J17" s="7">
        <v>240</v>
      </c>
      <c r="K17" s="7"/>
      <c r="L17" s="7"/>
      <c r="M17" s="7"/>
      <c r="N17" s="7"/>
      <c r="O17" s="7"/>
      <c r="P17" s="7"/>
      <c r="Q17" s="8"/>
      <c r="R17" s="8"/>
    </row>
    <row r="18" spans="1:18" ht="18.75" customHeight="1" x14ac:dyDescent="0.25">
      <c r="A18" s="4">
        <v>1065</v>
      </c>
      <c r="B18" s="5" t="s">
        <v>34</v>
      </c>
      <c r="C18" s="6"/>
      <c r="D18" s="6"/>
      <c r="E18" s="6"/>
      <c r="F18" s="6"/>
      <c r="G18" s="6"/>
      <c r="H18" s="6"/>
      <c r="I18" s="7"/>
      <c r="J18" s="7">
        <v>180</v>
      </c>
      <c r="K18" s="7">
        <v>900</v>
      </c>
      <c r="L18" s="7"/>
      <c r="M18" s="7">
        <v>315</v>
      </c>
      <c r="N18" s="7"/>
      <c r="O18" s="7"/>
      <c r="P18" s="7"/>
      <c r="Q18" s="8"/>
      <c r="R18" s="8"/>
    </row>
    <row r="19" spans="1:18" ht="18.75" customHeight="1" x14ac:dyDescent="0.25">
      <c r="A19" s="9">
        <v>1009</v>
      </c>
      <c r="B19" s="10" t="s">
        <v>35</v>
      </c>
      <c r="C19" s="11"/>
      <c r="D19" s="11"/>
      <c r="E19" s="11"/>
      <c r="F19" s="11"/>
      <c r="G19" s="11"/>
      <c r="H19" s="11"/>
      <c r="I19" s="7">
        <v>1620</v>
      </c>
      <c r="J19" s="7"/>
      <c r="K19" s="7"/>
      <c r="L19" s="7"/>
      <c r="M19" s="7"/>
      <c r="N19" s="7"/>
      <c r="O19" s="7"/>
      <c r="P19" s="7"/>
      <c r="Q19" s="8"/>
      <c r="R19" s="8"/>
    </row>
    <row r="20" spans="1:18" ht="18.75" customHeight="1" x14ac:dyDescent="0.25">
      <c r="A20" s="4">
        <v>1066</v>
      </c>
      <c r="B20" s="5" t="s">
        <v>36</v>
      </c>
      <c r="C20" s="6"/>
      <c r="D20" s="6"/>
      <c r="E20" s="6"/>
      <c r="F20" s="6"/>
      <c r="G20" s="6"/>
      <c r="H20" s="6"/>
      <c r="I20" s="7"/>
      <c r="J20" s="7">
        <v>1755</v>
      </c>
      <c r="K20" s="7">
        <v>2340</v>
      </c>
      <c r="L20" s="7">
        <v>1462.5</v>
      </c>
      <c r="M20" s="7"/>
      <c r="N20" s="7"/>
      <c r="O20" s="7"/>
      <c r="P20" s="7"/>
      <c r="Q20" s="8"/>
      <c r="R20" s="8"/>
    </row>
    <row r="21" spans="1:18" ht="18.75" customHeight="1" x14ac:dyDescent="0.25">
      <c r="A21" s="4">
        <v>1090</v>
      </c>
      <c r="B21" s="5" t="s">
        <v>37</v>
      </c>
      <c r="C21" s="6"/>
      <c r="D21" s="6"/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>
        <v>875</v>
      </c>
      <c r="Q21" s="8"/>
      <c r="R21" s="8">
        <v>665</v>
      </c>
    </row>
    <row r="22" spans="1:18" ht="18.75" customHeight="1" x14ac:dyDescent="0.25">
      <c r="A22" s="4">
        <v>1010</v>
      </c>
      <c r="B22" s="5" t="s">
        <v>38</v>
      </c>
      <c r="C22" s="6"/>
      <c r="D22" s="6"/>
      <c r="E22" s="6"/>
      <c r="F22" s="6"/>
      <c r="G22" s="6"/>
      <c r="H22" s="6"/>
      <c r="I22" s="7">
        <v>900</v>
      </c>
      <c r="J22" s="7">
        <v>1080</v>
      </c>
      <c r="K22" s="7">
        <v>900</v>
      </c>
      <c r="L22" s="7">
        <v>990</v>
      </c>
      <c r="M22" s="7">
        <v>90</v>
      </c>
      <c r="N22" s="7"/>
      <c r="O22" s="7">
        <v>360</v>
      </c>
      <c r="P22" s="7">
        <v>720</v>
      </c>
      <c r="Q22" s="8"/>
      <c r="R22" s="8">
        <v>750</v>
      </c>
    </row>
    <row r="23" spans="1:18" ht="18.75" customHeight="1" x14ac:dyDescent="0.25">
      <c r="A23" s="4">
        <v>1068</v>
      </c>
      <c r="B23" s="5" t="s">
        <v>39</v>
      </c>
      <c r="C23" s="6"/>
      <c r="D23" s="6"/>
      <c r="E23" s="6"/>
      <c r="F23" s="6"/>
      <c r="G23" s="6"/>
      <c r="H23" s="6"/>
      <c r="I23" s="7"/>
      <c r="J23" s="7">
        <v>700</v>
      </c>
      <c r="K23" s="7">
        <v>1120</v>
      </c>
      <c r="L23" s="7">
        <v>1540</v>
      </c>
      <c r="M23" s="7">
        <v>210</v>
      </c>
      <c r="N23" s="7"/>
      <c r="O23" s="7">
        <v>1785</v>
      </c>
      <c r="P23" s="7">
        <v>2310</v>
      </c>
      <c r="Q23" s="8">
        <v>2520</v>
      </c>
      <c r="R23" s="7">
        <v>1995</v>
      </c>
    </row>
    <row r="24" spans="1:18" ht="18.75" customHeight="1" x14ac:dyDescent="0.25">
      <c r="A24" s="9">
        <v>1106</v>
      </c>
      <c r="B24" s="10" t="s">
        <v>40</v>
      </c>
      <c r="C24" s="11"/>
      <c r="D24" s="11"/>
      <c r="E24" s="11"/>
      <c r="F24" s="11"/>
      <c r="G24" s="11"/>
      <c r="H24" s="11"/>
      <c r="I24" s="7"/>
      <c r="J24" s="7"/>
      <c r="K24" s="7"/>
      <c r="L24" s="7"/>
      <c r="M24" s="7"/>
      <c r="N24" s="7"/>
      <c r="O24" s="7"/>
      <c r="P24" s="7"/>
      <c r="Q24" s="7"/>
      <c r="R24" s="7">
        <v>380</v>
      </c>
    </row>
    <row r="25" spans="1:18" ht="18.75" customHeight="1" x14ac:dyDescent="0.25">
      <c r="A25" s="4">
        <v>1011</v>
      </c>
      <c r="B25" s="5" t="s">
        <v>41</v>
      </c>
      <c r="C25" s="6"/>
      <c r="D25" s="6"/>
      <c r="E25" s="6"/>
      <c r="F25" s="6"/>
      <c r="G25" s="6"/>
      <c r="H25" s="6"/>
      <c r="I25" s="7">
        <v>1962.7</v>
      </c>
      <c r="J25" s="7">
        <v>1797.5</v>
      </c>
      <c r="K25" s="7">
        <v>1962.5</v>
      </c>
      <c r="L25" s="7">
        <v>1612.5</v>
      </c>
      <c r="M25" s="7"/>
      <c r="N25" s="7"/>
      <c r="O25" s="7"/>
      <c r="P25" s="8">
        <v>1820</v>
      </c>
      <c r="Q25" s="8">
        <v>1515</v>
      </c>
      <c r="R25" s="8"/>
    </row>
    <row r="26" spans="1:18" ht="18.75" customHeight="1" x14ac:dyDescent="0.25">
      <c r="A26" s="4">
        <v>1012</v>
      </c>
      <c r="B26" s="5" t="s">
        <v>42</v>
      </c>
      <c r="C26" s="6"/>
      <c r="D26" s="6"/>
      <c r="E26" s="6"/>
      <c r="F26" s="6"/>
      <c r="G26" s="6"/>
      <c r="H26" s="6"/>
      <c r="I26" s="7">
        <v>3840</v>
      </c>
      <c r="J26" s="7">
        <v>5440</v>
      </c>
      <c r="K26" s="7">
        <v>5950</v>
      </c>
      <c r="L26" s="7"/>
      <c r="M26" s="7"/>
      <c r="N26" s="7"/>
      <c r="O26" s="7"/>
      <c r="P26" s="8"/>
      <c r="Q26" s="8"/>
      <c r="R26" s="8"/>
    </row>
    <row r="27" spans="1:18" ht="18.75" customHeight="1" x14ac:dyDescent="0.25">
      <c r="A27" s="4">
        <v>1013</v>
      </c>
      <c r="B27" s="5" t="s">
        <v>43</v>
      </c>
      <c r="C27" s="6"/>
      <c r="D27" s="6"/>
      <c r="E27" s="6"/>
      <c r="F27" s="6"/>
      <c r="G27" s="6"/>
      <c r="H27" s="6"/>
      <c r="I27" s="7">
        <v>1467.5</v>
      </c>
      <c r="J27" s="7">
        <v>815</v>
      </c>
      <c r="K27" s="7">
        <v>1570</v>
      </c>
      <c r="L27" s="7">
        <v>727.5</v>
      </c>
      <c r="M27" s="7"/>
      <c r="N27" s="7"/>
      <c r="O27" s="7"/>
      <c r="P27" s="8">
        <v>2280</v>
      </c>
      <c r="Q27" s="8">
        <v>782.5</v>
      </c>
      <c r="R27" s="7">
        <v>1345</v>
      </c>
    </row>
    <row r="28" spans="1:18" ht="18.75" customHeight="1" x14ac:dyDescent="0.25">
      <c r="A28" s="4">
        <v>1014</v>
      </c>
      <c r="B28" s="5" t="s">
        <v>44</v>
      </c>
      <c r="C28" s="6"/>
      <c r="D28" s="6"/>
      <c r="E28" s="6"/>
      <c r="F28" s="6"/>
      <c r="G28" s="6"/>
      <c r="H28" s="6"/>
      <c r="I28" s="7">
        <v>440</v>
      </c>
      <c r="J28" s="7">
        <v>440</v>
      </c>
      <c r="K28" s="7">
        <v>1355</v>
      </c>
      <c r="L28" s="7">
        <v>110</v>
      </c>
      <c r="M28" s="7">
        <v>440</v>
      </c>
      <c r="N28" s="7"/>
      <c r="O28" s="7">
        <v>220</v>
      </c>
      <c r="P28" s="8"/>
      <c r="Q28" s="8"/>
      <c r="R28" s="7"/>
    </row>
    <row r="29" spans="1:18" ht="18.75" customHeight="1" x14ac:dyDescent="0.25">
      <c r="A29" s="4">
        <v>1015</v>
      </c>
      <c r="B29" s="5" t="s">
        <v>45</v>
      </c>
      <c r="C29" s="6"/>
      <c r="D29" s="6"/>
      <c r="E29" s="6"/>
      <c r="F29" s="6"/>
      <c r="G29" s="6"/>
      <c r="H29" s="6"/>
      <c r="I29" s="7">
        <v>5545</v>
      </c>
      <c r="J29" s="7">
        <v>5395</v>
      </c>
      <c r="K29" s="7">
        <v>330</v>
      </c>
      <c r="L29" s="7">
        <v>3005</v>
      </c>
      <c r="M29" s="7">
        <v>625</v>
      </c>
      <c r="N29" s="7">
        <v>370</v>
      </c>
      <c r="O29" s="7"/>
      <c r="P29" s="7">
        <v>4045</v>
      </c>
      <c r="Q29" s="8">
        <v>4012</v>
      </c>
      <c r="R29" s="7">
        <v>4155</v>
      </c>
    </row>
    <row r="30" spans="1:18" ht="18.75" customHeight="1" x14ac:dyDescent="0.25">
      <c r="A30" s="4">
        <v>1016</v>
      </c>
      <c r="B30" s="5" t="s">
        <v>46</v>
      </c>
      <c r="C30" s="6"/>
      <c r="D30" s="6"/>
      <c r="E30" s="6"/>
      <c r="F30" s="6"/>
      <c r="G30" s="6"/>
      <c r="H30" s="6"/>
      <c r="I30" s="7">
        <v>3025</v>
      </c>
      <c r="J30" s="7">
        <v>2307.5</v>
      </c>
      <c r="K30" s="7">
        <v>6772.5</v>
      </c>
      <c r="L30" s="7">
        <v>1680</v>
      </c>
      <c r="M30" s="7"/>
      <c r="N30" s="7"/>
      <c r="O30" s="7"/>
      <c r="P30" s="8">
        <v>1952.5</v>
      </c>
      <c r="Q30" s="8">
        <v>1280</v>
      </c>
      <c r="R30" s="7"/>
    </row>
    <row r="31" spans="1:18" ht="18.75" customHeight="1" x14ac:dyDescent="0.25">
      <c r="A31" s="4">
        <v>1078</v>
      </c>
      <c r="B31" s="5" t="s">
        <v>47</v>
      </c>
      <c r="C31" s="6"/>
      <c r="D31" s="6"/>
      <c r="E31" s="6"/>
      <c r="F31" s="6"/>
      <c r="G31" s="6"/>
      <c r="H31" s="6"/>
      <c r="I31" s="7"/>
      <c r="J31" s="7"/>
      <c r="K31" s="7"/>
      <c r="L31" s="7">
        <v>960</v>
      </c>
      <c r="M31" s="7"/>
      <c r="N31" s="7"/>
      <c r="O31" s="7">
        <v>1320</v>
      </c>
      <c r="P31" s="7">
        <v>4520</v>
      </c>
      <c r="Q31" s="8">
        <v>4160</v>
      </c>
      <c r="R31" s="8">
        <v>3320</v>
      </c>
    </row>
    <row r="32" spans="1:18" ht="18.75" customHeight="1" x14ac:dyDescent="0.25">
      <c r="A32" s="4">
        <v>1017</v>
      </c>
      <c r="B32" s="5" t="s">
        <v>48</v>
      </c>
      <c r="C32" s="6"/>
      <c r="D32" s="6"/>
      <c r="E32" s="6"/>
      <c r="F32" s="6"/>
      <c r="G32" s="6"/>
      <c r="H32" s="6"/>
      <c r="I32" s="7">
        <v>3060</v>
      </c>
      <c r="J32" s="7">
        <v>2130</v>
      </c>
      <c r="K32" s="7">
        <v>2807.5</v>
      </c>
      <c r="L32" s="7"/>
      <c r="M32" s="7"/>
      <c r="N32" s="7"/>
      <c r="O32" s="7"/>
      <c r="P32" s="8"/>
      <c r="Q32" s="8"/>
      <c r="R32" s="7"/>
    </row>
    <row r="33" spans="1:18" ht="18.75" customHeight="1" x14ac:dyDescent="0.25">
      <c r="A33" s="9">
        <v>1103</v>
      </c>
      <c r="B33" s="10" t="s">
        <v>49</v>
      </c>
      <c r="C33" s="11"/>
      <c r="D33" s="11"/>
      <c r="E33" s="11"/>
      <c r="F33" s="11"/>
      <c r="G33" s="11"/>
      <c r="H33" s="11"/>
      <c r="I33" s="7"/>
      <c r="J33" s="7"/>
      <c r="K33" s="7"/>
      <c r="L33" s="7"/>
      <c r="M33" s="7"/>
      <c r="N33" s="7"/>
      <c r="O33" s="7"/>
      <c r="P33" s="7"/>
      <c r="Q33" s="7"/>
      <c r="R33" s="7">
        <v>450</v>
      </c>
    </row>
    <row r="34" spans="1:18" ht="18.75" customHeight="1" x14ac:dyDescent="0.25">
      <c r="A34" s="4">
        <v>1037</v>
      </c>
      <c r="B34" s="5" t="s">
        <v>50</v>
      </c>
      <c r="C34" s="6"/>
      <c r="D34" s="6"/>
      <c r="E34" s="6"/>
      <c r="F34" s="6"/>
      <c r="G34" s="6"/>
      <c r="H34" s="6"/>
      <c r="I34" s="7">
        <v>360</v>
      </c>
      <c r="J34" s="7"/>
      <c r="K34" s="7"/>
      <c r="L34" s="7"/>
      <c r="M34" s="7"/>
      <c r="N34" s="7"/>
      <c r="O34" s="7"/>
      <c r="P34" s="8"/>
      <c r="Q34" s="8"/>
      <c r="R34" s="8"/>
    </row>
    <row r="35" spans="1:18" ht="18.75" customHeight="1" x14ac:dyDescent="0.25">
      <c r="A35" s="4">
        <v>1038</v>
      </c>
      <c r="B35" s="5" t="s">
        <v>51</v>
      </c>
      <c r="C35" s="6"/>
      <c r="D35" s="6"/>
      <c r="E35" s="6"/>
      <c r="F35" s="6"/>
      <c r="G35" s="6"/>
      <c r="H35" s="6"/>
      <c r="I35" s="7">
        <v>915</v>
      </c>
      <c r="J35" s="7"/>
      <c r="K35" s="7"/>
      <c r="L35" s="7"/>
      <c r="M35" s="7"/>
      <c r="N35" s="7"/>
      <c r="O35" s="7"/>
      <c r="P35" s="8"/>
      <c r="Q35" s="8"/>
      <c r="R35" s="8"/>
    </row>
    <row r="36" spans="1:18" ht="18.75" customHeight="1" x14ac:dyDescent="0.25">
      <c r="A36" s="4">
        <v>1018</v>
      </c>
      <c r="B36" s="5" t="s">
        <v>52</v>
      </c>
      <c r="C36" s="6"/>
      <c r="D36" s="6"/>
      <c r="E36" s="6"/>
      <c r="F36" s="6"/>
      <c r="G36" s="6"/>
      <c r="H36" s="6"/>
      <c r="I36" s="7">
        <v>2305</v>
      </c>
      <c r="J36" s="7">
        <v>2170</v>
      </c>
      <c r="K36" s="7">
        <v>2100</v>
      </c>
      <c r="L36" s="7"/>
      <c r="M36" s="7"/>
      <c r="N36" s="7"/>
      <c r="O36" s="7"/>
      <c r="P36" s="8"/>
      <c r="Q36" s="8"/>
      <c r="R36" s="7"/>
    </row>
    <row r="37" spans="1:18" ht="18.75" customHeight="1" x14ac:dyDescent="0.25">
      <c r="A37" s="9">
        <v>1094</v>
      </c>
      <c r="B37" s="10" t="s">
        <v>53</v>
      </c>
      <c r="C37" s="11"/>
      <c r="D37" s="11"/>
      <c r="E37" s="11"/>
      <c r="F37" s="11"/>
      <c r="G37" s="11"/>
      <c r="H37" s="11"/>
      <c r="I37" s="7"/>
      <c r="J37" s="7"/>
      <c r="K37" s="7"/>
      <c r="L37" s="7"/>
      <c r="M37" s="7"/>
      <c r="N37" s="7"/>
      <c r="O37" s="7"/>
      <c r="P37" s="7">
        <v>2509.9899999999998</v>
      </c>
      <c r="Q37" s="7">
        <v>350</v>
      </c>
      <c r="R37" s="8"/>
    </row>
    <row r="38" spans="1:18" ht="18.75" customHeight="1" x14ac:dyDescent="0.25">
      <c r="A38" s="4">
        <v>1019</v>
      </c>
      <c r="B38" s="5" t="s">
        <v>54</v>
      </c>
      <c r="C38" s="6"/>
      <c r="D38" s="6"/>
      <c r="E38" s="6"/>
      <c r="F38" s="6"/>
      <c r="G38" s="6"/>
      <c r="H38" s="6"/>
      <c r="I38" s="7">
        <v>1625</v>
      </c>
      <c r="J38" s="7">
        <v>145</v>
      </c>
      <c r="K38" s="7">
        <v>1817.5</v>
      </c>
      <c r="L38" s="7"/>
      <c r="M38" s="7"/>
      <c r="N38" s="7"/>
      <c r="O38" s="7"/>
      <c r="P38" s="8"/>
      <c r="Q38" s="8"/>
      <c r="R38" s="7"/>
    </row>
    <row r="39" spans="1:18" ht="18.75" customHeight="1" x14ac:dyDescent="0.25">
      <c r="A39" s="4">
        <v>1092</v>
      </c>
      <c r="B39" s="5" t="s">
        <v>55</v>
      </c>
      <c r="C39" s="6"/>
      <c r="D39" s="6"/>
      <c r="E39" s="6"/>
      <c r="F39" s="6"/>
      <c r="G39" s="6"/>
      <c r="H39" s="6"/>
      <c r="I39" s="7"/>
      <c r="J39" s="7"/>
      <c r="K39" s="7"/>
      <c r="L39" s="7"/>
      <c r="M39" s="7"/>
      <c r="N39" s="7"/>
      <c r="O39" s="7"/>
      <c r="P39" s="7">
        <v>600</v>
      </c>
      <c r="Q39" s="8"/>
      <c r="R39" s="8"/>
    </row>
    <row r="40" spans="1:18" ht="18.75" customHeight="1" x14ac:dyDescent="0.25">
      <c r="A40" s="4">
        <v>1020</v>
      </c>
      <c r="B40" s="5" t="s">
        <v>56</v>
      </c>
      <c r="C40" s="6"/>
      <c r="D40" s="6"/>
      <c r="E40" s="6"/>
      <c r="F40" s="6"/>
      <c r="G40" s="6"/>
      <c r="H40" s="6"/>
      <c r="I40" s="7">
        <v>4763</v>
      </c>
      <c r="J40" s="7">
        <v>3812.5</v>
      </c>
      <c r="K40" s="7">
        <v>4690</v>
      </c>
      <c r="L40" s="7">
        <v>3380</v>
      </c>
      <c r="M40" s="7">
        <v>415</v>
      </c>
      <c r="N40" s="7">
        <v>160</v>
      </c>
      <c r="O40" s="7">
        <v>930</v>
      </c>
      <c r="P40" s="8">
        <v>1385</v>
      </c>
      <c r="Q40" s="8">
        <v>1230</v>
      </c>
      <c r="R40" s="7">
        <v>1520</v>
      </c>
    </row>
    <row r="41" spans="1:18" ht="18.75" customHeight="1" x14ac:dyDescent="0.25">
      <c r="A41" s="4">
        <v>1021</v>
      </c>
      <c r="B41" s="5" t="s">
        <v>57</v>
      </c>
      <c r="C41" s="6"/>
      <c r="D41" s="6"/>
      <c r="E41" s="6"/>
      <c r="F41" s="6"/>
      <c r="G41" s="6"/>
      <c r="H41" s="6"/>
      <c r="I41" s="7">
        <v>2425</v>
      </c>
      <c r="J41" s="7">
        <v>2660</v>
      </c>
      <c r="K41" s="7">
        <v>2022.5</v>
      </c>
      <c r="L41" s="7">
        <v>2012.5</v>
      </c>
      <c r="M41" s="7">
        <v>565</v>
      </c>
      <c r="N41" s="7"/>
      <c r="O41" s="7"/>
      <c r="P41" s="8">
        <v>2775</v>
      </c>
      <c r="Q41" s="8">
        <v>2237.5</v>
      </c>
      <c r="R41" s="7"/>
    </row>
    <row r="42" spans="1:18" ht="18.75" customHeight="1" x14ac:dyDescent="0.25">
      <c r="A42" s="4">
        <v>1081</v>
      </c>
      <c r="B42" s="5" t="s">
        <v>58</v>
      </c>
      <c r="C42" s="6"/>
      <c r="D42" s="6"/>
      <c r="E42" s="6"/>
      <c r="F42" s="6"/>
      <c r="G42" s="6"/>
      <c r="H42" s="6"/>
      <c r="I42" s="7"/>
      <c r="J42" s="7"/>
      <c r="K42" s="7"/>
      <c r="L42" s="7">
        <v>225</v>
      </c>
      <c r="M42" s="7"/>
      <c r="N42" s="7"/>
      <c r="O42" s="7">
        <v>1350</v>
      </c>
      <c r="P42" s="7">
        <v>562.5</v>
      </c>
      <c r="Q42" s="8"/>
      <c r="R42" s="8"/>
    </row>
    <row r="43" spans="1:18" ht="18.75" customHeight="1" x14ac:dyDescent="0.25">
      <c r="A43" s="9">
        <v>1104</v>
      </c>
      <c r="B43" s="10" t="s">
        <v>59</v>
      </c>
      <c r="C43" s="11"/>
      <c r="D43" s="11"/>
      <c r="E43" s="11"/>
      <c r="F43" s="11"/>
      <c r="G43" s="11"/>
      <c r="H43" s="11"/>
      <c r="I43" s="7"/>
      <c r="J43" s="7"/>
      <c r="K43" s="7"/>
      <c r="L43" s="7"/>
      <c r="M43" s="7"/>
      <c r="N43" s="7"/>
      <c r="O43" s="7"/>
      <c r="P43" s="7"/>
      <c r="Q43" s="7"/>
      <c r="R43" s="7">
        <v>105</v>
      </c>
    </row>
    <row r="44" spans="1:18" ht="18.75" customHeight="1" x14ac:dyDescent="0.25">
      <c r="A44" s="4">
        <v>1022</v>
      </c>
      <c r="B44" s="5" t="s">
        <v>60</v>
      </c>
      <c r="C44" s="6"/>
      <c r="D44" s="6"/>
      <c r="E44" s="6"/>
      <c r="F44" s="6"/>
      <c r="G44" s="6"/>
      <c r="H44" s="6"/>
      <c r="I44" s="7">
        <v>1295</v>
      </c>
      <c r="J44" s="7">
        <v>1325</v>
      </c>
      <c r="K44" s="7">
        <v>1792.5</v>
      </c>
      <c r="L44" s="7">
        <v>1208.75</v>
      </c>
      <c r="M44" s="7">
        <v>797.5</v>
      </c>
      <c r="N44" s="7"/>
      <c r="O44" s="7">
        <v>1222.5</v>
      </c>
      <c r="P44" s="8">
        <v>3309.6</v>
      </c>
      <c r="Q44" s="8">
        <v>1930</v>
      </c>
      <c r="R44" s="8">
        <v>726.67</v>
      </c>
    </row>
    <row r="45" spans="1:18" ht="18.75" customHeight="1" x14ac:dyDescent="0.25">
      <c r="A45" s="4">
        <v>1023</v>
      </c>
      <c r="B45" s="5" t="s">
        <v>61</v>
      </c>
      <c r="C45" s="6"/>
      <c r="D45" s="6"/>
      <c r="E45" s="6"/>
      <c r="F45" s="6"/>
      <c r="G45" s="6"/>
      <c r="H45" s="6"/>
      <c r="I45" s="7">
        <v>2710</v>
      </c>
      <c r="J45" s="7">
        <v>2800</v>
      </c>
      <c r="K45" s="7">
        <v>3280</v>
      </c>
      <c r="L45" s="7"/>
      <c r="M45" s="7"/>
      <c r="N45" s="7"/>
      <c r="O45" s="7"/>
      <c r="P45" s="8"/>
      <c r="Q45" s="8"/>
      <c r="R45" s="8"/>
    </row>
    <row r="46" spans="1:18" ht="18.75" customHeight="1" x14ac:dyDescent="0.25">
      <c r="A46" s="4">
        <v>1024</v>
      </c>
      <c r="B46" s="5" t="s">
        <v>62</v>
      </c>
      <c r="C46" s="6"/>
      <c r="D46" s="6"/>
      <c r="E46" s="6"/>
      <c r="F46" s="6"/>
      <c r="G46" s="6"/>
      <c r="H46" s="6"/>
      <c r="I46" s="7">
        <v>6143.75</v>
      </c>
      <c r="J46" s="7">
        <v>3605</v>
      </c>
      <c r="K46" s="7">
        <v>7305</v>
      </c>
      <c r="L46" s="7">
        <v>2567.5</v>
      </c>
      <c r="M46" s="7"/>
      <c r="N46" s="7"/>
      <c r="O46" s="7"/>
      <c r="P46" s="8"/>
      <c r="Q46" s="8"/>
      <c r="R46" s="8"/>
    </row>
    <row r="47" spans="1:18" ht="18.75" customHeight="1" x14ac:dyDescent="0.25">
      <c r="A47" s="4">
        <v>1070</v>
      </c>
      <c r="B47" s="5" t="s">
        <v>63</v>
      </c>
      <c r="C47" s="6"/>
      <c r="D47" s="6"/>
      <c r="E47" s="6"/>
      <c r="F47" s="6"/>
      <c r="G47" s="6"/>
      <c r="H47" s="6"/>
      <c r="I47" s="7"/>
      <c r="J47" s="7">
        <v>65</v>
      </c>
      <c r="K47" s="7">
        <v>770</v>
      </c>
      <c r="L47" s="7">
        <v>190</v>
      </c>
      <c r="M47" s="7"/>
      <c r="N47" s="7"/>
      <c r="O47" s="7"/>
      <c r="P47" s="8"/>
      <c r="Q47" s="8"/>
      <c r="R47" s="8"/>
    </row>
    <row r="48" spans="1:18" ht="18.75" customHeight="1" x14ac:dyDescent="0.25">
      <c r="A48" s="4">
        <v>1073</v>
      </c>
      <c r="B48" s="5" t="s">
        <v>64</v>
      </c>
      <c r="C48" s="6"/>
      <c r="D48" s="6"/>
      <c r="E48" s="6"/>
      <c r="F48" s="6"/>
      <c r="G48" s="6"/>
      <c r="H48" s="6"/>
      <c r="I48" s="7"/>
      <c r="J48" s="7"/>
      <c r="K48" s="7">
        <v>1005</v>
      </c>
      <c r="L48" s="7">
        <v>585.41999999999996</v>
      </c>
      <c r="M48" s="7"/>
      <c r="N48" s="7"/>
      <c r="O48" s="7"/>
      <c r="P48" s="8"/>
      <c r="Q48" s="8"/>
      <c r="R48" s="8"/>
    </row>
    <row r="49" spans="1:18" ht="18.75" customHeight="1" x14ac:dyDescent="0.25">
      <c r="A49" s="4">
        <v>1025</v>
      </c>
      <c r="B49" s="5" t="s">
        <v>65</v>
      </c>
      <c r="C49" s="6"/>
      <c r="D49" s="6"/>
      <c r="E49" s="6"/>
      <c r="F49" s="6"/>
      <c r="G49" s="6"/>
      <c r="H49" s="6"/>
      <c r="I49" s="7">
        <v>900</v>
      </c>
      <c r="J49" s="7">
        <v>285</v>
      </c>
      <c r="K49" s="7">
        <v>380</v>
      </c>
      <c r="L49" s="7">
        <v>380</v>
      </c>
      <c r="M49" s="7"/>
      <c r="N49" s="7"/>
      <c r="O49" s="7">
        <v>750</v>
      </c>
      <c r="P49" s="7">
        <v>940</v>
      </c>
      <c r="Q49" s="8">
        <v>600</v>
      </c>
      <c r="R49" s="7">
        <v>1280</v>
      </c>
    </row>
    <row r="50" spans="1:18" ht="18.75" customHeight="1" x14ac:dyDescent="0.25">
      <c r="A50" s="9">
        <v>1097</v>
      </c>
      <c r="B50" s="10" t="s">
        <v>66</v>
      </c>
      <c r="C50" s="11"/>
      <c r="D50" s="11"/>
      <c r="E50" s="11"/>
      <c r="F50" s="11"/>
      <c r="G50" s="11"/>
      <c r="H50" s="11"/>
      <c r="I50" s="7"/>
      <c r="J50" s="7"/>
      <c r="K50" s="7"/>
      <c r="L50" s="7"/>
      <c r="M50" s="7"/>
      <c r="N50" s="7"/>
      <c r="O50" s="7"/>
      <c r="P50" s="7"/>
      <c r="Q50" s="7">
        <v>480</v>
      </c>
      <c r="R50" s="7">
        <v>665</v>
      </c>
    </row>
    <row r="51" spans="1:18" ht="18.75" customHeight="1" x14ac:dyDescent="0.25">
      <c r="A51" s="9">
        <v>1105</v>
      </c>
      <c r="B51" s="10" t="s">
        <v>67</v>
      </c>
      <c r="C51" s="11"/>
      <c r="D51" s="11"/>
      <c r="E51" s="11"/>
      <c r="F51" s="11"/>
      <c r="G51" s="11"/>
      <c r="H51" s="11"/>
      <c r="I51" s="7"/>
      <c r="J51" s="7"/>
      <c r="K51" s="7"/>
      <c r="L51" s="7"/>
      <c r="M51" s="7"/>
      <c r="N51" s="7"/>
      <c r="O51" s="7"/>
      <c r="P51" s="7"/>
      <c r="Q51" s="7"/>
      <c r="R51" s="7">
        <v>630</v>
      </c>
    </row>
    <row r="52" spans="1:18" ht="18.75" customHeight="1" x14ac:dyDescent="0.25">
      <c r="A52" s="4">
        <v>1063</v>
      </c>
      <c r="B52" s="5" t="s">
        <v>68</v>
      </c>
      <c r="C52" s="6"/>
      <c r="D52" s="6"/>
      <c r="E52" s="6"/>
      <c r="F52" s="6"/>
      <c r="G52" s="6"/>
      <c r="H52" s="6"/>
      <c r="I52" s="7"/>
      <c r="J52" s="7">
        <v>750</v>
      </c>
      <c r="K52" s="7">
        <v>600</v>
      </c>
      <c r="L52" s="7"/>
      <c r="M52" s="7"/>
      <c r="N52" s="7"/>
      <c r="O52" s="7"/>
      <c r="P52" s="7"/>
      <c r="Q52" s="8"/>
      <c r="R52" s="8"/>
    </row>
    <row r="53" spans="1:18" ht="18.75" customHeight="1" x14ac:dyDescent="0.25">
      <c r="A53" s="4">
        <v>1088</v>
      </c>
      <c r="B53" s="5" t="s">
        <v>69</v>
      </c>
      <c r="C53" s="6"/>
      <c r="D53" s="6"/>
      <c r="E53" s="6"/>
      <c r="F53" s="6"/>
      <c r="G53" s="6"/>
      <c r="H53" s="6"/>
      <c r="I53" s="7"/>
      <c r="J53" s="7"/>
      <c r="K53" s="7"/>
      <c r="L53" s="7"/>
      <c r="M53" s="7"/>
      <c r="N53" s="7"/>
      <c r="O53" s="7"/>
      <c r="P53" s="7">
        <v>990</v>
      </c>
      <c r="Q53" s="8"/>
      <c r="R53" s="8"/>
    </row>
    <row r="54" spans="1:18" ht="18.75" customHeight="1" x14ac:dyDescent="0.25">
      <c r="A54" s="9">
        <v>1095</v>
      </c>
      <c r="B54" s="10" t="s">
        <v>70</v>
      </c>
      <c r="C54" s="11"/>
      <c r="D54" s="11"/>
      <c r="E54" s="11"/>
      <c r="F54" s="11"/>
      <c r="G54" s="11"/>
      <c r="H54" s="11"/>
      <c r="I54" s="7"/>
      <c r="J54" s="7"/>
      <c r="K54" s="7"/>
      <c r="L54" s="7"/>
      <c r="M54" s="7"/>
      <c r="N54" s="7"/>
      <c r="O54" s="7"/>
      <c r="P54" s="7">
        <v>370</v>
      </c>
      <c r="Q54" s="7"/>
      <c r="R54" s="7">
        <v>1015</v>
      </c>
    </row>
    <row r="55" spans="1:18" ht="18.75" customHeight="1" x14ac:dyDescent="0.25">
      <c r="A55" s="4">
        <v>1026</v>
      </c>
      <c r="B55" s="5" t="s">
        <v>71</v>
      </c>
      <c r="C55" s="6"/>
      <c r="D55" s="6"/>
      <c r="E55" s="6"/>
      <c r="F55" s="6"/>
      <c r="G55" s="6"/>
      <c r="H55" s="6"/>
      <c r="I55" s="7">
        <v>1320</v>
      </c>
      <c r="J55" s="7"/>
      <c r="K55" s="7"/>
      <c r="L55" s="7"/>
      <c r="M55" s="7"/>
      <c r="N55" s="7"/>
      <c r="O55" s="7"/>
      <c r="P55" s="7"/>
      <c r="Q55" s="8"/>
      <c r="R55" s="7"/>
    </row>
    <row r="56" spans="1:18" ht="18.75" customHeight="1" x14ac:dyDescent="0.25">
      <c r="A56" s="4">
        <v>1075</v>
      </c>
      <c r="B56" s="5" t="s">
        <v>72</v>
      </c>
      <c r="C56" s="6"/>
      <c r="D56" s="6"/>
      <c r="E56" s="6"/>
      <c r="F56" s="6"/>
      <c r="G56" s="6"/>
      <c r="H56" s="6"/>
      <c r="I56" s="7"/>
      <c r="J56" s="7"/>
      <c r="K56" s="7">
        <v>260</v>
      </c>
      <c r="L56" s="7">
        <v>977.5</v>
      </c>
      <c r="M56" s="7">
        <v>1100</v>
      </c>
      <c r="N56" s="7"/>
      <c r="O56" s="7">
        <v>895</v>
      </c>
      <c r="P56" s="7">
        <v>650</v>
      </c>
      <c r="Q56" s="8"/>
      <c r="R56" s="8"/>
    </row>
    <row r="57" spans="1:18" ht="18.75" customHeight="1" x14ac:dyDescent="0.25">
      <c r="A57" s="4">
        <v>1027</v>
      </c>
      <c r="B57" s="5" t="s">
        <v>73</v>
      </c>
      <c r="C57" s="6"/>
      <c r="D57" s="6"/>
      <c r="E57" s="6"/>
      <c r="F57" s="6"/>
      <c r="G57" s="6"/>
      <c r="H57" s="6"/>
      <c r="I57" s="7">
        <v>2510</v>
      </c>
      <c r="J57" s="7">
        <v>1598.3</v>
      </c>
      <c r="K57" s="7">
        <v>2805.83</v>
      </c>
      <c r="L57" s="7">
        <v>1874.5</v>
      </c>
      <c r="M57" s="7">
        <v>1340</v>
      </c>
      <c r="N57" s="7"/>
      <c r="O57" s="7">
        <v>582.5</v>
      </c>
      <c r="P57" s="7"/>
      <c r="Q57" s="8">
        <v>1370</v>
      </c>
      <c r="R57" s="8">
        <v>1495.5</v>
      </c>
    </row>
    <row r="58" spans="1:18" ht="18.75" customHeight="1" x14ac:dyDescent="0.25">
      <c r="A58" s="4">
        <v>1077</v>
      </c>
      <c r="B58" s="5" t="s">
        <v>74</v>
      </c>
      <c r="C58" s="6"/>
      <c r="D58" s="6"/>
      <c r="E58" s="6"/>
      <c r="F58" s="6"/>
      <c r="G58" s="6"/>
      <c r="H58" s="6"/>
      <c r="I58" s="7"/>
      <c r="J58" s="7"/>
      <c r="K58" s="7"/>
      <c r="L58" s="7">
        <v>525</v>
      </c>
      <c r="M58" s="7">
        <v>810</v>
      </c>
      <c r="N58" s="7"/>
      <c r="O58" s="7"/>
      <c r="P58" s="7"/>
      <c r="Q58" s="8"/>
      <c r="R58" s="8"/>
    </row>
    <row r="59" spans="1:18" ht="18.75" customHeight="1" x14ac:dyDescent="0.25">
      <c r="A59" s="4">
        <v>1086</v>
      </c>
      <c r="B59" s="5" t="s">
        <v>75</v>
      </c>
      <c r="C59" s="6"/>
      <c r="D59" s="6"/>
      <c r="E59" s="6"/>
      <c r="F59" s="6"/>
      <c r="G59" s="6"/>
      <c r="H59" s="6"/>
      <c r="I59" s="7"/>
      <c r="J59" s="7"/>
      <c r="K59" s="7"/>
      <c r="L59" s="7"/>
      <c r="M59" s="7"/>
      <c r="N59" s="7"/>
      <c r="O59" s="7">
        <v>1170</v>
      </c>
      <c r="P59" s="7">
        <v>3220</v>
      </c>
      <c r="Q59" s="8"/>
      <c r="R59" s="7"/>
    </row>
    <row r="60" spans="1:18" ht="18.75" customHeight="1" x14ac:dyDescent="0.25">
      <c r="A60" s="9">
        <v>1101</v>
      </c>
      <c r="B60" s="10" t="s">
        <v>76</v>
      </c>
      <c r="C60" s="11"/>
      <c r="D60" s="11"/>
      <c r="E60" s="11"/>
      <c r="F60" s="11"/>
      <c r="G60" s="11"/>
      <c r="H60" s="11"/>
      <c r="I60" s="7"/>
      <c r="J60" s="7"/>
      <c r="K60" s="7"/>
      <c r="L60" s="7"/>
      <c r="M60" s="7"/>
      <c r="N60" s="7"/>
      <c r="O60" s="7"/>
      <c r="P60" s="7"/>
      <c r="Q60" s="7">
        <v>2030</v>
      </c>
      <c r="R60" s="7">
        <v>3465</v>
      </c>
    </row>
    <row r="61" spans="1:18" ht="18.75" customHeight="1" x14ac:dyDescent="0.25">
      <c r="A61" s="4">
        <v>1028</v>
      </c>
      <c r="B61" s="5" t="s">
        <v>77</v>
      </c>
      <c r="C61" s="6"/>
      <c r="D61" s="6"/>
      <c r="E61" s="6"/>
      <c r="F61" s="6"/>
      <c r="G61" s="6"/>
      <c r="H61" s="6"/>
      <c r="I61" s="7">
        <v>1625</v>
      </c>
      <c r="J61" s="7">
        <v>1305</v>
      </c>
      <c r="K61" s="7">
        <v>855</v>
      </c>
      <c r="L61" s="7"/>
      <c r="M61" s="7"/>
      <c r="N61" s="7"/>
      <c r="O61" s="7"/>
      <c r="P61" s="7"/>
      <c r="Q61" s="8"/>
      <c r="R61" s="8"/>
    </row>
    <row r="62" spans="1:18" ht="18.75" customHeight="1" x14ac:dyDescent="0.25">
      <c r="A62" s="4">
        <v>1029</v>
      </c>
      <c r="B62" s="5" t="s">
        <v>78</v>
      </c>
      <c r="C62" s="6"/>
      <c r="D62" s="6"/>
      <c r="E62" s="6"/>
      <c r="F62" s="6"/>
      <c r="G62" s="6"/>
      <c r="H62" s="6"/>
      <c r="I62" s="7">
        <v>2585</v>
      </c>
      <c r="J62" s="7">
        <v>2290</v>
      </c>
      <c r="K62" s="7">
        <v>2287.5</v>
      </c>
      <c r="L62" s="7">
        <v>2062.5</v>
      </c>
      <c r="M62" s="7">
        <v>387.5</v>
      </c>
      <c r="N62" s="7"/>
      <c r="O62" s="7">
        <v>1205</v>
      </c>
      <c r="P62" s="8">
        <v>2000</v>
      </c>
      <c r="Q62" s="8">
        <v>1535</v>
      </c>
      <c r="R62" s="8"/>
    </row>
    <row r="63" spans="1:18" ht="18.75" customHeight="1" x14ac:dyDescent="0.25">
      <c r="A63" s="4">
        <v>1030</v>
      </c>
      <c r="B63" s="5" t="s">
        <v>79</v>
      </c>
      <c r="C63" s="6"/>
      <c r="D63" s="6"/>
      <c r="E63" s="6"/>
      <c r="F63" s="6"/>
      <c r="G63" s="6"/>
      <c r="H63" s="6"/>
      <c r="I63" s="7"/>
      <c r="J63" s="7"/>
      <c r="K63" s="7"/>
      <c r="L63" s="7"/>
      <c r="M63" s="7"/>
      <c r="N63" s="7"/>
      <c r="O63" s="7"/>
      <c r="P63" s="8"/>
      <c r="Q63" s="8"/>
      <c r="R63" s="8"/>
    </row>
    <row r="64" spans="1:18" ht="18.75" customHeight="1" x14ac:dyDescent="0.25">
      <c r="A64" s="4">
        <v>1031</v>
      </c>
      <c r="B64" s="5" t="s">
        <v>80</v>
      </c>
      <c r="C64" s="6"/>
      <c r="D64" s="6"/>
      <c r="E64" s="6"/>
      <c r="F64" s="6"/>
      <c r="G64" s="6"/>
      <c r="H64" s="6"/>
      <c r="I64" s="7">
        <v>1362.5</v>
      </c>
      <c r="J64" s="7">
        <v>1090</v>
      </c>
      <c r="K64" s="7">
        <v>640</v>
      </c>
      <c r="L64" s="7">
        <v>367.5</v>
      </c>
      <c r="M64" s="7"/>
      <c r="N64" s="7"/>
      <c r="O64" s="7"/>
      <c r="P64" s="8">
        <v>2055</v>
      </c>
      <c r="Q64" s="8">
        <v>461.67</v>
      </c>
      <c r="R64" s="8">
        <v>367.5</v>
      </c>
    </row>
    <row r="65" spans="1:18" ht="18.75" customHeight="1" x14ac:dyDescent="0.25">
      <c r="A65" s="4">
        <v>1032</v>
      </c>
      <c r="B65" s="5" t="s">
        <v>81</v>
      </c>
      <c r="C65" s="6"/>
      <c r="D65" s="6"/>
      <c r="E65" s="6"/>
      <c r="F65" s="6"/>
      <c r="G65" s="6"/>
      <c r="H65" s="6"/>
      <c r="I65" s="7">
        <v>2267.5</v>
      </c>
      <c r="J65" s="7">
        <v>1977.5</v>
      </c>
      <c r="K65" s="7">
        <v>2865</v>
      </c>
      <c r="L65" s="7">
        <v>1715.15</v>
      </c>
      <c r="M65" s="7">
        <v>305</v>
      </c>
      <c r="N65" s="7"/>
      <c r="O65" s="7">
        <v>602.5</v>
      </c>
      <c r="P65" s="8">
        <v>1105</v>
      </c>
      <c r="Q65" s="8">
        <v>1150</v>
      </c>
      <c r="R65" s="7">
        <v>830</v>
      </c>
    </row>
    <row r="66" spans="1:18" ht="18.75" customHeight="1" x14ac:dyDescent="0.25">
      <c r="A66" s="4">
        <v>1033</v>
      </c>
      <c r="B66" s="5" t="s">
        <v>82</v>
      </c>
      <c r="C66" s="6"/>
      <c r="D66" s="6"/>
      <c r="E66" s="6"/>
      <c r="F66" s="6"/>
      <c r="G66" s="6"/>
      <c r="H66" s="6"/>
      <c r="I66" s="7">
        <v>1770</v>
      </c>
      <c r="J66" s="7">
        <v>2040</v>
      </c>
      <c r="K66" s="7">
        <v>3290</v>
      </c>
      <c r="L66" s="7">
        <v>1720</v>
      </c>
      <c r="M66" s="7">
        <v>690</v>
      </c>
      <c r="N66" s="7">
        <v>910</v>
      </c>
      <c r="O66" s="7">
        <v>1780</v>
      </c>
      <c r="P66" s="7">
        <v>3335</v>
      </c>
      <c r="Q66" s="8"/>
      <c r="R66" s="7">
        <v>2735</v>
      </c>
    </row>
    <row r="67" spans="1:18" ht="18.75" customHeight="1" x14ac:dyDescent="0.25">
      <c r="A67" s="4">
        <v>1072</v>
      </c>
      <c r="B67" s="5" t="s">
        <v>83</v>
      </c>
      <c r="C67" s="6"/>
      <c r="D67" s="6"/>
      <c r="E67" s="6"/>
      <c r="F67" s="6"/>
      <c r="G67" s="6"/>
      <c r="H67" s="6"/>
      <c r="I67" s="7"/>
      <c r="J67" s="7"/>
      <c r="K67" s="7">
        <v>1335</v>
      </c>
      <c r="L67" s="7">
        <v>2365</v>
      </c>
      <c r="M67" s="7">
        <v>1140</v>
      </c>
      <c r="N67" s="7">
        <v>1380</v>
      </c>
      <c r="O67" s="7">
        <v>3570</v>
      </c>
      <c r="P67" s="8">
        <v>3765</v>
      </c>
      <c r="Q67" s="8">
        <v>3705</v>
      </c>
      <c r="R67" s="8">
        <v>3755</v>
      </c>
    </row>
    <row r="68" spans="1:18" ht="18.75" customHeight="1" x14ac:dyDescent="0.25">
      <c r="A68" s="4">
        <v>1034</v>
      </c>
      <c r="B68" s="5" t="s">
        <v>84</v>
      </c>
      <c r="C68" s="6"/>
      <c r="D68" s="6"/>
      <c r="E68" s="6"/>
      <c r="F68" s="6"/>
      <c r="G68" s="6"/>
      <c r="H68" s="6"/>
      <c r="I68" s="7">
        <v>1980</v>
      </c>
      <c r="J68" s="7">
        <v>1640</v>
      </c>
      <c r="K68" s="7">
        <v>2180</v>
      </c>
      <c r="L68" s="7">
        <v>1740</v>
      </c>
      <c r="M68" s="7"/>
      <c r="N68" s="7"/>
      <c r="O68" s="7">
        <v>500</v>
      </c>
      <c r="P68" s="8">
        <v>947.5</v>
      </c>
      <c r="Q68" s="8">
        <v>1220</v>
      </c>
      <c r="R68" s="7"/>
    </row>
    <row r="69" spans="1:18" ht="18.75" customHeight="1" x14ac:dyDescent="0.25">
      <c r="A69" s="4">
        <v>1035</v>
      </c>
      <c r="B69" s="5" t="s">
        <v>85</v>
      </c>
      <c r="C69" s="6"/>
      <c r="D69" s="6"/>
      <c r="E69" s="6"/>
      <c r="F69" s="6"/>
      <c r="G69" s="6"/>
      <c r="H69" s="6"/>
      <c r="I69" s="7"/>
      <c r="J69" s="7">
        <v>1222.5</v>
      </c>
      <c r="K69" s="7"/>
      <c r="L69" s="7">
        <v>2535</v>
      </c>
      <c r="M69" s="7"/>
      <c r="N69" s="7"/>
      <c r="O69" s="7"/>
      <c r="P69" s="8"/>
      <c r="Q69" s="8"/>
      <c r="R69" s="7"/>
    </row>
    <row r="70" spans="1:18" ht="18.75" customHeight="1" x14ac:dyDescent="0.25">
      <c r="A70" s="4">
        <v>1036</v>
      </c>
      <c r="B70" s="5" t="s">
        <v>86</v>
      </c>
      <c r="C70" s="6"/>
      <c r="D70" s="6"/>
      <c r="E70" s="6"/>
      <c r="F70" s="6"/>
      <c r="G70" s="6"/>
      <c r="H70" s="6"/>
      <c r="I70" s="7">
        <v>1287.5</v>
      </c>
      <c r="J70" s="7">
        <v>1030</v>
      </c>
      <c r="K70" s="7">
        <v>1102.5</v>
      </c>
      <c r="L70" s="7">
        <v>772.5</v>
      </c>
      <c r="M70" s="7">
        <v>1030</v>
      </c>
      <c r="N70" s="7"/>
      <c r="O70" s="7">
        <v>1030</v>
      </c>
      <c r="P70" s="8">
        <v>1287.5</v>
      </c>
      <c r="Q70" s="8"/>
      <c r="R70" s="8">
        <v>1030</v>
      </c>
    </row>
    <row r="71" spans="1:18" ht="18.75" customHeight="1" x14ac:dyDescent="0.25">
      <c r="A71" s="9">
        <v>1096</v>
      </c>
      <c r="B71" s="10" t="s">
        <v>87</v>
      </c>
      <c r="C71" s="11"/>
      <c r="D71" s="11"/>
      <c r="E71" s="11"/>
      <c r="F71" s="11"/>
      <c r="G71" s="11"/>
      <c r="H71" s="11"/>
      <c r="I71" s="7"/>
      <c r="J71" s="7"/>
      <c r="K71" s="7"/>
      <c r="L71" s="7"/>
      <c r="M71" s="7"/>
      <c r="N71" s="7"/>
      <c r="O71" s="7"/>
      <c r="P71" s="7">
        <v>1630</v>
      </c>
      <c r="Q71" s="7">
        <v>4372.5</v>
      </c>
      <c r="R71" s="7">
        <v>4437.5</v>
      </c>
    </row>
    <row r="72" spans="1:18" ht="18.75" customHeight="1" x14ac:dyDescent="0.25">
      <c r="A72" s="4">
        <v>1069</v>
      </c>
      <c r="B72" s="5" t="s">
        <v>88</v>
      </c>
      <c r="C72" s="6"/>
      <c r="D72" s="6"/>
      <c r="E72" s="6"/>
      <c r="F72" s="6"/>
      <c r="G72" s="6"/>
      <c r="H72" s="6"/>
      <c r="I72" s="7"/>
      <c r="J72" s="7">
        <v>315</v>
      </c>
      <c r="K72" s="7">
        <v>1197.5</v>
      </c>
      <c r="L72" s="7">
        <v>1520</v>
      </c>
      <c r="M72" s="7">
        <v>225</v>
      </c>
      <c r="N72" s="7"/>
      <c r="O72" s="7">
        <v>2185</v>
      </c>
      <c r="P72" s="8">
        <v>1482.5</v>
      </c>
      <c r="Q72" s="8">
        <v>2005</v>
      </c>
      <c r="R72" s="8">
        <v>2117.5</v>
      </c>
    </row>
    <row r="73" spans="1:18" ht="18.75" customHeight="1" x14ac:dyDescent="0.25">
      <c r="A73" s="4">
        <v>1061</v>
      </c>
      <c r="B73" s="5" t="s">
        <v>89</v>
      </c>
      <c r="C73" s="6"/>
      <c r="D73" s="6"/>
      <c r="E73" s="6"/>
      <c r="F73" s="6"/>
      <c r="G73" s="6"/>
      <c r="H73" s="6"/>
      <c r="I73" s="7">
        <v>370</v>
      </c>
      <c r="J73" s="7">
        <v>780</v>
      </c>
      <c r="K73" s="7"/>
      <c r="L73" s="7">
        <v>600</v>
      </c>
      <c r="M73" s="7">
        <v>120</v>
      </c>
      <c r="N73" s="7"/>
      <c r="O73" s="7">
        <v>240</v>
      </c>
      <c r="P73" s="7">
        <v>480</v>
      </c>
      <c r="Q73" s="8"/>
      <c r="R73" s="7">
        <v>720</v>
      </c>
    </row>
    <row r="74" spans="1:18" ht="18.75" customHeight="1" x14ac:dyDescent="0.25">
      <c r="A74" s="4">
        <v>1040</v>
      </c>
      <c r="B74" s="5" t="s">
        <v>90</v>
      </c>
      <c r="C74" s="6"/>
      <c r="D74" s="6"/>
      <c r="E74" s="6"/>
      <c r="F74" s="6"/>
      <c r="G74" s="6"/>
      <c r="H74" s="6"/>
      <c r="I74" s="7">
        <v>3163.16</v>
      </c>
      <c r="J74" s="7">
        <v>2785.83</v>
      </c>
      <c r="K74" s="7">
        <v>1482.5</v>
      </c>
      <c r="L74" s="7">
        <v>1353.33</v>
      </c>
      <c r="M74" s="7">
        <v>2180.5</v>
      </c>
      <c r="N74" s="7"/>
      <c r="O74" s="7">
        <v>1764.16</v>
      </c>
      <c r="P74" s="8">
        <v>2509.9899999999998</v>
      </c>
      <c r="Q74" s="8">
        <v>2059.16</v>
      </c>
      <c r="R74" s="8">
        <v>2137.5</v>
      </c>
    </row>
    <row r="75" spans="1:18" ht="18.75" customHeight="1" x14ac:dyDescent="0.25">
      <c r="A75" s="4">
        <v>1083</v>
      </c>
      <c r="B75" s="5" t="s">
        <v>91</v>
      </c>
      <c r="C75" s="6"/>
      <c r="D75" s="6"/>
      <c r="E75" s="6"/>
      <c r="F75" s="6"/>
      <c r="G75" s="6"/>
      <c r="H75" s="6"/>
      <c r="I75" s="7"/>
      <c r="J75" s="7"/>
      <c r="K75" s="7"/>
      <c r="L75" s="7" t="s">
        <v>92</v>
      </c>
      <c r="M75" s="7">
        <v>195</v>
      </c>
      <c r="N75" s="7">
        <v>1348.75</v>
      </c>
      <c r="O75" s="7"/>
      <c r="P75" s="7">
        <v>1901.25</v>
      </c>
      <c r="Q75" s="8"/>
      <c r="R75" s="7"/>
    </row>
    <row r="76" spans="1:18" ht="18.75" customHeight="1" x14ac:dyDescent="0.25">
      <c r="A76" s="4">
        <v>1080</v>
      </c>
      <c r="B76" s="5" t="s">
        <v>93</v>
      </c>
      <c r="C76" s="6"/>
      <c r="D76" s="6"/>
      <c r="E76" s="6"/>
      <c r="F76" s="6"/>
      <c r="G76" s="6"/>
      <c r="H76" s="6"/>
      <c r="I76" s="7"/>
      <c r="J76" s="7"/>
      <c r="K76" s="7"/>
      <c r="L76" s="7">
        <v>200</v>
      </c>
      <c r="M76" s="7"/>
      <c r="N76" s="7"/>
      <c r="O76" s="7"/>
      <c r="P76" s="7">
        <v>800</v>
      </c>
      <c r="Q76" s="8"/>
      <c r="R76" s="8">
        <v>700</v>
      </c>
    </row>
    <row r="77" spans="1:18" ht="18.75" customHeight="1" x14ac:dyDescent="0.25">
      <c r="A77" s="9">
        <v>1099</v>
      </c>
      <c r="B77" s="10" t="s">
        <v>94</v>
      </c>
      <c r="C77" s="11"/>
      <c r="D77" s="11"/>
      <c r="E77" s="11"/>
      <c r="F77" s="11"/>
      <c r="G77" s="11"/>
      <c r="H77" s="11"/>
      <c r="I77" s="7"/>
      <c r="J77" s="7"/>
      <c r="K77" s="7"/>
      <c r="L77" s="7"/>
      <c r="M77" s="7"/>
      <c r="N77" s="7"/>
      <c r="O77" s="7"/>
      <c r="P77" s="7"/>
      <c r="Q77" s="7">
        <v>2207.5</v>
      </c>
      <c r="R77" s="7">
        <v>3132.5</v>
      </c>
    </row>
    <row r="78" spans="1:18" ht="18.75" customHeight="1" x14ac:dyDescent="0.25">
      <c r="A78" s="4">
        <v>1041</v>
      </c>
      <c r="B78" s="5" t="s">
        <v>95</v>
      </c>
      <c r="C78" s="6"/>
      <c r="D78" s="6"/>
      <c r="E78" s="6"/>
      <c r="F78" s="6"/>
      <c r="G78" s="6"/>
      <c r="H78" s="6"/>
      <c r="I78" s="7">
        <v>3520</v>
      </c>
      <c r="J78" s="7">
        <v>2970</v>
      </c>
      <c r="K78" s="7">
        <v>3052.5</v>
      </c>
      <c r="L78" s="7">
        <v>1732.5</v>
      </c>
      <c r="M78" s="7"/>
      <c r="N78" s="7"/>
      <c r="O78" s="7">
        <v>575</v>
      </c>
      <c r="P78" s="7">
        <v>2505.5</v>
      </c>
      <c r="Q78" s="8"/>
      <c r="R78" s="7">
        <v>2420</v>
      </c>
    </row>
    <row r="79" spans="1:18" ht="18.75" customHeight="1" x14ac:dyDescent="0.25">
      <c r="A79" s="4">
        <v>1042</v>
      </c>
      <c r="B79" s="5" t="s">
        <v>96</v>
      </c>
      <c r="C79" s="6"/>
      <c r="D79" s="6"/>
      <c r="E79" s="6"/>
      <c r="F79" s="6"/>
      <c r="G79" s="6"/>
      <c r="H79" s="6"/>
      <c r="I79" s="7">
        <v>140</v>
      </c>
      <c r="J79" s="7"/>
      <c r="K79" s="7"/>
      <c r="L79" s="7"/>
      <c r="M79" s="7"/>
      <c r="N79" s="7"/>
      <c r="O79" s="7"/>
      <c r="P79" s="7"/>
      <c r="Q79" s="8"/>
      <c r="R79" s="7"/>
    </row>
    <row r="80" spans="1:18" ht="18.75" customHeight="1" x14ac:dyDescent="0.25">
      <c r="A80" s="4">
        <v>1043</v>
      </c>
      <c r="B80" s="5" t="s">
        <v>97</v>
      </c>
      <c r="C80" s="6"/>
      <c r="D80" s="6"/>
      <c r="E80" s="6"/>
      <c r="F80" s="6"/>
      <c r="G80" s="6"/>
      <c r="H80" s="6"/>
      <c r="I80" s="7">
        <v>1960</v>
      </c>
      <c r="J80" s="7">
        <v>1732.5</v>
      </c>
      <c r="K80" s="7">
        <v>490</v>
      </c>
      <c r="L80" s="7">
        <v>350</v>
      </c>
      <c r="M80" s="7">
        <v>350</v>
      </c>
      <c r="N80" s="7"/>
      <c r="O80" s="7">
        <v>490</v>
      </c>
      <c r="P80" s="7">
        <v>560</v>
      </c>
      <c r="Q80" s="8"/>
      <c r="R80" s="7">
        <v>910</v>
      </c>
    </row>
    <row r="81" spans="1:18" ht="18.75" customHeight="1" x14ac:dyDescent="0.25">
      <c r="A81" s="9">
        <v>1100</v>
      </c>
      <c r="B81" s="10" t="s">
        <v>98</v>
      </c>
      <c r="C81" s="11"/>
      <c r="D81" s="11"/>
      <c r="E81" s="11"/>
      <c r="F81" s="11"/>
      <c r="G81" s="11"/>
      <c r="H81" s="11"/>
      <c r="I81" s="7"/>
      <c r="J81" s="7"/>
      <c r="K81" s="7"/>
      <c r="L81" s="7"/>
      <c r="M81" s="7"/>
      <c r="N81" s="7"/>
      <c r="O81" s="7"/>
      <c r="P81" s="7"/>
      <c r="Q81" s="7">
        <v>2590</v>
      </c>
      <c r="R81" s="7">
        <v>4745</v>
      </c>
    </row>
    <row r="82" spans="1:18" ht="18.75" customHeight="1" x14ac:dyDescent="0.25">
      <c r="A82" s="4">
        <v>1067</v>
      </c>
      <c r="B82" s="5" t="s">
        <v>99</v>
      </c>
      <c r="C82" s="6"/>
      <c r="D82" s="6"/>
      <c r="E82" s="6"/>
      <c r="F82" s="6"/>
      <c r="G82" s="6"/>
      <c r="H82" s="6"/>
      <c r="I82" s="7"/>
      <c r="J82" s="7">
        <v>1285</v>
      </c>
      <c r="K82" s="7">
        <v>4145</v>
      </c>
      <c r="L82" s="7">
        <v>3567.5</v>
      </c>
      <c r="M82" s="7">
        <v>4150</v>
      </c>
      <c r="N82" s="7">
        <v>2460</v>
      </c>
      <c r="O82" s="7">
        <v>5715</v>
      </c>
      <c r="P82" s="7">
        <v>7642.5</v>
      </c>
      <c r="Q82" s="8">
        <v>7860</v>
      </c>
      <c r="R82" s="8">
        <v>6792.5</v>
      </c>
    </row>
    <row r="83" spans="1:18" ht="18.75" customHeight="1" x14ac:dyDescent="0.25">
      <c r="A83" s="9">
        <v>1098</v>
      </c>
      <c r="B83" s="10" t="s">
        <v>100</v>
      </c>
      <c r="C83" s="11"/>
      <c r="D83" s="11"/>
      <c r="E83" s="11"/>
      <c r="F83" s="11"/>
      <c r="G83" s="11"/>
      <c r="H83" s="11"/>
      <c r="I83" s="7"/>
      <c r="J83" s="7"/>
      <c r="K83" s="7"/>
      <c r="L83" s="7"/>
      <c r="M83" s="7"/>
      <c r="N83" s="7"/>
      <c r="O83" s="7"/>
      <c r="P83" s="7"/>
      <c r="Q83" s="7">
        <v>600</v>
      </c>
      <c r="R83" s="7">
        <v>2975</v>
      </c>
    </row>
    <row r="84" spans="1:18" ht="18.75" customHeight="1" x14ac:dyDescent="0.25">
      <c r="A84" s="4">
        <v>1064</v>
      </c>
      <c r="B84" s="5" t="s">
        <v>101</v>
      </c>
      <c r="C84" s="6"/>
      <c r="D84" s="6"/>
      <c r="E84" s="6"/>
      <c r="F84" s="6"/>
      <c r="G84" s="6"/>
      <c r="H84" s="6"/>
      <c r="I84" s="7"/>
      <c r="J84" s="7">
        <v>420</v>
      </c>
      <c r="K84" s="7">
        <v>1980</v>
      </c>
      <c r="L84" s="7">
        <v>1845</v>
      </c>
      <c r="M84" s="7"/>
      <c r="N84" s="7"/>
      <c r="O84" s="7"/>
      <c r="P84" s="7"/>
      <c r="Q84" s="8"/>
      <c r="R84" s="8"/>
    </row>
    <row r="85" spans="1:18" ht="18.75" customHeight="1" x14ac:dyDescent="0.25">
      <c r="A85" s="4">
        <v>1044</v>
      </c>
      <c r="B85" s="5" t="s">
        <v>102</v>
      </c>
      <c r="C85" s="6"/>
      <c r="D85" s="6"/>
      <c r="E85" s="6"/>
      <c r="F85" s="6"/>
      <c r="G85" s="6"/>
      <c r="H85" s="6"/>
      <c r="I85" s="7">
        <v>1560</v>
      </c>
      <c r="J85" s="7">
        <v>3350</v>
      </c>
      <c r="K85" s="7">
        <v>3492.5</v>
      </c>
      <c r="L85" s="7">
        <v>1862.5</v>
      </c>
      <c r="M85" s="7"/>
      <c r="N85" s="7"/>
      <c r="O85" s="7"/>
      <c r="P85" s="7"/>
      <c r="Q85" s="8"/>
      <c r="R85" s="7"/>
    </row>
    <row r="86" spans="1:18" ht="18.75" customHeight="1" x14ac:dyDescent="0.25">
      <c r="A86" s="4">
        <v>1045</v>
      </c>
      <c r="B86" s="5" t="s">
        <v>103</v>
      </c>
      <c r="C86" s="6"/>
      <c r="D86" s="6"/>
      <c r="E86" s="6"/>
      <c r="F86" s="6"/>
      <c r="G86" s="6"/>
      <c r="H86" s="6"/>
      <c r="I86" s="7">
        <v>970</v>
      </c>
      <c r="J86" s="7">
        <v>485</v>
      </c>
      <c r="K86" s="7">
        <v>1268.75</v>
      </c>
      <c r="L86" s="7">
        <v>917.5</v>
      </c>
      <c r="M86" s="7"/>
      <c r="N86" s="7"/>
      <c r="O86" s="7"/>
      <c r="P86" s="7"/>
      <c r="Q86" s="8"/>
      <c r="R86" s="7"/>
    </row>
    <row r="87" spans="1:18" ht="18.75" customHeight="1" x14ac:dyDescent="0.25">
      <c r="A87" s="4">
        <v>1062</v>
      </c>
      <c r="B87" s="5" t="s">
        <v>104</v>
      </c>
      <c r="C87" s="6"/>
      <c r="D87" s="6"/>
      <c r="E87" s="6"/>
      <c r="F87" s="6"/>
      <c r="G87" s="6"/>
      <c r="H87" s="6"/>
      <c r="I87" s="7"/>
      <c r="J87" s="7">
        <v>2070</v>
      </c>
      <c r="K87" s="7">
        <v>3720</v>
      </c>
      <c r="L87" s="7">
        <v>1800</v>
      </c>
      <c r="M87" s="7">
        <v>1500</v>
      </c>
      <c r="N87" s="7"/>
      <c r="O87" s="7">
        <v>750</v>
      </c>
      <c r="P87" s="7">
        <v>4320</v>
      </c>
      <c r="Q87" s="8">
        <v>2250</v>
      </c>
      <c r="R87" s="8">
        <v>1980</v>
      </c>
    </row>
    <row r="88" spans="1:18" ht="18.75" customHeight="1" x14ac:dyDescent="0.25">
      <c r="A88" s="4">
        <v>1046</v>
      </c>
      <c r="B88" s="5" t="s">
        <v>105</v>
      </c>
      <c r="C88" s="6"/>
      <c r="D88" s="6"/>
      <c r="E88" s="6"/>
      <c r="F88" s="6"/>
      <c r="G88" s="6"/>
      <c r="H88" s="6"/>
      <c r="I88" s="7">
        <v>3033.33</v>
      </c>
      <c r="J88" s="7">
        <v>3177.5</v>
      </c>
      <c r="K88" s="7"/>
      <c r="L88" s="7">
        <v>1657.5</v>
      </c>
      <c r="M88" s="7"/>
      <c r="N88" s="7"/>
      <c r="O88" s="7"/>
      <c r="P88" s="7"/>
      <c r="Q88" s="8"/>
      <c r="R88" s="7"/>
    </row>
    <row r="89" spans="1:18" ht="18.75" customHeight="1" x14ac:dyDescent="0.25">
      <c r="A89" s="4">
        <v>1047</v>
      </c>
      <c r="B89" s="5" t="s">
        <v>106</v>
      </c>
      <c r="C89" s="6"/>
      <c r="D89" s="6"/>
      <c r="E89" s="6"/>
      <c r="F89" s="6"/>
      <c r="G89" s="6"/>
      <c r="H89" s="6"/>
      <c r="I89" s="7">
        <v>3885</v>
      </c>
      <c r="J89" s="7">
        <v>4225</v>
      </c>
      <c r="K89" s="7">
        <v>3632.5</v>
      </c>
      <c r="L89" s="7">
        <v>2133.65</v>
      </c>
      <c r="M89" s="7">
        <v>2952.48</v>
      </c>
      <c r="N89" s="7">
        <v>3396.64</v>
      </c>
      <c r="O89" s="7">
        <v>2844.98</v>
      </c>
      <c r="P89" s="8">
        <v>3344.16</v>
      </c>
      <c r="Q89" s="8">
        <v>2186.67</v>
      </c>
      <c r="R89" s="8">
        <v>3712.5</v>
      </c>
    </row>
    <row r="90" spans="1:18" ht="18.75" customHeight="1" x14ac:dyDescent="0.25">
      <c r="A90" s="4">
        <v>1048</v>
      </c>
      <c r="B90" s="5" t="s">
        <v>107</v>
      </c>
      <c r="C90" s="6"/>
      <c r="D90" s="6"/>
      <c r="E90" s="6"/>
      <c r="F90" s="6"/>
      <c r="G90" s="6"/>
      <c r="H90" s="6"/>
      <c r="I90" s="7"/>
      <c r="J90" s="7"/>
      <c r="K90" s="7"/>
      <c r="L90" s="7"/>
      <c r="M90" s="7"/>
      <c r="N90" s="7"/>
      <c r="O90" s="7"/>
      <c r="P90" s="8"/>
      <c r="Q90" s="8"/>
      <c r="R90" s="8"/>
    </row>
    <row r="91" spans="1:18" ht="18.75" customHeight="1" x14ac:dyDescent="0.25">
      <c r="A91" s="4">
        <v>1049</v>
      </c>
      <c r="B91" s="5" t="s">
        <v>108</v>
      </c>
      <c r="C91" s="6"/>
      <c r="D91" s="6"/>
      <c r="E91" s="6"/>
      <c r="F91" s="6"/>
      <c r="G91" s="6"/>
      <c r="H91" s="6"/>
      <c r="I91" s="7">
        <v>2310</v>
      </c>
      <c r="J91" s="7">
        <v>2490</v>
      </c>
      <c r="K91" s="7">
        <v>2490</v>
      </c>
      <c r="L91" s="7">
        <v>1080</v>
      </c>
      <c r="M91" s="7">
        <v>810</v>
      </c>
      <c r="N91" s="7">
        <v>330</v>
      </c>
      <c r="O91" s="7">
        <v>1440</v>
      </c>
      <c r="P91" s="7">
        <v>1170</v>
      </c>
      <c r="Q91" s="8"/>
      <c r="R91" s="8">
        <v>1410</v>
      </c>
    </row>
    <row r="92" spans="1:18" ht="18.75" customHeight="1" x14ac:dyDescent="0.25">
      <c r="A92" s="9">
        <v>1102</v>
      </c>
      <c r="B92" s="10" t="s">
        <v>109</v>
      </c>
      <c r="C92" s="11"/>
      <c r="D92" s="11"/>
      <c r="E92" s="11"/>
      <c r="F92" s="11"/>
      <c r="G92" s="11"/>
      <c r="H92" s="11"/>
      <c r="I92" s="7"/>
      <c r="J92" s="7"/>
      <c r="K92" s="7"/>
      <c r="L92" s="7"/>
      <c r="M92" s="7"/>
      <c r="N92" s="7"/>
      <c r="O92" s="7"/>
      <c r="P92" s="7"/>
      <c r="Q92" s="7">
        <v>840</v>
      </c>
      <c r="R92" s="7">
        <v>1575</v>
      </c>
    </row>
    <row r="93" spans="1:18" ht="18.75" customHeight="1" x14ac:dyDescent="0.25">
      <c r="A93" s="4">
        <v>1091</v>
      </c>
      <c r="B93" s="5" t="s">
        <v>110</v>
      </c>
      <c r="C93" s="6"/>
      <c r="D93" s="6"/>
      <c r="E93" s="6"/>
      <c r="F93" s="6"/>
      <c r="G93" s="6"/>
      <c r="H93" s="6"/>
      <c r="I93" s="7"/>
      <c r="J93" s="7"/>
      <c r="K93" s="7"/>
      <c r="L93" s="7"/>
      <c r="M93" s="7"/>
      <c r="N93" s="7"/>
      <c r="O93" s="7"/>
      <c r="P93" s="7">
        <v>810</v>
      </c>
      <c r="Q93" s="8"/>
      <c r="R93" s="8"/>
    </row>
    <row r="94" spans="1:18" ht="18.75" customHeight="1" x14ac:dyDescent="0.25">
      <c r="A94" s="4">
        <v>1093</v>
      </c>
      <c r="B94" s="5" t="s">
        <v>111</v>
      </c>
      <c r="C94" s="6"/>
      <c r="D94" s="6"/>
      <c r="E94" s="6"/>
      <c r="F94" s="6"/>
      <c r="G94" s="6"/>
      <c r="H94" s="6"/>
      <c r="I94" s="7"/>
      <c r="J94" s="7"/>
      <c r="K94" s="7"/>
      <c r="L94" s="7"/>
      <c r="M94" s="7"/>
      <c r="N94" s="7"/>
      <c r="O94" s="7"/>
      <c r="P94" s="7">
        <v>1070</v>
      </c>
      <c r="Q94" s="8">
        <v>1817.5</v>
      </c>
      <c r="R94" s="8">
        <v>3727.5</v>
      </c>
    </row>
    <row r="95" spans="1:18" ht="18.75" customHeight="1" x14ac:dyDescent="0.25">
      <c r="A95" s="4">
        <v>1051</v>
      </c>
      <c r="B95" s="5" t="s">
        <v>112</v>
      </c>
      <c r="C95" s="6"/>
      <c r="D95" s="6"/>
      <c r="E95" s="6"/>
      <c r="F95" s="6"/>
      <c r="G95" s="6"/>
      <c r="H95" s="6"/>
      <c r="I95" s="7">
        <v>1930</v>
      </c>
      <c r="J95" s="7">
        <v>1745</v>
      </c>
      <c r="K95" s="7"/>
      <c r="L95" s="7">
        <v>901.35</v>
      </c>
      <c r="M95" s="7">
        <v>380</v>
      </c>
      <c r="N95" s="7"/>
      <c r="O95" s="7"/>
      <c r="P95" s="7">
        <v>1290</v>
      </c>
      <c r="Q95" s="8">
        <v>2300</v>
      </c>
      <c r="R95" s="7">
        <v>1592.5</v>
      </c>
    </row>
    <row r="96" spans="1:18" ht="18.75" customHeight="1" x14ac:dyDescent="0.25">
      <c r="A96" s="4">
        <v>1052</v>
      </c>
      <c r="B96" s="5" t="s">
        <v>113</v>
      </c>
      <c r="C96" s="6"/>
      <c r="D96" s="6"/>
      <c r="E96" s="6"/>
      <c r="F96" s="6"/>
      <c r="G96" s="6"/>
      <c r="H96" s="6"/>
      <c r="I96" s="7">
        <v>4356.25</v>
      </c>
      <c r="J96" s="7">
        <v>3842.5</v>
      </c>
      <c r="K96" s="7">
        <v>4207.5</v>
      </c>
      <c r="L96" s="7">
        <v>3192.5</v>
      </c>
      <c r="M96" s="7">
        <v>2450</v>
      </c>
      <c r="N96" s="7">
        <v>835</v>
      </c>
      <c r="O96" s="7">
        <v>3840</v>
      </c>
      <c r="P96" s="8">
        <v>3712.5</v>
      </c>
      <c r="Q96" s="8">
        <v>3417.5</v>
      </c>
      <c r="R96" s="7">
        <v>4397.5</v>
      </c>
    </row>
    <row r="97" spans="1:18" ht="18.75" customHeight="1" x14ac:dyDescent="0.25">
      <c r="A97" s="4">
        <v>1089</v>
      </c>
      <c r="B97" s="5" t="s">
        <v>114</v>
      </c>
      <c r="C97" s="6"/>
      <c r="D97" s="6"/>
      <c r="E97" s="6"/>
      <c r="F97" s="6"/>
      <c r="G97" s="6"/>
      <c r="H97" s="6"/>
      <c r="I97" s="7"/>
      <c r="J97" s="7"/>
      <c r="K97" s="7"/>
      <c r="L97" s="7"/>
      <c r="M97" s="7"/>
      <c r="N97" s="7"/>
      <c r="O97" s="7"/>
      <c r="P97" s="7">
        <v>1400</v>
      </c>
      <c r="Q97" s="8">
        <v>1280</v>
      </c>
      <c r="R97" s="8">
        <v>960</v>
      </c>
    </row>
    <row r="98" spans="1:18" ht="18.75" customHeight="1" x14ac:dyDescent="0.25">
      <c r="A98" s="4">
        <v>1053</v>
      </c>
      <c r="B98" s="5" t="s">
        <v>115</v>
      </c>
      <c r="C98" s="6"/>
      <c r="D98" s="6"/>
      <c r="E98" s="6"/>
      <c r="F98" s="6"/>
      <c r="G98" s="6"/>
      <c r="H98" s="6"/>
      <c r="I98" s="7">
        <v>2551.25</v>
      </c>
      <c r="J98" s="7">
        <v>1365</v>
      </c>
      <c r="K98" s="7">
        <v>1105</v>
      </c>
      <c r="L98" s="7">
        <v>910</v>
      </c>
      <c r="M98" s="7">
        <v>585</v>
      </c>
      <c r="N98" s="7"/>
      <c r="O98" s="7"/>
      <c r="P98" s="7">
        <v>1040</v>
      </c>
      <c r="Q98" s="8">
        <v>1950</v>
      </c>
      <c r="R98" s="7"/>
    </row>
    <row r="99" spans="1:18" ht="18.75" customHeight="1" x14ac:dyDescent="0.25">
      <c r="A99" s="4">
        <v>1079</v>
      </c>
      <c r="B99" s="5" t="s">
        <v>116</v>
      </c>
      <c r="C99" s="6"/>
      <c r="D99" s="6"/>
      <c r="E99" s="6"/>
      <c r="F99" s="6"/>
      <c r="G99" s="6"/>
      <c r="H99" s="6"/>
      <c r="I99" s="7"/>
      <c r="J99" s="7"/>
      <c r="K99" s="7"/>
      <c r="L99" s="7">
        <v>412.5</v>
      </c>
      <c r="M99" s="7">
        <v>602</v>
      </c>
      <c r="N99" s="7"/>
      <c r="O99" s="7"/>
      <c r="P99" s="7"/>
      <c r="Q99" s="8"/>
      <c r="R99" s="8"/>
    </row>
    <row r="100" spans="1:18" ht="18.75" customHeight="1" x14ac:dyDescent="0.25">
      <c r="A100" s="4">
        <v>1050</v>
      </c>
      <c r="B100" s="5" t="s">
        <v>117</v>
      </c>
      <c r="C100" s="6"/>
      <c r="D100" s="6"/>
      <c r="E100" s="6"/>
      <c r="F100" s="6"/>
      <c r="G100" s="6"/>
      <c r="H100" s="6"/>
      <c r="I100" s="7">
        <v>1080</v>
      </c>
      <c r="J100" s="7">
        <v>840</v>
      </c>
      <c r="K100" s="7">
        <v>840</v>
      </c>
      <c r="L100" s="7">
        <v>660</v>
      </c>
      <c r="M100" s="7">
        <v>360</v>
      </c>
      <c r="N100" s="7"/>
      <c r="O100" s="7"/>
      <c r="P100" s="7">
        <v>840</v>
      </c>
      <c r="Q100" s="8"/>
      <c r="R100" s="8">
        <v>630</v>
      </c>
    </row>
    <row r="101" spans="1:18" ht="18.75" customHeight="1" x14ac:dyDescent="0.25">
      <c r="A101" s="4">
        <v>1054</v>
      </c>
      <c r="B101" s="5" t="s">
        <v>118</v>
      </c>
      <c r="C101" s="6"/>
      <c r="D101" s="6"/>
      <c r="E101" s="6"/>
      <c r="F101" s="6"/>
      <c r="G101" s="6"/>
      <c r="H101" s="6"/>
      <c r="I101" s="7">
        <v>4155</v>
      </c>
      <c r="J101" s="7">
        <v>3810.1</v>
      </c>
      <c r="K101" s="7">
        <v>3812.49</v>
      </c>
      <c r="L101" s="7">
        <v>3198.75</v>
      </c>
      <c r="M101" s="7">
        <v>2605</v>
      </c>
      <c r="N101" s="7"/>
      <c r="O101" s="7"/>
      <c r="P101" s="7"/>
      <c r="Q101" s="8"/>
      <c r="R101" s="7"/>
    </row>
    <row r="102" spans="1:18" ht="18.75" customHeight="1" x14ac:dyDescent="0.25">
      <c r="A102" s="4">
        <v>1055</v>
      </c>
      <c r="B102" s="5" t="s">
        <v>119</v>
      </c>
      <c r="C102" s="6"/>
      <c r="D102" s="6"/>
      <c r="E102" s="6"/>
      <c r="F102" s="6"/>
      <c r="G102" s="6"/>
      <c r="H102" s="6"/>
      <c r="I102" s="7"/>
      <c r="J102" s="7"/>
      <c r="K102" s="7"/>
      <c r="L102" s="7"/>
      <c r="M102" s="7"/>
      <c r="N102" s="7"/>
      <c r="O102" s="7"/>
      <c r="P102" s="7"/>
      <c r="Q102" s="8"/>
      <c r="R102" s="7"/>
    </row>
    <row r="103" spans="1:18" ht="18.75" customHeight="1" x14ac:dyDescent="0.25">
      <c r="A103" s="4">
        <v>1056</v>
      </c>
      <c r="B103" s="5" t="s">
        <v>120</v>
      </c>
      <c r="C103" s="6"/>
      <c r="D103" s="6"/>
      <c r="E103" s="6"/>
      <c r="F103" s="6"/>
      <c r="G103" s="6"/>
      <c r="H103" s="6"/>
      <c r="I103" s="7">
        <v>2135</v>
      </c>
      <c r="J103" s="7">
        <v>1645</v>
      </c>
      <c r="K103" s="7">
        <v>2485</v>
      </c>
      <c r="L103" s="7">
        <v>1995</v>
      </c>
      <c r="M103" s="7">
        <v>1190</v>
      </c>
      <c r="N103" s="7"/>
      <c r="O103" s="7">
        <v>1540</v>
      </c>
      <c r="P103" s="7">
        <v>1855</v>
      </c>
      <c r="Q103" s="8"/>
      <c r="R103" s="7"/>
    </row>
    <row r="104" spans="1:18" ht="18.75" customHeight="1" x14ac:dyDescent="0.25">
      <c r="A104" s="4">
        <v>1057</v>
      </c>
      <c r="B104" s="5" t="s">
        <v>121</v>
      </c>
      <c r="C104" s="6"/>
      <c r="D104" s="6"/>
      <c r="E104" s="6"/>
      <c r="F104" s="6"/>
      <c r="G104" s="6"/>
      <c r="H104" s="6"/>
      <c r="I104" s="7">
        <v>1612.5</v>
      </c>
      <c r="J104" s="7">
        <v>2307.5</v>
      </c>
      <c r="K104" s="7"/>
      <c r="L104" s="7">
        <v>1470</v>
      </c>
      <c r="M104" s="7">
        <v>380</v>
      </c>
      <c r="N104" s="7"/>
      <c r="O104" s="7">
        <v>1207.5</v>
      </c>
      <c r="P104" s="7">
        <v>2210</v>
      </c>
      <c r="Q104" s="8"/>
      <c r="R104" s="8">
        <v>2095</v>
      </c>
    </row>
    <row r="105" spans="1:18" ht="18.75" customHeight="1" x14ac:dyDescent="0.25">
      <c r="A105" s="4">
        <v>1058</v>
      </c>
      <c r="B105" s="5" t="s">
        <v>122</v>
      </c>
      <c r="C105" s="6"/>
      <c r="D105" s="6"/>
      <c r="E105" s="6"/>
      <c r="F105" s="6"/>
      <c r="G105" s="6"/>
      <c r="H105" s="6"/>
      <c r="I105" s="7">
        <v>1485</v>
      </c>
      <c r="J105" s="7">
        <v>1457.5</v>
      </c>
      <c r="K105" s="7">
        <v>1595</v>
      </c>
      <c r="L105" s="7">
        <v>1320</v>
      </c>
      <c r="M105" s="7">
        <v>1237.5</v>
      </c>
      <c r="N105" s="7">
        <v>660</v>
      </c>
      <c r="O105" s="7">
        <v>907.5</v>
      </c>
      <c r="P105" s="7">
        <v>412.5</v>
      </c>
      <c r="Q105" s="8">
        <v>1210</v>
      </c>
      <c r="R105" s="8">
        <v>990</v>
      </c>
    </row>
    <row r="106" spans="1:18" ht="18.75" customHeight="1" x14ac:dyDescent="0.25">
      <c r="A106" s="4">
        <v>1059</v>
      </c>
      <c r="B106" s="5" t="s">
        <v>123</v>
      </c>
      <c r="C106" s="6"/>
      <c r="D106" s="6"/>
      <c r="E106" s="6"/>
      <c r="F106" s="6"/>
      <c r="G106" s="6"/>
      <c r="H106" s="6"/>
      <c r="I106" s="7">
        <v>560</v>
      </c>
      <c r="J106" s="7">
        <v>815</v>
      </c>
      <c r="K106" s="7">
        <v>1032.5</v>
      </c>
      <c r="L106" s="7">
        <v>857.5</v>
      </c>
      <c r="M106" s="7"/>
      <c r="N106" s="7"/>
      <c r="O106" s="7">
        <v>260</v>
      </c>
      <c r="P106" s="8">
        <v>1340</v>
      </c>
      <c r="Q106" s="8">
        <v>680</v>
      </c>
      <c r="R106" s="8">
        <v>735</v>
      </c>
    </row>
    <row r="107" spans="1:18" ht="18.75" customHeight="1" x14ac:dyDescent="0.25">
      <c r="A107" s="12">
        <v>1060</v>
      </c>
      <c r="B107" s="13" t="s">
        <v>124</v>
      </c>
      <c r="C107" s="14"/>
      <c r="D107" s="14"/>
      <c r="E107" s="14"/>
      <c r="F107" s="14"/>
      <c r="G107" s="14"/>
      <c r="H107" s="14"/>
      <c r="I107" s="15">
        <v>190</v>
      </c>
      <c r="J107" s="15">
        <v>965</v>
      </c>
      <c r="K107" s="15">
        <v>1145</v>
      </c>
      <c r="L107" s="15">
        <v>355</v>
      </c>
      <c r="M107" s="15">
        <v>865</v>
      </c>
      <c r="N107" s="15"/>
      <c r="O107" s="15">
        <v>2065</v>
      </c>
      <c r="P107" s="15">
        <v>2695</v>
      </c>
      <c r="Q107" s="16">
        <v>1910</v>
      </c>
      <c r="R107" s="16">
        <v>2166</v>
      </c>
    </row>
    <row r="108" spans="1:18" ht="18.75" customHeight="1" x14ac:dyDescent="0.25"/>
    <row r="109" spans="1:18" ht="18.75" customHeight="1" x14ac:dyDescent="0.25"/>
    <row r="110" spans="1:18" ht="18.75" customHeight="1" x14ac:dyDescent="0.25"/>
    <row r="111" spans="1:18" ht="18.75" customHeight="1" x14ac:dyDescent="0.25"/>
    <row r="112" spans="1:18" ht="18.75" customHeight="1" x14ac:dyDescent="0.25"/>
    <row r="113" ht="18.75" customHeight="1" x14ac:dyDescent="0.25"/>
    <row r="114" ht="18.75" customHeight="1" x14ac:dyDescent="0.25"/>
    <row r="115" ht="18.75" customHeight="1" x14ac:dyDescent="0.25"/>
    <row r="116" ht="18.75" customHeight="1" x14ac:dyDescent="0.25"/>
    <row r="117" ht="18.75" customHeight="1" x14ac:dyDescent="0.25"/>
    <row r="118" ht="18.75" customHeight="1" x14ac:dyDescent="0.25"/>
    <row r="119" ht="18.75" customHeight="1" x14ac:dyDescent="0.25"/>
    <row r="120" ht="18.75" customHeight="1" x14ac:dyDescent="0.25"/>
    <row r="121" ht="18.75" customHeight="1" x14ac:dyDescent="0.25"/>
    <row r="122" ht="18.75" customHeight="1" x14ac:dyDescent="0.25"/>
    <row r="123" ht="18.75" customHeight="1" x14ac:dyDescent="0.25"/>
    <row r="124" ht="18.75" customHeight="1" x14ac:dyDescent="0.25"/>
    <row r="125" ht="18.75" customHeight="1" x14ac:dyDescent="0.25"/>
    <row r="126" ht="18.75" customHeight="1" x14ac:dyDescent="0.25"/>
    <row r="127" ht="18.75" customHeight="1" x14ac:dyDescent="0.25"/>
    <row r="128" ht="18.75" customHeight="1" x14ac:dyDescent="0.25"/>
    <row r="129" ht="18.75" customHeight="1" x14ac:dyDescent="0.25"/>
    <row r="130" ht="18.75" customHeight="1" x14ac:dyDescent="0.25"/>
    <row r="131" ht="18.75" customHeight="1" x14ac:dyDescent="0.25"/>
    <row r="132" ht="18.75" customHeight="1" x14ac:dyDescent="0.25"/>
    <row r="133" ht="18.75" customHeight="1" x14ac:dyDescent="0.25"/>
    <row r="134" ht="18.75" customHeight="1" x14ac:dyDescent="0.25"/>
    <row r="135" ht="18.75" customHeight="1" x14ac:dyDescent="0.25"/>
    <row r="136" ht="18.75" customHeight="1" x14ac:dyDescent="0.25"/>
    <row r="137" ht="18.75" customHeight="1" x14ac:dyDescent="0.25"/>
    <row r="138" ht="18.75" customHeight="1" x14ac:dyDescent="0.25"/>
    <row r="139" ht="18.75" customHeight="1" x14ac:dyDescent="0.25"/>
    <row r="140" ht="18.75" customHeight="1" x14ac:dyDescent="0.25"/>
    <row r="141" ht="18.75" customHeight="1" x14ac:dyDescent="0.25"/>
    <row r="142" ht="18.75" customHeight="1" x14ac:dyDescent="0.25"/>
    <row r="143" ht="18.75" customHeight="1" x14ac:dyDescent="0.25"/>
    <row r="144" ht="18.75" customHeight="1" x14ac:dyDescent="0.25"/>
    <row r="145" ht="18.75" customHeight="1" x14ac:dyDescent="0.25"/>
    <row r="146" ht="18.75" customHeight="1" x14ac:dyDescent="0.25"/>
    <row r="147" ht="18.75" customHeight="1" x14ac:dyDescent="0.25"/>
    <row r="148" ht="18.75" customHeight="1" x14ac:dyDescent="0.25"/>
    <row r="149" ht="18.75" customHeight="1" x14ac:dyDescent="0.25"/>
    <row r="150" ht="18.75" customHeight="1" x14ac:dyDescent="0.25"/>
    <row r="151" ht="18.75" customHeight="1" x14ac:dyDescent="0.25"/>
    <row r="152" ht="18.75" customHeight="1" x14ac:dyDescent="0.25"/>
    <row r="153" ht="18.75" customHeight="1" x14ac:dyDescent="0.25"/>
    <row r="154" ht="18.75" customHeight="1" x14ac:dyDescent="0.25"/>
    <row r="155" ht="18.75" customHeight="1" x14ac:dyDescent="0.25"/>
    <row r="156" ht="18.75" customHeight="1" x14ac:dyDescent="0.25"/>
    <row r="157" ht="18.75" customHeight="1" x14ac:dyDescent="0.25"/>
    <row r="158" ht="18.75" customHeight="1" x14ac:dyDescent="0.25"/>
    <row r="159" ht="18.75" customHeight="1" x14ac:dyDescent="0.25"/>
    <row r="160" ht="18.75" customHeight="1" x14ac:dyDescent="0.25"/>
    <row r="161" ht="18.75" customHeight="1" x14ac:dyDescent="0.25"/>
    <row r="162" ht="18.75" customHeight="1" x14ac:dyDescent="0.25"/>
    <row r="163" ht="18.75" customHeight="1" x14ac:dyDescent="0.25"/>
    <row r="164" ht="18.75" customHeight="1" x14ac:dyDescent="0.25"/>
    <row r="165" ht="18.75" customHeight="1" x14ac:dyDescent="0.25"/>
    <row r="166" ht="18.75" customHeight="1" x14ac:dyDescent="0.25"/>
    <row r="167" ht="18.75" customHeight="1" x14ac:dyDescent="0.25"/>
    <row r="168" ht="18.75" customHeight="1" x14ac:dyDescent="0.25"/>
    <row r="169" ht="18.75" customHeight="1" x14ac:dyDescent="0.25"/>
    <row r="170" ht="18.75" customHeight="1" x14ac:dyDescent="0.25"/>
    <row r="171" ht="18.75" customHeight="1" x14ac:dyDescent="0.25"/>
    <row r="172" ht="18.75" customHeight="1" x14ac:dyDescent="0.25"/>
    <row r="173" ht="18.75" customHeight="1" x14ac:dyDescent="0.25"/>
    <row r="174" ht="18.75" customHeight="1" x14ac:dyDescent="0.25"/>
    <row r="175" ht="18.75" customHeight="1" x14ac:dyDescent="0.25"/>
    <row r="176" ht="18.75" customHeight="1" x14ac:dyDescent="0.25"/>
    <row r="177" ht="18.75" customHeight="1" x14ac:dyDescent="0.25"/>
    <row r="178" ht="18.75" customHeight="1" x14ac:dyDescent="0.25"/>
    <row r="179" ht="18.75" customHeight="1" x14ac:dyDescent="0.25"/>
    <row r="180" ht="18.75" customHeight="1" x14ac:dyDescent="0.25"/>
    <row r="181" ht="18.75" customHeight="1" x14ac:dyDescent="0.25"/>
    <row r="182" ht="18.75" customHeight="1" x14ac:dyDescent="0.25"/>
    <row r="183" ht="18.75" customHeight="1" x14ac:dyDescent="0.25"/>
    <row r="184" ht="18.75" customHeight="1" x14ac:dyDescent="0.25"/>
    <row r="185" ht="18.75" customHeight="1" x14ac:dyDescent="0.25"/>
    <row r="186" ht="18.75" customHeight="1" x14ac:dyDescent="0.25"/>
    <row r="187" ht="18.75" customHeight="1" x14ac:dyDescent="0.25"/>
    <row r="188" ht="18.75" customHeight="1" x14ac:dyDescent="0.25"/>
    <row r="189" ht="18.75" customHeight="1" x14ac:dyDescent="0.25"/>
    <row r="190" ht="18.75" customHeight="1" x14ac:dyDescent="0.25"/>
    <row r="191" ht="18.75" customHeight="1" x14ac:dyDescent="0.25"/>
    <row r="192" ht="18.75" customHeight="1" x14ac:dyDescent="0.25"/>
    <row r="193" ht="18.75" customHeight="1" x14ac:dyDescent="0.25"/>
    <row r="194" ht="18.75" customHeight="1" x14ac:dyDescent="0.25"/>
    <row r="195" ht="18.75" customHeight="1" x14ac:dyDescent="0.25"/>
    <row r="196" ht="18.75" customHeight="1" x14ac:dyDescent="0.25"/>
    <row r="197" ht="18.75" customHeight="1" x14ac:dyDescent="0.25"/>
    <row r="198" ht="18.75" customHeight="1" x14ac:dyDescent="0.25"/>
    <row r="199" ht="18.75" customHeight="1" x14ac:dyDescent="0.25"/>
    <row r="200" ht="18.75" customHeight="1" x14ac:dyDescent="0.25"/>
    <row r="201" ht="18.75" customHeight="1" x14ac:dyDescent="0.25"/>
    <row r="202" ht="18.75" customHeight="1" x14ac:dyDescent="0.25"/>
    <row r="203" ht="18.75" customHeight="1" x14ac:dyDescent="0.25"/>
    <row r="204" ht="18.75" customHeight="1" x14ac:dyDescent="0.25"/>
    <row r="205" ht="18.75" customHeight="1" x14ac:dyDescent="0.25"/>
    <row r="206" ht="18.75" customHeight="1" x14ac:dyDescent="0.25"/>
    <row r="207" ht="18.75" customHeight="1" x14ac:dyDescent="0.25"/>
    <row r="208" ht="18.75" customHeight="1" x14ac:dyDescent="0.25"/>
    <row r="209" ht="18.75" customHeight="1" x14ac:dyDescent="0.25"/>
    <row r="210" ht="18.75" customHeight="1" x14ac:dyDescent="0.25"/>
    <row r="211" ht="18.75" customHeight="1" x14ac:dyDescent="0.25"/>
    <row r="212" ht="18.75" customHeight="1" x14ac:dyDescent="0.25"/>
    <row r="213" ht="18.75" customHeight="1" x14ac:dyDescent="0.25"/>
    <row r="214" ht="18.75" customHeight="1" x14ac:dyDescent="0.25"/>
    <row r="215" ht="18.75" customHeight="1" x14ac:dyDescent="0.25"/>
    <row r="216" ht="18.75" customHeight="1" x14ac:dyDescent="0.25"/>
    <row r="217" ht="18.75" customHeight="1" x14ac:dyDescent="0.25"/>
    <row r="218" ht="18.75" customHeight="1" x14ac:dyDescent="0.25"/>
    <row r="219" ht="18.75" customHeight="1" x14ac:dyDescent="0.25"/>
    <row r="220" ht="18.75" customHeight="1" x14ac:dyDescent="0.25"/>
    <row r="221" ht="18.75" customHeight="1" x14ac:dyDescent="0.25"/>
    <row r="222" ht="18.75" customHeight="1" x14ac:dyDescent="0.25"/>
    <row r="223" ht="18.75" customHeight="1" x14ac:dyDescent="0.25"/>
    <row r="224" ht="18.75" customHeight="1" x14ac:dyDescent="0.25"/>
    <row r="225" ht="18.75" customHeight="1" x14ac:dyDescent="0.25"/>
    <row r="226" ht="18.75" customHeight="1" x14ac:dyDescent="0.25"/>
    <row r="227" ht="18.75" customHeight="1" x14ac:dyDescent="0.25"/>
    <row r="228" ht="18.75" customHeight="1" x14ac:dyDescent="0.25"/>
    <row r="229" ht="18.75" customHeight="1" x14ac:dyDescent="0.25"/>
    <row r="230" ht="18.75" customHeight="1" x14ac:dyDescent="0.25"/>
    <row r="231" ht="18.75" customHeight="1" x14ac:dyDescent="0.25"/>
    <row r="232" ht="18.75" customHeight="1" x14ac:dyDescent="0.25"/>
    <row r="233" ht="18.75" customHeight="1" x14ac:dyDescent="0.25"/>
    <row r="234" ht="18.75" customHeight="1" x14ac:dyDescent="0.25"/>
    <row r="235" ht="18.75" customHeight="1" x14ac:dyDescent="0.25"/>
    <row r="236" ht="18.75" customHeight="1" x14ac:dyDescent="0.25"/>
    <row r="237" ht="18.75" customHeight="1" x14ac:dyDescent="0.25"/>
    <row r="238" ht="18.75" customHeight="1" x14ac:dyDescent="0.25"/>
    <row r="239" ht="18.75" customHeight="1" x14ac:dyDescent="0.25"/>
    <row r="240" ht="18.75" customHeight="1" x14ac:dyDescent="0.25"/>
    <row r="241" ht="18.75" customHeight="1" x14ac:dyDescent="0.25"/>
    <row r="242" ht="18.75" customHeight="1" x14ac:dyDescent="0.25"/>
    <row r="243" ht="18.75" customHeight="1" x14ac:dyDescent="0.25"/>
    <row r="244" ht="18.75" customHeight="1" x14ac:dyDescent="0.25"/>
    <row r="245" ht="18.75" customHeight="1" x14ac:dyDescent="0.25"/>
    <row r="246" ht="18.75" customHeight="1" x14ac:dyDescent="0.25"/>
    <row r="247" ht="18.75" customHeight="1" x14ac:dyDescent="0.25"/>
    <row r="248" ht="18.75" customHeight="1" x14ac:dyDescent="0.25"/>
    <row r="249" ht="18.75" customHeight="1" x14ac:dyDescent="0.25"/>
    <row r="250" ht="18.75" customHeight="1" x14ac:dyDescent="0.25"/>
    <row r="251" ht="18.75" customHeight="1" x14ac:dyDescent="0.25"/>
    <row r="252" ht="18.75" customHeight="1" x14ac:dyDescent="0.25"/>
    <row r="253" ht="18.75" customHeight="1" x14ac:dyDescent="0.25"/>
    <row r="254" ht="18.75" customHeight="1" x14ac:dyDescent="0.25"/>
    <row r="255" ht="18.75" customHeight="1" x14ac:dyDescent="0.25"/>
    <row r="256" ht="18.75" customHeight="1" x14ac:dyDescent="0.25"/>
    <row r="257" ht="18.75" customHeight="1" x14ac:dyDescent="0.25"/>
    <row r="258" ht="18.75" customHeight="1" x14ac:dyDescent="0.25"/>
    <row r="259" ht="18.75" customHeight="1" x14ac:dyDescent="0.25"/>
    <row r="260" ht="18.75" customHeight="1" x14ac:dyDescent="0.25"/>
    <row r="261" ht="18.75" customHeight="1" x14ac:dyDescent="0.25"/>
    <row r="262" ht="18.75" customHeight="1" x14ac:dyDescent="0.25"/>
    <row r="263" ht="18.75" customHeight="1" x14ac:dyDescent="0.25"/>
    <row r="264" ht="18.75" customHeight="1" x14ac:dyDescent="0.25"/>
    <row r="265" ht="18.75" customHeight="1" x14ac:dyDescent="0.25"/>
    <row r="266" ht="18.75" customHeight="1" x14ac:dyDescent="0.25"/>
    <row r="267" ht="18.75" customHeight="1" x14ac:dyDescent="0.25"/>
    <row r="268" ht="18.75" customHeight="1" x14ac:dyDescent="0.25"/>
    <row r="269" ht="18.75" customHeight="1" x14ac:dyDescent="0.25"/>
    <row r="270" ht="18.75" customHeight="1" x14ac:dyDescent="0.25"/>
    <row r="271" ht="18.75" customHeight="1" x14ac:dyDescent="0.25"/>
    <row r="272" ht="18.75" customHeight="1" x14ac:dyDescent="0.25"/>
    <row r="273" ht="18.75" customHeight="1" x14ac:dyDescent="0.25"/>
    <row r="274" ht="18.75" customHeight="1" x14ac:dyDescent="0.25"/>
    <row r="275" ht="18.75" customHeight="1" x14ac:dyDescent="0.25"/>
    <row r="276" ht="18.75" customHeight="1" x14ac:dyDescent="0.25"/>
    <row r="277" ht="18.75" customHeight="1" x14ac:dyDescent="0.25"/>
    <row r="278" ht="18.75" customHeight="1" x14ac:dyDescent="0.25"/>
    <row r="279" ht="18.75" customHeight="1" x14ac:dyDescent="0.25"/>
    <row r="280" ht="18.75" customHeight="1" x14ac:dyDescent="0.25"/>
    <row r="281" ht="18.75" customHeight="1" x14ac:dyDescent="0.25"/>
    <row r="282" ht="18.75" customHeight="1" x14ac:dyDescent="0.25"/>
    <row r="283" ht="18.75" customHeight="1" x14ac:dyDescent="0.25"/>
    <row r="284" ht="18.75" customHeight="1" x14ac:dyDescent="0.25"/>
    <row r="285" ht="18.75" customHeight="1" x14ac:dyDescent="0.25"/>
    <row r="286" ht="18.75" customHeight="1" x14ac:dyDescent="0.25"/>
    <row r="287" ht="18.75" customHeight="1" x14ac:dyDescent="0.25"/>
    <row r="288" ht="18.75" customHeight="1" x14ac:dyDescent="0.25"/>
    <row r="289" ht="18.75" customHeight="1" x14ac:dyDescent="0.25"/>
    <row r="290" ht="18.75" customHeight="1" x14ac:dyDescent="0.25"/>
    <row r="291" ht="18.75" customHeight="1" x14ac:dyDescent="0.25"/>
    <row r="292" ht="18.75" customHeight="1" x14ac:dyDescent="0.25"/>
    <row r="293" ht="18.75" customHeight="1" x14ac:dyDescent="0.25"/>
    <row r="294" ht="18.75" customHeight="1" x14ac:dyDescent="0.25"/>
    <row r="295" ht="18.75" customHeight="1" x14ac:dyDescent="0.25"/>
    <row r="296" ht="18.75" customHeight="1" x14ac:dyDescent="0.25"/>
    <row r="297" ht="18.75" customHeight="1" x14ac:dyDescent="0.25"/>
    <row r="298" ht="18.75" customHeight="1" x14ac:dyDescent="0.25"/>
    <row r="299" ht="18.75" customHeight="1" x14ac:dyDescent="0.25"/>
    <row r="300" ht="18.75" customHeight="1" x14ac:dyDescent="0.25"/>
    <row r="301" ht="18.75" customHeight="1" x14ac:dyDescent="0.25"/>
    <row r="302" ht="18.75" customHeight="1" x14ac:dyDescent="0.25"/>
    <row r="303" ht="18.75" customHeight="1" x14ac:dyDescent="0.25"/>
    <row r="304" ht="18.75" customHeight="1" x14ac:dyDescent="0.25"/>
    <row r="305" ht="18.75" customHeight="1" x14ac:dyDescent="0.25"/>
    <row r="306" ht="18.75" customHeight="1" x14ac:dyDescent="0.25"/>
    <row r="307" ht="18.75" customHeight="1" x14ac:dyDescent="0.25"/>
    <row r="308" ht="18.75" customHeight="1" x14ac:dyDescent="0.25"/>
    <row r="309" ht="18.75" customHeight="1" x14ac:dyDescent="0.25"/>
    <row r="310" ht="18.75" customHeight="1" x14ac:dyDescent="0.25"/>
    <row r="311" ht="18.75" customHeight="1" x14ac:dyDescent="0.25"/>
    <row r="312" ht="18.75" customHeight="1" x14ac:dyDescent="0.25"/>
    <row r="313" ht="18.75" customHeight="1" x14ac:dyDescent="0.25"/>
    <row r="314" ht="18.75" customHeight="1" x14ac:dyDescent="0.25"/>
    <row r="315" ht="18.75" customHeight="1" x14ac:dyDescent="0.25"/>
    <row r="316" ht="18.75" customHeight="1" x14ac:dyDescent="0.25"/>
    <row r="317" ht="18.75" customHeight="1" x14ac:dyDescent="0.25"/>
    <row r="318" ht="18.75" customHeight="1" x14ac:dyDescent="0.25"/>
    <row r="319" ht="18.75" customHeight="1" x14ac:dyDescent="0.25"/>
    <row r="320" ht="18.75" customHeight="1" x14ac:dyDescent="0.25"/>
    <row r="321" ht="18.75" customHeight="1" x14ac:dyDescent="0.25"/>
    <row r="322" ht="18.75" customHeight="1" x14ac:dyDescent="0.25"/>
    <row r="323" ht="18.75" customHeight="1" x14ac:dyDescent="0.25"/>
    <row r="324" ht="18.75" customHeight="1" x14ac:dyDescent="0.25"/>
    <row r="325" ht="18.75" customHeight="1" x14ac:dyDescent="0.25"/>
    <row r="326" ht="18.75" customHeight="1" x14ac:dyDescent="0.25"/>
    <row r="327" ht="18.75" customHeight="1" x14ac:dyDescent="0.25"/>
    <row r="328" ht="18.75" customHeight="1" x14ac:dyDescent="0.25"/>
    <row r="329" ht="18.75" customHeight="1" x14ac:dyDescent="0.25"/>
    <row r="330" ht="18.75" customHeight="1" x14ac:dyDescent="0.25"/>
    <row r="331" ht="18.75" customHeight="1" x14ac:dyDescent="0.25"/>
    <row r="332" ht="18.75" customHeight="1" x14ac:dyDescent="0.25"/>
    <row r="333" ht="18.75" customHeight="1" x14ac:dyDescent="0.25"/>
    <row r="334" ht="18.75" customHeight="1" x14ac:dyDescent="0.25"/>
    <row r="335" ht="18.75" customHeight="1" x14ac:dyDescent="0.25"/>
    <row r="336" ht="18.75" customHeight="1" x14ac:dyDescent="0.25"/>
    <row r="337" ht="18.75" customHeight="1" x14ac:dyDescent="0.25"/>
    <row r="338" ht="18.75" customHeight="1" x14ac:dyDescent="0.25"/>
    <row r="339" ht="18.75" customHeight="1" x14ac:dyDescent="0.25"/>
    <row r="340" ht="18.75" customHeight="1" x14ac:dyDescent="0.25"/>
    <row r="341" ht="18.75" customHeight="1" x14ac:dyDescent="0.25"/>
    <row r="342" ht="18.75" customHeight="1" x14ac:dyDescent="0.25"/>
    <row r="343" ht="18.75" customHeight="1" x14ac:dyDescent="0.25"/>
    <row r="344" ht="18.75" customHeight="1" x14ac:dyDescent="0.25"/>
    <row r="345" ht="18.75" customHeight="1" x14ac:dyDescent="0.25"/>
    <row r="346" ht="18.75" customHeight="1" x14ac:dyDescent="0.25"/>
    <row r="347" ht="18.75" customHeight="1" x14ac:dyDescent="0.25"/>
    <row r="348" ht="18.75" customHeight="1" x14ac:dyDescent="0.25"/>
    <row r="349" ht="18.75" customHeight="1" x14ac:dyDescent="0.25"/>
    <row r="350" ht="18.75" customHeight="1" x14ac:dyDescent="0.25"/>
    <row r="351" ht="18.75" customHeight="1" x14ac:dyDescent="0.25"/>
    <row r="352" ht="18.75" customHeight="1" x14ac:dyDescent="0.25"/>
    <row r="353" spans="11:11" ht="18.75" customHeight="1" x14ac:dyDescent="0.25"/>
    <row r="354" spans="11:11" ht="18.75" customHeight="1" x14ac:dyDescent="0.25"/>
    <row r="355" spans="11:11" ht="18.75" customHeight="1" x14ac:dyDescent="0.25"/>
    <row r="356" spans="11:11" ht="18.75" customHeight="1" x14ac:dyDescent="0.25"/>
    <row r="357" spans="11:11" ht="18.75" customHeight="1" x14ac:dyDescent="0.25"/>
    <row r="358" spans="11:11" ht="18.75" customHeight="1" x14ac:dyDescent="0.25"/>
    <row r="359" spans="11:11" ht="18.75" customHeight="1" x14ac:dyDescent="0.25"/>
    <row r="360" spans="11:11" ht="18.75" customHeight="1" x14ac:dyDescent="0.25"/>
    <row r="361" spans="11:11" ht="18.75" customHeight="1" x14ac:dyDescent="0.25"/>
    <row r="362" spans="11:11" ht="18.75" customHeight="1" x14ac:dyDescent="0.25"/>
    <row r="363" spans="11:11" ht="18.75" customHeight="1" x14ac:dyDescent="0.25">
      <c r="K363" s="20"/>
    </row>
    <row r="364" spans="11:11" ht="18.75" customHeight="1" x14ac:dyDescent="0.25"/>
    <row r="365" spans="11:11" ht="18.75" customHeight="1" x14ac:dyDescent="0.25"/>
    <row r="366" spans="11:11" ht="18.75" customHeight="1" x14ac:dyDescent="0.25"/>
    <row r="367" spans="11:11" ht="18.75" customHeight="1" x14ac:dyDescent="0.25"/>
    <row r="368" spans="11:11" ht="18.75" customHeight="1" x14ac:dyDescent="0.25"/>
    <row r="369" ht="18.75" customHeight="1" x14ac:dyDescent="0.25"/>
    <row r="370" ht="18.75" customHeight="1" x14ac:dyDescent="0.25"/>
    <row r="371" ht="18.75" customHeight="1" x14ac:dyDescent="0.25"/>
    <row r="372" ht="18.75" customHeight="1" x14ac:dyDescent="0.25"/>
    <row r="373" ht="18.75" customHeight="1" x14ac:dyDescent="0.25"/>
    <row r="374" ht="18.75" customHeight="1" x14ac:dyDescent="0.25"/>
    <row r="375" ht="18.75" customHeight="1" x14ac:dyDescent="0.25"/>
    <row r="376" ht="18.75" customHeight="1" x14ac:dyDescent="0.25"/>
    <row r="377" ht="18.75" customHeight="1" x14ac:dyDescent="0.25"/>
    <row r="378" ht="18.75" customHeight="1" x14ac:dyDescent="0.25"/>
    <row r="379" ht="18.75" customHeight="1" x14ac:dyDescent="0.25"/>
    <row r="380" ht="18.75" customHeight="1" x14ac:dyDescent="0.25"/>
    <row r="381" ht="18.75" customHeight="1" x14ac:dyDescent="0.25"/>
    <row r="382" ht="18.75" customHeight="1" x14ac:dyDescent="0.25"/>
    <row r="383" ht="18.75" customHeight="1" x14ac:dyDescent="0.25"/>
    <row r="384" ht="18.75" customHeight="1" x14ac:dyDescent="0.25"/>
    <row r="385" ht="18.75" customHeight="1" x14ac:dyDescent="0.25"/>
    <row r="386" ht="18.75" customHeight="1" x14ac:dyDescent="0.25"/>
    <row r="387" ht="18.75" customHeight="1" x14ac:dyDescent="0.25"/>
    <row r="388" ht="18.75" customHeight="1" x14ac:dyDescent="0.25"/>
    <row r="389" ht="18.75" customHeight="1" x14ac:dyDescent="0.25"/>
    <row r="390" ht="18.75" customHeight="1" x14ac:dyDescent="0.25"/>
    <row r="391" ht="18.75" customHeight="1" x14ac:dyDescent="0.25"/>
    <row r="392" ht="18.75" customHeight="1" x14ac:dyDescent="0.25"/>
    <row r="393" ht="18.75" customHeight="1" x14ac:dyDescent="0.25"/>
    <row r="394" ht="18.75" customHeight="1" x14ac:dyDescent="0.25"/>
    <row r="395" ht="18.75" customHeight="1" x14ac:dyDescent="0.25"/>
    <row r="396" ht="18.75" customHeight="1" x14ac:dyDescent="0.25"/>
    <row r="397" ht="18.75" customHeight="1" x14ac:dyDescent="0.25"/>
    <row r="398" ht="18.75" customHeight="1" x14ac:dyDescent="0.25"/>
    <row r="399" ht="18.75" customHeight="1" x14ac:dyDescent="0.25"/>
    <row r="400" ht="18.75" customHeight="1" x14ac:dyDescent="0.25"/>
    <row r="401" ht="18.75" customHeight="1" x14ac:dyDescent="0.25"/>
    <row r="402" ht="18.75" customHeight="1" x14ac:dyDescent="0.25"/>
    <row r="403" ht="18.75" customHeight="1" x14ac:dyDescent="0.25"/>
    <row r="404" ht="18.75" customHeight="1" x14ac:dyDescent="0.25"/>
    <row r="405" ht="18.75" customHeight="1" x14ac:dyDescent="0.25"/>
    <row r="406" ht="18.75" customHeight="1" x14ac:dyDescent="0.25"/>
    <row r="407" ht="18.75" customHeight="1" x14ac:dyDescent="0.25"/>
    <row r="408" ht="18.75" customHeight="1" x14ac:dyDescent="0.25"/>
    <row r="409" ht="18.75" customHeight="1" x14ac:dyDescent="0.25"/>
    <row r="410" ht="18.75" customHeight="1" x14ac:dyDescent="0.25"/>
    <row r="411" ht="18.75" customHeight="1" x14ac:dyDescent="0.25"/>
    <row r="412" ht="18.75" customHeight="1" x14ac:dyDescent="0.25"/>
    <row r="413" ht="18.75" customHeight="1" x14ac:dyDescent="0.25"/>
    <row r="414" ht="18.75" customHeight="1" x14ac:dyDescent="0.25"/>
    <row r="415" ht="18.75" customHeight="1" x14ac:dyDescent="0.25"/>
    <row r="416" ht="18.75" customHeight="1" x14ac:dyDescent="0.25"/>
    <row r="417" spans="10:10" ht="18.75" customHeight="1" x14ac:dyDescent="0.25"/>
    <row r="418" spans="10:10" ht="18.75" customHeight="1" x14ac:dyDescent="0.25">
      <c r="J418" s="20"/>
    </row>
    <row r="419" spans="10:10" ht="18.75" customHeight="1" x14ac:dyDescent="0.25"/>
    <row r="420" spans="10:10" ht="18.75" customHeight="1" x14ac:dyDescent="0.25"/>
    <row r="421" spans="10:10" ht="18.75" customHeight="1" x14ac:dyDescent="0.25"/>
    <row r="422" spans="10:10" ht="18.75" customHeight="1" x14ac:dyDescent="0.25"/>
    <row r="423" spans="10:10" ht="18.75" customHeight="1" x14ac:dyDescent="0.25"/>
    <row r="424" spans="10:10" ht="18.75" customHeight="1" x14ac:dyDescent="0.25"/>
    <row r="425" spans="10:10" ht="18.75" customHeight="1" x14ac:dyDescent="0.25"/>
    <row r="426" spans="10:10" ht="18.75" customHeight="1" x14ac:dyDescent="0.25"/>
    <row r="427" spans="10:10" ht="18.75" customHeight="1" x14ac:dyDescent="0.25"/>
    <row r="428" spans="10:10" ht="18.75" customHeight="1" x14ac:dyDescent="0.25"/>
    <row r="429" spans="10:10" ht="18.75" customHeight="1" x14ac:dyDescent="0.25"/>
    <row r="430" spans="10:10" ht="18.75" customHeight="1" x14ac:dyDescent="0.25"/>
    <row r="431" spans="10:10" ht="18.75" customHeight="1" x14ac:dyDescent="0.25"/>
    <row r="432" spans="10:10" ht="18.75" customHeight="1" x14ac:dyDescent="0.25"/>
    <row r="433" ht="18.75" customHeight="1" x14ac:dyDescent="0.25"/>
    <row r="434" ht="18.75" customHeight="1" x14ac:dyDescent="0.25"/>
    <row r="435" ht="18.75" customHeight="1" x14ac:dyDescent="0.25"/>
    <row r="436" ht="18.75" customHeight="1" x14ac:dyDescent="0.25"/>
    <row r="437" ht="18.75" customHeight="1" x14ac:dyDescent="0.25"/>
    <row r="438" ht="18.75" customHeight="1" x14ac:dyDescent="0.25"/>
    <row r="439" ht="18.75" customHeight="1" x14ac:dyDescent="0.25"/>
    <row r="440" ht="18.75" customHeight="1" x14ac:dyDescent="0.25"/>
    <row r="441" ht="18.75" customHeight="1" x14ac:dyDescent="0.25"/>
    <row r="442" ht="18.75" customHeight="1" x14ac:dyDescent="0.25"/>
    <row r="443" ht="18.75" customHeight="1" x14ac:dyDescent="0.25"/>
    <row r="444" ht="18.75" customHeight="1" x14ac:dyDescent="0.25"/>
    <row r="445" ht="18.75" customHeight="1" x14ac:dyDescent="0.25"/>
    <row r="446" ht="18.75" customHeight="1" x14ac:dyDescent="0.25"/>
    <row r="447" ht="18.75" customHeight="1" x14ac:dyDescent="0.25"/>
    <row r="448" ht="18.75" customHeight="1" x14ac:dyDescent="0.25"/>
    <row r="449" ht="18.75" customHeight="1" x14ac:dyDescent="0.25"/>
    <row r="450" ht="18.75" customHeight="1" x14ac:dyDescent="0.25"/>
    <row r="451" ht="18.75" customHeight="1" x14ac:dyDescent="0.25"/>
    <row r="452" ht="18.75" customHeight="1" x14ac:dyDescent="0.25"/>
    <row r="453" ht="18.75" customHeight="1" x14ac:dyDescent="0.25"/>
    <row r="454" ht="18.75" customHeight="1" x14ac:dyDescent="0.25"/>
    <row r="455" ht="18.75" customHeight="1" x14ac:dyDescent="0.25"/>
    <row r="456" ht="18.75" customHeight="1" x14ac:dyDescent="0.25"/>
    <row r="457" ht="18.75" customHeight="1" x14ac:dyDescent="0.25"/>
    <row r="458" ht="18.75" customHeight="1" x14ac:dyDescent="0.25"/>
    <row r="459" ht="18.75" customHeight="1" x14ac:dyDescent="0.25"/>
    <row r="460" ht="18.75" customHeight="1" x14ac:dyDescent="0.25"/>
    <row r="461" ht="18.75" customHeight="1" x14ac:dyDescent="0.25"/>
    <row r="462" ht="18.75" customHeight="1" x14ac:dyDescent="0.25"/>
    <row r="463" ht="18.75" customHeight="1" x14ac:dyDescent="0.25"/>
    <row r="464" ht="18.75" customHeight="1" x14ac:dyDescent="0.25"/>
    <row r="465" spans="9:9" ht="18.75" customHeight="1" x14ac:dyDescent="0.25"/>
    <row r="466" spans="9:9" ht="18.75" customHeight="1" x14ac:dyDescent="0.25"/>
    <row r="467" spans="9:9" ht="18.75" customHeight="1" x14ac:dyDescent="0.25"/>
    <row r="468" spans="9:9" ht="18.75" customHeight="1" x14ac:dyDescent="0.25"/>
    <row r="469" spans="9:9" ht="18.75" customHeight="1" x14ac:dyDescent="0.25"/>
    <row r="470" spans="9:9" ht="18.75" customHeight="1" x14ac:dyDescent="0.25"/>
    <row r="471" spans="9:9" ht="18.75" customHeight="1" x14ac:dyDescent="0.25"/>
    <row r="472" spans="9:9" ht="18.75" customHeight="1" x14ac:dyDescent="0.25"/>
    <row r="473" spans="9:9" ht="18.75" customHeight="1" x14ac:dyDescent="0.25"/>
    <row r="474" spans="9:9" ht="18.75" customHeight="1" x14ac:dyDescent="0.25"/>
    <row r="475" spans="9:9" ht="18.75" customHeight="1" x14ac:dyDescent="0.25"/>
    <row r="476" spans="9:9" ht="18.75" customHeight="1" x14ac:dyDescent="0.25">
      <c r="I476" s="20"/>
    </row>
    <row r="477" spans="9:9" ht="18.75" customHeight="1" x14ac:dyDescent="0.25"/>
    <row r="478" spans="9:9" ht="18.75" customHeight="1" x14ac:dyDescent="0.25"/>
    <row r="479" spans="9:9" ht="18.75" customHeight="1" x14ac:dyDescent="0.25"/>
    <row r="480" spans="9:9" ht="18.75" customHeight="1" x14ac:dyDescent="0.25"/>
    <row r="481" spans="9:9" ht="18.75" customHeight="1" x14ac:dyDescent="0.25"/>
    <row r="482" spans="9:9" ht="18.75" customHeight="1" x14ac:dyDescent="0.25"/>
    <row r="483" spans="9:9" ht="18.75" customHeight="1" x14ac:dyDescent="0.25">
      <c r="I483" s="20"/>
    </row>
    <row r="484" spans="9:9" ht="18.75" customHeight="1" x14ac:dyDescent="0.25"/>
    <row r="485" spans="9:9" ht="18.75" customHeight="1" x14ac:dyDescent="0.25"/>
    <row r="486" spans="9:9" ht="18.75" customHeight="1" x14ac:dyDescent="0.25"/>
    <row r="487" spans="9:9" ht="18.75" customHeight="1" x14ac:dyDescent="0.25"/>
    <row r="488" spans="9:9" ht="18.75" customHeight="1" x14ac:dyDescent="0.25"/>
    <row r="489" spans="9:9" ht="18.75" customHeight="1" x14ac:dyDescent="0.25"/>
    <row r="490" spans="9:9" ht="18.75" customHeight="1" x14ac:dyDescent="0.25"/>
    <row r="491" spans="9:9" ht="18.75" customHeight="1" x14ac:dyDescent="0.25"/>
    <row r="492" spans="9:9" ht="18.75" customHeight="1" x14ac:dyDescent="0.25"/>
    <row r="493" spans="9:9" ht="18.75" customHeight="1" x14ac:dyDescent="0.25"/>
    <row r="494" spans="9:9" ht="18.75" customHeight="1" x14ac:dyDescent="0.25">
      <c r="I494" s="20"/>
    </row>
    <row r="495" spans="9:9" ht="18.75" customHeight="1" x14ac:dyDescent="0.25">
      <c r="I495" s="20"/>
    </row>
    <row r="496" spans="9:9" ht="18.75" customHeight="1" x14ac:dyDescent="0.25">
      <c r="I496" s="20"/>
    </row>
    <row r="497" spans="9:9" ht="18.75" customHeight="1" x14ac:dyDescent="0.25">
      <c r="I497" s="20"/>
    </row>
    <row r="498" spans="9:9" ht="18.75" customHeight="1" x14ac:dyDescent="0.25">
      <c r="I498" s="20"/>
    </row>
    <row r="499" spans="9:9" ht="18.75" customHeight="1" x14ac:dyDescent="0.25">
      <c r="I499" s="20"/>
    </row>
    <row r="500" spans="9:9" ht="18.75" customHeight="1" x14ac:dyDescent="0.25"/>
    <row r="501" spans="9:9" ht="18.75" customHeight="1" x14ac:dyDescent="0.25"/>
    <row r="502" spans="9:9" ht="18.75" customHeight="1" x14ac:dyDescent="0.25"/>
    <row r="503" spans="9:9" ht="18.75" customHeight="1" x14ac:dyDescent="0.25"/>
    <row r="504" spans="9:9" ht="18.75" customHeight="1" x14ac:dyDescent="0.25"/>
    <row r="505" spans="9:9" ht="18.75" customHeight="1" x14ac:dyDescent="0.25"/>
    <row r="506" spans="9:9" ht="18.75" customHeight="1" x14ac:dyDescent="0.25">
      <c r="I506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516"/>
  <sheetViews>
    <sheetView workbookViewId="0"/>
  </sheetViews>
  <sheetFormatPr defaultRowHeight="15" x14ac:dyDescent="0.25"/>
  <cols>
    <col min="1" max="1" width="10.42578125" style="34" bestFit="1" customWidth="1"/>
    <col min="2" max="2" width="14.140625" bestFit="1" customWidth="1"/>
    <col min="3" max="3" width="11.7109375" style="33" bestFit="1" customWidth="1"/>
    <col min="4" max="4" width="11.85546875" bestFit="1" customWidth="1"/>
    <col min="5" max="5" width="11.28515625" style="34" bestFit="1" customWidth="1"/>
    <col min="6" max="6" width="12.7109375" bestFit="1" customWidth="1"/>
    <col min="7" max="7" width="12.85546875" style="18" bestFit="1" customWidth="1"/>
    <col min="8" max="8" width="11.5703125" bestFit="1" customWidth="1"/>
    <col min="9" max="9" width="22.42578125" bestFit="1" customWidth="1"/>
    <col min="10" max="10" width="26.28515625" style="18" bestFit="1" customWidth="1"/>
    <col min="11" max="11" width="23.5703125" bestFit="1" customWidth="1"/>
    <col min="12" max="12" width="24.140625" bestFit="1" customWidth="1"/>
  </cols>
  <sheetData>
    <row r="1" spans="1:12" ht="15.75" customHeight="1" x14ac:dyDescent="0.25">
      <c r="A1" s="21" t="s">
        <v>125</v>
      </c>
      <c r="B1" s="22" t="s">
        <v>126</v>
      </c>
      <c r="C1" s="23" t="s">
        <v>127</v>
      </c>
      <c r="D1" s="22" t="s">
        <v>128</v>
      </c>
      <c r="E1" s="21" t="s">
        <v>0</v>
      </c>
      <c r="F1" s="22" t="s">
        <v>129</v>
      </c>
      <c r="G1" s="24" t="s">
        <v>130</v>
      </c>
      <c r="H1" s="22" t="s">
        <v>131</v>
      </c>
      <c r="I1" s="22" t="s">
        <v>132</v>
      </c>
    </row>
    <row r="2" spans="1:12" ht="18.75" customHeight="1" x14ac:dyDescent="0.25">
      <c r="G2" s="20"/>
      <c r="L2" s="26"/>
    </row>
    <row r="3" spans="1:12" ht="18.75" customHeight="1" x14ac:dyDescent="0.25">
      <c r="A3" s="25">
        <v>100343</v>
      </c>
      <c r="B3" t="s">
        <v>133</v>
      </c>
      <c r="C3" s="26">
        <v>44507</v>
      </c>
      <c r="D3" t="s">
        <v>134</v>
      </c>
      <c r="E3" s="27">
        <v>1049</v>
      </c>
      <c r="F3" t="s">
        <v>108</v>
      </c>
      <c r="G3" s="20">
        <v>2310</v>
      </c>
      <c r="H3" t="s">
        <v>135</v>
      </c>
      <c r="L3" s="26"/>
    </row>
    <row r="4" spans="1:12" ht="18.75" customHeight="1" x14ac:dyDescent="0.25">
      <c r="A4" s="25">
        <v>100344</v>
      </c>
      <c r="B4" t="s">
        <v>133</v>
      </c>
      <c r="C4" s="26">
        <v>44507</v>
      </c>
      <c r="D4" t="s">
        <v>134</v>
      </c>
      <c r="E4" s="27">
        <v>1043</v>
      </c>
      <c r="F4" t="s">
        <v>141</v>
      </c>
      <c r="G4" s="20">
        <v>1960</v>
      </c>
      <c r="H4" t="s">
        <v>135</v>
      </c>
    </row>
    <row r="5" spans="1:12" ht="18.75" customHeight="1" x14ac:dyDescent="0.25">
      <c r="A5" s="25">
        <v>100345</v>
      </c>
      <c r="B5" t="s">
        <v>133</v>
      </c>
      <c r="C5" s="26">
        <v>44507</v>
      </c>
      <c r="D5" t="s">
        <v>134</v>
      </c>
      <c r="E5" s="27">
        <v>1041</v>
      </c>
      <c r="F5" t="s">
        <v>95</v>
      </c>
      <c r="G5" s="20">
        <v>3520</v>
      </c>
      <c r="H5" t="s">
        <v>135</v>
      </c>
      <c r="L5" s="26"/>
    </row>
    <row r="6" spans="1:12" ht="18.75" customHeight="1" x14ac:dyDescent="0.25">
      <c r="A6" s="25">
        <v>100346</v>
      </c>
      <c r="B6" t="s">
        <v>133</v>
      </c>
      <c r="C6" s="26">
        <v>44507</v>
      </c>
      <c r="D6" t="s">
        <v>134</v>
      </c>
      <c r="E6" s="27">
        <v>1050</v>
      </c>
      <c r="F6" t="s">
        <v>117</v>
      </c>
      <c r="G6" s="20">
        <v>1080</v>
      </c>
      <c r="H6" t="s">
        <v>135</v>
      </c>
    </row>
    <row r="7" spans="1:12" ht="18.75" customHeight="1" x14ac:dyDescent="0.25">
      <c r="A7" s="25">
        <v>100347</v>
      </c>
      <c r="B7" t="s">
        <v>133</v>
      </c>
      <c r="C7" s="26">
        <v>44507</v>
      </c>
      <c r="D7" t="s">
        <v>134</v>
      </c>
      <c r="E7" s="27">
        <v>1040</v>
      </c>
      <c r="F7" t="s">
        <v>90</v>
      </c>
      <c r="G7" s="20">
        <v>3163.16</v>
      </c>
      <c r="H7" t="s">
        <v>135</v>
      </c>
    </row>
    <row r="8" spans="1:12" ht="18.75" customHeight="1" x14ac:dyDescent="0.25">
      <c r="A8" s="25">
        <v>100348</v>
      </c>
      <c r="B8" t="s">
        <v>133</v>
      </c>
      <c r="C8" s="26">
        <v>44507</v>
      </c>
      <c r="D8" t="s">
        <v>134</v>
      </c>
      <c r="E8" s="27">
        <v>1028</v>
      </c>
      <c r="F8" t="s">
        <v>77</v>
      </c>
      <c r="G8" s="20">
        <v>1625</v>
      </c>
      <c r="H8" t="s">
        <v>135</v>
      </c>
    </row>
    <row r="9" spans="1:12" ht="18.75" customHeight="1" x14ac:dyDescent="0.25">
      <c r="A9" s="25">
        <v>100349</v>
      </c>
      <c r="B9" t="s">
        <v>133</v>
      </c>
      <c r="C9" s="26">
        <v>44507</v>
      </c>
      <c r="D9" t="s">
        <v>134</v>
      </c>
      <c r="E9" s="27">
        <v>1024</v>
      </c>
      <c r="F9" t="s">
        <v>62</v>
      </c>
      <c r="G9" s="20">
        <v>6143.75</v>
      </c>
      <c r="H9" t="s">
        <v>135</v>
      </c>
    </row>
    <row r="10" spans="1:12" ht="18.75" customHeight="1" x14ac:dyDescent="0.25">
      <c r="A10" s="25">
        <v>100350</v>
      </c>
      <c r="B10" t="s">
        <v>133</v>
      </c>
      <c r="C10" s="26">
        <v>44507</v>
      </c>
      <c r="D10" t="s">
        <v>134</v>
      </c>
      <c r="E10" s="27">
        <v>1023</v>
      </c>
      <c r="F10" t="s">
        <v>61</v>
      </c>
      <c r="G10" s="20">
        <v>2710</v>
      </c>
      <c r="H10" t="s">
        <v>135</v>
      </c>
    </row>
    <row r="11" spans="1:12" ht="18.75" customHeight="1" x14ac:dyDescent="0.25">
      <c r="A11" s="25">
        <v>100351</v>
      </c>
      <c r="B11" t="s">
        <v>133</v>
      </c>
      <c r="C11" s="26">
        <v>44507</v>
      </c>
      <c r="D11" t="s">
        <v>134</v>
      </c>
      <c r="E11" s="27">
        <v>1017</v>
      </c>
      <c r="F11" t="s">
        <v>48</v>
      </c>
      <c r="G11" s="20">
        <v>3060</v>
      </c>
      <c r="H11" t="s">
        <v>135</v>
      </c>
    </row>
    <row r="12" spans="1:12" ht="18.75" customHeight="1" x14ac:dyDescent="0.25">
      <c r="A12" s="25">
        <v>100352</v>
      </c>
      <c r="B12" t="s">
        <v>133</v>
      </c>
      <c r="C12" s="26">
        <v>44507</v>
      </c>
      <c r="D12" t="s">
        <v>134</v>
      </c>
      <c r="E12" s="27">
        <v>1014</v>
      </c>
      <c r="F12" t="s">
        <v>44</v>
      </c>
      <c r="G12" s="20">
        <v>440</v>
      </c>
      <c r="H12" t="s">
        <v>135</v>
      </c>
    </row>
    <row r="13" spans="1:12" ht="18.75" customHeight="1" x14ac:dyDescent="0.25">
      <c r="A13" s="25">
        <v>100353</v>
      </c>
      <c r="B13" t="s">
        <v>133</v>
      </c>
      <c r="C13" s="26">
        <v>44507</v>
      </c>
      <c r="D13" t="s">
        <v>134</v>
      </c>
      <c r="E13" s="27">
        <v>1010</v>
      </c>
      <c r="F13" t="s">
        <v>38</v>
      </c>
      <c r="G13" s="20">
        <v>900</v>
      </c>
      <c r="H13" t="s">
        <v>135</v>
      </c>
    </row>
    <row r="14" spans="1:12" ht="18.75" customHeight="1" x14ac:dyDescent="0.25">
      <c r="A14" s="25">
        <v>100354</v>
      </c>
      <c r="B14" t="s">
        <v>133</v>
      </c>
      <c r="C14" s="26">
        <v>44507</v>
      </c>
      <c r="D14" t="s">
        <v>134</v>
      </c>
      <c r="E14" s="27">
        <v>1007</v>
      </c>
      <c r="F14" t="s">
        <v>32</v>
      </c>
      <c r="G14" s="20">
        <v>7147.5</v>
      </c>
      <c r="H14" t="s">
        <v>135</v>
      </c>
    </row>
    <row r="15" spans="1:12" ht="18.75" customHeight="1" x14ac:dyDescent="0.25">
      <c r="G15" s="20"/>
      <c r="L15" s="26"/>
    </row>
    <row r="16" spans="1:12" ht="18.75" customHeight="1" x14ac:dyDescent="0.25">
      <c r="A16" s="25">
        <v>100355</v>
      </c>
      <c r="B16" t="s">
        <v>133</v>
      </c>
      <c r="C16" s="26">
        <v>44507</v>
      </c>
      <c r="D16" t="s">
        <v>134</v>
      </c>
      <c r="E16" s="27">
        <v>1006</v>
      </c>
      <c r="F16" t="s">
        <v>30</v>
      </c>
      <c r="G16" s="20">
        <v>3077.5</v>
      </c>
      <c r="H16" t="s">
        <v>135</v>
      </c>
      <c r="L16" s="26"/>
    </row>
    <row r="17" spans="1:12" ht="18.75" customHeight="1" x14ac:dyDescent="0.25">
      <c r="A17" s="25">
        <v>100356</v>
      </c>
      <c r="B17" t="s">
        <v>133</v>
      </c>
      <c r="C17" s="26">
        <v>44507</v>
      </c>
      <c r="D17" t="s">
        <v>134</v>
      </c>
      <c r="E17" s="27">
        <v>1018</v>
      </c>
      <c r="F17" t="s">
        <v>52</v>
      </c>
      <c r="G17" s="20">
        <v>2305</v>
      </c>
      <c r="H17" t="s">
        <v>135</v>
      </c>
    </row>
    <row r="18" spans="1:12" ht="18.75" customHeight="1" x14ac:dyDescent="0.25">
      <c r="A18" s="25">
        <v>100357</v>
      </c>
      <c r="B18" t="s">
        <v>133</v>
      </c>
      <c r="C18" s="26">
        <v>44507</v>
      </c>
      <c r="D18" t="s">
        <v>134</v>
      </c>
      <c r="E18" s="27">
        <v>1022</v>
      </c>
      <c r="F18" t="s">
        <v>60</v>
      </c>
      <c r="G18" s="20">
        <v>1295</v>
      </c>
      <c r="H18" t="s">
        <v>135</v>
      </c>
      <c r="L18" s="26"/>
    </row>
    <row r="19" spans="1:12" ht="18.75" customHeight="1" x14ac:dyDescent="0.25">
      <c r="A19" s="25">
        <v>100358</v>
      </c>
      <c r="B19" t="s">
        <v>133</v>
      </c>
      <c r="C19" s="26">
        <v>44507</v>
      </c>
      <c r="D19" t="s">
        <v>134</v>
      </c>
      <c r="E19" s="27">
        <v>1025</v>
      </c>
      <c r="F19" t="s">
        <v>65</v>
      </c>
      <c r="G19" s="20">
        <v>900</v>
      </c>
      <c r="H19" t="s">
        <v>135</v>
      </c>
    </row>
    <row r="20" spans="1:12" ht="18.75" customHeight="1" x14ac:dyDescent="0.25">
      <c r="A20" s="25">
        <v>100359</v>
      </c>
      <c r="B20" t="s">
        <v>133</v>
      </c>
      <c r="C20" s="26">
        <v>44507</v>
      </c>
      <c r="D20" t="s">
        <v>134</v>
      </c>
      <c r="E20" s="27">
        <v>1027</v>
      </c>
      <c r="F20" t="s">
        <v>73</v>
      </c>
      <c r="G20" s="20"/>
      <c r="H20" t="s">
        <v>135</v>
      </c>
      <c r="I20" t="s">
        <v>225</v>
      </c>
    </row>
    <row r="21" spans="1:12" ht="18.75" customHeight="1" x14ac:dyDescent="0.25">
      <c r="A21" s="25">
        <v>100360</v>
      </c>
      <c r="B21" t="s">
        <v>133</v>
      </c>
      <c r="C21" s="26">
        <v>44507</v>
      </c>
      <c r="D21" t="s">
        <v>134</v>
      </c>
      <c r="E21" s="27">
        <v>1031</v>
      </c>
      <c r="F21" t="s">
        <v>80</v>
      </c>
      <c r="G21" s="20">
        <v>1362.5</v>
      </c>
      <c r="H21" t="s">
        <v>135</v>
      </c>
    </row>
    <row r="22" spans="1:12" ht="18.75" customHeight="1" x14ac:dyDescent="0.25">
      <c r="A22" s="25">
        <v>100361</v>
      </c>
      <c r="B22" t="s">
        <v>133</v>
      </c>
      <c r="C22" s="26">
        <v>44507</v>
      </c>
      <c r="D22" t="s">
        <v>134</v>
      </c>
      <c r="E22" s="27">
        <v>1036</v>
      </c>
      <c r="F22" t="s">
        <v>86</v>
      </c>
      <c r="G22" s="20">
        <v>1287.5</v>
      </c>
      <c r="H22" t="s">
        <v>135</v>
      </c>
    </row>
    <row r="23" spans="1:12" ht="18.75" customHeight="1" x14ac:dyDescent="0.25">
      <c r="A23" s="25">
        <v>100362</v>
      </c>
      <c r="B23" t="s">
        <v>133</v>
      </c>
      <c r="C23" s="26">
        <v>44507</v>
      </c>
      <c r="D23" t="s">
        <v>134</v>
      </c>
      <c r="E23" s="27">
        <v>1045</v>
      </c>
      <c r="F23" t="s">
        <v>103</v>
      </c>
      <c r="G23" s="20">
        <v>970</v>
      </c>
      <c r="H23" t="s">
        <v>135</v>
      </c>
    </row>
    <row r="24" spans="1:12" ht="18.75" customHeight="1" x14ac:dyDescent="0.25">
      <c r="A24" s="25">
        <v>100363</v>
      </c>
      <c r="B24" t="s">
        <v>133</v>
      </c>
      <c r="C24" s="26">
        <v>44507</v>
      </c>
      <c r="D24" t="s">
        <v>134</v>
      </c>
      <c r="E24" s="27">
        <v>1054</v>
      </c>
      <c r="F24" t="s">
        <v>118</v>
      </c>
      <c r="G24" s="20">
        <v>4155</v>
      </c>
      <c r="H24" t="s">
        <v>135</v>
      </c>
    </row>
    <row r="25" spans="1:12" ht="18.75" customHeight="1" x14ac:dyDescent="0.25">
      <c r="A25" s="25">
        <v>100364</v>
      </c>
      <c r="B25" t="s">
        <v>133</v>
      </c>
      <c r="C25" s="26">
        <v>44507</v>
      </c>
      <c r="D25" t="s">
        <v>134</v>
      </c>
      <c r="E25" s="27">
        <v>1060</v>
      </c>
      <c r="F25" t="s">
        <v>143</v>
      </c>
      <c r="G25" s="20">
        <v>190</v>
      </c>
      <c r="H25" t="s">
        <v>135</v>
      </c>
    </row>
    <row r="26" spans="1:12" ht="18.75" customHeight="1" x14ac:dyDescent="0.25"/>
    <row r="27" spans="1:12" ht="18.75" customHeight="1" x14ac:dyDescent="0.25">
      <c r="A27" s="25">
        <v>100365</v>
      </c>
      <c r="B27" t="s">
        <v>133</v>
      </c>
      <c r="C27" s="26">
        <v>44507</v>
      </c>
      <c r="D27" t="s">
        <v>134</v>
      </c>
      <c r="E27" s="27">
        <v>1027</v>
      </c>
      <c r="F27" t="s">
        <v>73</v>
      </c>
      <c r="G27" s="20">
        <v>2510</v>
      </c>
      <c r="H27" t="s">
        <v>135</v>
      </c>
      <c r="I27" t="s">
        <v>139</v>
      </c>
      <c r="L27" s="26"/>
    </row>
    <row r="28" spans="1:12" ht="18.75" customHeight="1" x14ac:dyDescent="0.25"/>
    <row r="29" spans="1:12" ht="18.75" customHeight="1" x14ac:dyDescent="0.25">
      <c r="A29" s="25">
        <v>100366</v>
      </c>
      <c r="B29" t="s">
        <v>133</v>
      </c>
      <c r="C29" s="26">
        <v>44507</v>
      </c>
      <c r="D29" t="s">
        <v>134</v>
      </c>
      <c r="E29" s="27">
        <v>1001</v>
      </c>
      <c r="F29" t="s">
        <v>19</v>
      </c>
      <c r="G29" s="20">
        <v>3050</v>
      </c>
      <c r="H29" t="s">
        <v>135</v>
      </c>
      <c r="L29" s="26"/>
    </row>
    <row r="30" spans="1:12" ht="18.75" customHeight="1" x14ac:dyDescent="0.25">
      <c r="A30" s="25">
        <v>100367</v>
      </c>
      <c r="B30" t="s">
        <v>133</v>
      </c>
      <c r="C30" s="26">
        <v>44507</v>
      </c>
      <c r="D30" t="s">
        <v>134</v>
      </c>
      <c r="E30" s="27">
        <v>1012</v>
      </c>
      <c r="F30" t="s">
        <v>42</v>
      </c>
      <c r="G30" s="20">
        <v>3840</v>
      </c>
      <c r="H30" t="s">
        <v>135</v>
      </c>
    </row>
    <row r="31" spans="1:12" ht="18.75" customHeight="1" x14ac:dyDescent="0.25">
      <c r="A31" s="25">
        <v>100368</v>
      </c>
      <c r="B31" t="s">
        <v>133</v>
      </c>
      <c r="C31" s="26">
        <v>44507</v>
      </c>
      <c r="D31" t="s">
        <v>134</v>
      </c>
      <c r="E31" s="27">
        <v>1020</v>
      </c>
      <c r="F31" t="s">
        <v>56</v>
      </c>
      <c r="G31" s="20"/>
      <c r="H31" t="s">
        <v>135</v>
      </c>
      <c r="I31" t="s">
        <v>225</v>
      </c>
      <c r="L31" s="26"/>
    </row>
    <row r="32" spans="1:12" ht="18.75" customHeight="1" x14ac:dyDescent="0.25">
      <c r="A32" s="25">
        <v>100369</v>
      </c>
      <c r="B32" t="s">
        <v>133</v>
      </c>
      <c r="C32" s="26">
        <v>44507</v>
      </c>
      <c r="D32" t="s">
        <v>134</v>
      </c>
      <c r="E32" s="27">
        <v>1033</v>
      </c>
      <c r="F32" t="s">
        <v>82</v>
      </c>
      <c r="G32" s="20">
        <v>1770</v>
      </c>
      <c r="H32" t="s">
        <v>135</v>
      </c>
    </row>
    <row r="33" spans="1:12" ht="18.75" customHeight="1" x14ac:dyDescent="0.25">
      <c r="A33" s="25">
        <v>100370</v>
      </c>
      <c r="B33" t="s">
        <v>133</v>
      </c>
      <c r="C33" s="26">
        <v>44507</v>
      </c>
      <c r="D33" t="s">
        <v>134</v>
      </c>
      <c r="E33" s="27">
        <v>1039</v>
      </c>
      <c r="F33" t="s">
        <v>140</v>
      </c>
      <c r="G33" s="20">
        <v>3862.5</v>
      </c>
      <c r="H33" t="s">
        <v>135</v>
      </c>
    </row>
    <row r="34" spans="1:12" ht="18.75" customHeight="1" x14ac:dyDescent="0.25">
      <c r="A34" s="25">
        <v>100371</v>
      </c>
      <c r="B34" t="s">
        <v>133</v>
      </c>
      <c r="C34" s="26">
        <v>44507</v>
      </c>
      <c r="D34" t="s">
        <v>134</v>
      </c>
      <c r="E34" s="27">
        <v>1044</v>
      </c>
      <c r="F34" t="s">
        <v>102</v>
      </c>
      <c r="G34" s="20">
        <v>1560</v>
      </c>
      <c r="H34" t="s">
        <v>135</v>
      </c>
    </row>
    <row r="35" spans="1:12" ht="18.75" customHeight="1" x14ac:dyDescent="0.25">
      <c r="A35" s="25">
        <v>100372</v>
      </c>
      <c r="B35" t="s">
        <v>133</v>
      </c>
      <c r="C35" s="26">
        <v>44507</v>
      </c>
      <c r="D35" t="s">
        <v>134</v>
      </c>
      <c r="E35" s="27">
        <v>1056</v>
      </c>
      <c r="F35" t="s">
        <v>120</v>
      </c>
      <c r="G35" s="20">
        <v>2135</v>
      </c>
      <c r="H35" t="s">
        <v>135</v>
      </c>
    </row>
    <row r="36" spans="1:12" ht="18.75" customHeight="1" x14ac:dyDescent="0.25">
      <c r="A36" s="25">
        <v>100373</v>
      </c>
      <c r="B36" t="s">
        <v>133</v>
      </c>
      <c r="C36" s="26">
        <v>44507</v>
      </c>
      <c r="D36" t="s">
        <v>134</v>
      </c>
      <c r="E36" s="27">
        <v>1057</v>
      </c>
      <c r="F36" t="s">
        <v>121</v>
      </c>
      <c r="G36" s="20">
        <v>1612.5</v>
      </c>
      <c r="H36" t="s">
        <v>135</v>
      </c>
    </row>
    <row r="37" spans="1:12" ht="18.75" customHeight="1" x14ac:dyDescent="0.25">
      <c r="A37" s="25">
        <v>100374</v>
      </c>
      <c r="B37" t="s">
        <v>133</v>
      </c>
      <c r="C37" s="26">
        <v>44507</v>
      </c>
      <c r="D37" t="s">
        <v>134</v>
      </c>
      <c r="E37" s="27">
        <v>1058</v>
      </c>
      <c r="F37" t="s">
        <v>122</v>
      </c>
      <c r="G37" s="20">
        <v>1485</v>
      </c>
      <c r="H37" t="s">
        <v>135</v>
      </c>
    </row>
    <row r="38" spans="1:12" ht="18.75" customHeight="1" x14ac:dyDescent="0.25">
      <c r="A38" s="25">
        <v>100375</v>
      </c>
      <c r="B38" t="s">
        <v>133</v>
      </c>
      <c r="C38" s="26">
        <v>44507</v>
      </c>
      <c r="D38" t="s">
        <v>134</v>
      </c>
      <c r="E38" s="27">
        <v>1059</v>
      </c>
      <c r="F38" t="s">
        <v>123</v>
      </c>
      <c r="G38" s="20">
        <v>560</v>
      </c>
      <c r="H38" t="s">
        <v>135</v>
      </c>
      <c r="J38" s="20"/>
    </row>
    <row r="39" spans="1:12" ht="18.75" customHeight="1" x14ac:dyDescent="0.25"/>
    <row r="40" spans="1:12" ht="18.75" customHeight="1" x14ac:dyDescent="0.25">
      <c r="A40" s="25">
        <v>708662</v>
      </c>
      <c r="B40" t="s">
        <v>136</v>
      </c>
      <c r="C40" s="26">
        <v>44507</v>
      </c>
      <c r="D40" t="s">
        <v>134</v>
      </c>
      <c r="E40" s="27">
        <v>1020</v>
      </c>
      <c r="F40" t="s">
        <v>56</v>
      </c>
      <c r="G40" s="20">
        <v>4763</v>
      </c>
      <c r="H40" t="s">
        <v>135</v>
      </c>
      <c r="I40" t="s">
        <v>138</v>
      </c>
      <c r="L40" s="26"/>
    </row>
    <row r="41" spans="1:12" ht="18.75" customHeight="1" x14ac:dyDescent="0.25"/>
    <row r="42" spans="1:12" ht="18.75" customHeight="1" x14ac:dyDescent="0.25">
      <c r="A42" s="25">
        <v>708663</v>
      </c>
      <c r="B42" t="s">
        <v>136</v>
      </c>
      <c r="C42" s="26">
        <v>44507</v>
      </c>
      <c r="D42" t="s">
        <v>134</v>
      </c>
      <c r="E42" s="27">
        <v>1002</v>
      </c>
      <c r="F42" t="s">
        <v>22</v>
      </c>
      <c r="G42" s="20">
        <v>900</v>
      </c>
      <c r="L42" s="26"/>
    </row>
    <row r="43" spans="1:12" ht="18.75" customHeight="1" x14ac:dyDescent="0.25">
      <c r="A43" s="25">
        <v>708664</v>
      </c>
      <c r="B43" t="s">
        <v>136</v>
      </c>
      <c r="C43" s="26">
        <v>44507</v>
      </c>
      <c r="D43" t="s">
        <v>134</v>
      </c>
      <c r="E43" s="27">
        <v>1008</v>
      </c>
      <c r="F43" t="s">
        <v>33</v>
      </c>
      <c r="G43" s="20">
        <v>240</v>
      </c>
    </row>
    <row r="44" spans="1:12" ht="18.75" customHeight="1" x14ac:dyDescent="0.25">
      <c r="A44" s="25">
        <v>708665</v>
      </c>
      <c r="B44" t="s">
        <v>136</v>
      </c>
      <c r="C44" s="26">
        <v>44507</v>
      </c>
      <c r="D44" t="s">
        <v>134</v>
      </c>
      <c r="E44" s="27">
        <v>1042</v>
      </c>
      <c r="F44" t="s">
        <v>96</v>
      </c>
      <c r="G44" s="20">
        <v>140</v>
      </c>
      <c r="L44" s="26"/>
    </row>
    <row r="45" spans="1:12" ht="18.75" customHeight="1" x14ac:dyDescent="0.25">
      <c r="A45" s="25">
        <v>708666</v>
      </c>
      <c r="B45" t="s">
        <v>136</v>
      </c>
      <c r="C45" s="26">
        <v>44507</v>
      </c>
      <c r="D45" t="s">
        <v>134</v>
      </c>
      <c r="E45" s="27">
        <v>1046</v>
      </c>
      <c r="F45" t="s">
        <v>105</v>
      </c>
      <c r="G45" s="20">
        <v>3033.33</v>
      </c>
    </row>
    <row r="46" spans="1:12" ht="18.75" customHeight="1" x14ac:dyDescent="0.25">
      <c r="A46" s="25">
        <v>708667</v>
      </c>
      <c r="B46" t="s">
        <v>136</v>
      </c>
      <c r="C46" s="26">
        <v>44507</v>
      </c>
      <c r="D46" t="s">
        <v>134</v>
      </c>
      <c r="E46" s="27">
        <v>1047</v>
      </c>
      <c r="F46" t="s">
        <v>106</v>
      </c>
      <c r="G46" s="20">
        <v>3885</v>
      </c>
    </row>
    <row r="47" spans="1:12" ht="18.75" customHeight="1" x14ac:dyDescent="0.25"/>
    <row r="48" spans="1:12" ht="18.75" customHeight="1" x14ac:dyDescent="0.25">
      <c r="A48" s="25">
        <v>708668</v>
      </c>
      <c r="B48" t="s">
        <v>136</v>
      </c>
      <c r="C48" s="26">
        <v>44507</v>
      </c>
      <c r="D48" t="s">
        <v>134</v>
      </c>
      <c r="E48" s="27">
        <v>1003</v>
      </c>
      <c r="F48" t="s">
        <v>137</v>
      </c>
      <c r="G48" s="20"/>
      <c r="I48" t="s">
        <v>226</v>
      </c>
      <c r="L48" s="26"/>
    </row>
    <row r="49" spans="1:12" ht="18.75" customHeight="1" x14ac:dyDescent="0.25">
      <c r="A49" s="25">
        <v>708669</v>
      </c>
      <c r="B49" t="s">
        <v>136</v>
      </c>
      <c r="C49" s="26">
        <v>44507</v>
      </c>
      <c r="D49" t="s">
        <v>134</v>
      </c>
      <c r="E49" s="27">
        <v>1004</v>
      </c>
      <c r="F49" t="s">
        <v>25</v>
      </c>
      <c r="G49" s="20"/>
      <c r="I49" t="s">
        <v>226</v>
      </c>
    </row>
    <row r="50" spans="1:12" ht="18.75" customHeight="1" x14ac:dyDescent="0.25">
      <c r="G50" s="20"/>
      <c r="L50" s="26"/>
    </row>
    <row r="51" spans="1:12" ht="18.75" customHeight="1" x14ac:dyDescent="0.25">
      <c r="A51" s="25">
        <v>708670</v>
      </c>
      <c r="B51" t="s">
        <v>136</v>
      </c>
      <c r="C51" s="26">
        <v>44507</v>
      </c>
      <c r="D51" t="s">
        <v>134</v>
      </c>
      <c r="E51" s="27">
        <v>1003</v>
      </c>
      <c r="F51" t="s">
        <v>137</v>
      </c>
      <c r="G51" s="20">
        <v>6825</v>
      </c>
      <c r="L51" s="26"/>
    </row>
    <row r="52" spans="1:12" ht="18.75" customHeight="1" x14ac:dyDescent="0.25">
      <c r="A52" s="25">
        <v>708671</v>
      </c>
      <c r="B52" t="s">
        <v>136</v>
      </c>
      <c r="C52" s="26">
        <v>44507</v>
      </c>
      <c r="D52" t="s">
        <v>134</v>
      </c>
      <c r="E52" s="27">
        <v>1004</v>
      </c>
      <c r="F52" t="s">
        <v>25</v>
      </c>
      <c r="G52" s="20">
        <v>2430</v>
      </c>
    </row>
    <row r="53" spans="1:12" ht="18.75" customHeight="1" x14ac:dyDescent="0.25">
      <c r="A53" s="25">
        <v>708672</v>
      </c>
      <c r="B53" t="s">
        <v>136</v>
      </c>
      <c r="C53" s="26">
        <v>44507</v>
      </c>
      <c r="D53" t="s">
        <v>134</v>
      </c>
      <c r="E53" s="27">
        <v>1009</v>
      </c>
      <c r="F53" t="s">
        <v>35</v>
      </c>
      <c r="G53" s="20">
        <v>1620</v>
      </c>
      <c r="L53" s="26"/>
    </row>
    <row r="54" spans="1:12" ht="18.75" customHeight="1" x14ac:dyDescent="0.25">
      <c r="A54" s="25">
        <v>708673</v>
      </c>
      <c r="B54" t="s">
        <v>136</v>
      </c>
      <c r="C54" s="26">
        <v>44507</v>
      </c>
      <c r="D54" t="s">
        <v>134</v>
      </c>
      <c r="E54" s="27">
        <v>1026</v>
      </c>
      <c r="F54" t="s">
        <v>71</v>
      </c>
      <c r="G54" s="20">
        <v>1320</v>
      </c>
    </row>
    <row r="55" spans="1:12" ht="18.75" customHeight="1" x14ac:dyDescent="0.25">
      <c r="A55" s="25">
        <v>708674</v>
      </c>
      <c r="B55" t="s">
        <v>136</v>
      </c>
      <c r="C55" s="26">
        <v>44507</v>
      </c>
      <c r="D55" t="s">
        <v>134</v>
      </c>
      <c r="E55" s="27">
        <v>1037</v>
      </c>
      <c r="F55" t="s">
        <v>50</v>
      </c>
      <c r="G55" s="20">
        <v>360</v>
      </c>
    </row>
    <row r="56" spans="1:12" ht="18.75" customHeight="1" x14ac:dyDescent="0.25">
      <c r="A56" s="25">
        <v>708675</v>
      </c>
      <c r="B56" t="s">
        <v>136</v>
      </c>
      <c r="C56" s="26">
        <v>44507</v>
      </c>
      <c r="D56" t="s">
        <v>134</v>
      </c>
      <c r="E56" s="27">
        <v>1038</v>
      </c>
      <c r="F56" t="s">
        <v>51</v>
      </c>
      <c r="G56" s="20">
        <v>915</v>
      </c>
    </row>
    <row r="57" spans="1:12" ht="18.75" customHeight="1" x14ac:dyDescent="0.25">
      <c r="A57" s="25">
        <v>708676</v>
      </c>
      <c r="B57" t="s">
        <v>136</v>
      </c>
      <c r="C57" s="26">
        <v>44507</v>
      </c>
      <c r="D57" t="s">
        <v>134</v>
      </c>
      <c r="E57" s="27">
        <v>1061</v>
      </c>
      <c r="F57" t="s">
        <v>89</v>
      </c>
      <c r="G57" s="20">
        <v>370</v>
      </c>
    </row>
    <row r="58" spans="1:12" ht="18.75" customHeight="1" x14ac:dyDescent="0.25"/>
    <row r="59" spans="1:12" ht="18.75" customHeight="1" x14ac:dyDescent="0.25">
      <c r="A59" s="25">
        <v>708677</v>
      </c>
      <c r="B59" t="s">
        <v>136</v>
      </c>
      <c r="C59" s="26">
        <v>44507</v>
      </c>
      <c r="D59" t="s">
        <v>134</v>
      </c>
      <c r="E59" s="27">
        <v>1013</v>
      </c>
      <c r="F59" t="s">
        <v>43</v>
      </c>
      <c r="G59" s="20">
        <v>1467.5</v>
      </c>
      <c r="L59" s="26"/>
    </row>
    <row r="60" spans="1:12" ht="18.75" customHeight="1" x14ac:dyDescent="0.25">
      <c r="A60" s="25">
        <v>708678</v>
      </c>
      <c r="B60" t="s">
        <v>136</v>
      </c>
      <c r="C60" s="26">
        <v>44507</v>
      </c>
      <c r="D60" t="s">
        <v>134</v>
      </c>
      <c r="E60" s="27">
        <v>1015</v>
      </c>
      <c r="F60" t="s">
        <v>45</v>
      </c>
      <c r="G60" s="20">
        <v>5545</v>
      </c>
    </row>
    <row r="61" spans="1:12" ht="18.75" customHeight="1" x14ac:dyDescent="0.25">
      <c r="A61" s="25">
        <v>708679</v>
      </c>
      <c r="B61" t="s">
        <v>136</v>
      </c>
      <c r="C61" s="26">
        <v>44507</v>
      </c>
      <c r="D61" t="s">
        <v>134</v>
      </c>
      <c r="E61" s="27">
        <v>1016</v>
      </c>
      <c r="F61" t="s">
        <v>46</v>
      </c>
      <c r="G61" s="20">
        <v>3025</v>
      </c>
      <c r="L61" s="26"/>
    </row>
    <row r="62" spans="1:12" ht="18.75" customHeight="1" x14ac:dyDescent="0.25">
      <c r="A62" s="25">
        <v>708680</v>
      </c>
      <c r="B62" t="s">
        <v>136</v>
      </c>
      <c r="C62" s="26">
        <v>44507</v>
      </c>
      <c r="D62" t="s">
        <v>134</v>
      </c>
      <c r="E62" s="27">
        <v>1019</v>
      </c>
      <c r="F62" t="s">
        <v>54</v>
      </c>
      <c r="G62" s="20">
        <v>1625</v>
      </c>
    </row>
    <row r="63" spans="1:12" ht="18.75" customHeight="1" x14ac:dyDescent="0.25">
      <c r="A63" s="25">
        <v>708681</v>
      </c>
      <c r="B63" t="s">
        <v>136</v>
      </c>
      <c r="C63" s="26">
        <v>44507</v>
      </c>
      <c r="D63" t="s">
        <v>134</v>
      </c>
      <c r="E63" s="27">
        <v>1032</v>
      </c>
      <c r="F63" t="s">
        <v>81</v>
      </c>
      <c r="G63" s="20">
        <v>2267.5</v>
      </c>
    </row>
    <row r="64" spans="1:12" ht="18.75" customHeight="1" x14ac:dyDescent="0.25">
      <c r="A64" s="25">
        <v>708682</v>
      </c>
      <c r="B64" t="s">
        <v>136</v>
      </c>
      <c r="C64" s="26">
        <v>44507</v>
      </c>
      <c r="D64" t="s">
        <v>134</v>
      </c>
      <c r="E64" s="27">
        <v>1051</v>
      </c>
      <c r="F64" t="s">
        <v>112</v>
      </c>
      <c r="G64" s="20">
        <v>1930</v>
      </c>
    </row>
    <row r="65" spans="1:12" ht="18.75" customHeight="1" x14ac:dyDescent="0.25">
      <c r="A65" s="25">
        <v>708683</v>
      </c>
      <c r="B65" t="s">
        <v>136</v>
      </c>
      <c r="C65" s="26">
        <v>44507</v>
      </c>
      <c r="D65" t="s">
        <v>134</v>
      </c>
      <c r="E65" s="27">
        <v>1052</v>
      </c>
      <c r="F65" t="s">
        <v>113</v>
      </c>
      <c r="G65" s="20">
        <v>4356.25</v>
      </c>
    </row>
    <row r="66" spans="1:12" ht="18.75" customHeight="1" x14ac:dyDescent="0.25"/>
    <row r="67" spans="1:12" ht="18.75" customHeight="1" x14ac:dyDescent="0.25">
      <c r="A67" s="25">
        <v>708684</v>
      </c>
      <c r="B67" t="s">
        <v>136</v>
      </c>
      <c r="C67" s="26">
        <v>44507</v>
      </c>
      <c r="D67" t="s">
        <v>134</v>
      </c>
      <c r="E67" s="27">
        <v>1053</v>
      </c>
      <c r="F67" t="s">
        <v>115</v>
      </c>
      <c r="G67" s="20">
        <v>2551.25</v>
      </c>
      <c r="I67" t="s">
        <v>142</v>
      </c>
    </row>
    <row r="68" spans="1:12" ht="18.75" customHeight="1" x14ac:dyDescent="0.25"/>
    <row r="69" spans="1:12" ht="18.75" customHeight="1" x14ac:dyDescent="0.25">
      <c r="A69" s="25">
        <v>708685</v>
      </c>
      <c r="B69" t="s">
        <v>136</v>
      </c>
      <c r="C69" s="26">
        <v>44507</v>
      </c>
      <c r="D69" t="s">
        <v>134</v>
      </c>
      <c r="E69" s="27">
        <v>1005</v>
      </c>
      <c r="F69" t="s">
        <v>26</v>
      </c>
      <c r="G69" s="20">
        <v>1630</v>
      </c>
      <c r="L69" s="26"/>
    </row>
    <row r="70" spans="1:12" ht="18.75" customHeight="1" x14ac:dyDescent="0.25">
      <c r="A70" s="25">
        <v>708686</v>
      </c>
      <c r="B70" t="s">
        <v>136</v>
      </c>
      <c r="C70" s="26">
        <v>44507</v>
      </c>
      <c r="D70" t="s">
        <v>134</v>
      </c>
      <c r="E70" s="27">
        <v>1011</v>
      </c>
      <c r="F70" t="s">
        <v>41</v>
      </c>
      <c r="G70" s="20">
        <v>1962.7</v>
      </c>
    </row>
    <row r="71" spans="1:12" ht="18.75" customHeight="1" x14ac:dyDescent="0.25">
      <c r="A71" s="25">
        <v>708687</v>
      </c>
      <c r="B71" t="s">
        <v>136</v>
      </c>
      <c r="C71" s="26">
        <v>44507</v>
      </c>
      <c r="D71" t="s">
        <v>134</v>
      </c>
      <c r="E71" s="27">
        <v>1021</v>
      </c>
      <c r="F71" t="s">
        <v>57</v>
      </c>
      <c r="G71" s="20">
        <v>2425</v>
      </c>
      <c r="L71" s="26"/>
    </row>
    <row r="72" spans="1:12" ht="18.75" customHeight="1" x14ac:dyDescent="0.25">
      <c r="A72" s="25">
        <v>708688</v>
      </c>
      <c r="B72" t="s">
        <v>136</v>
      </c>
      <c r="C72" s="26">
        <v>44507</v>
      </c>
      <c r="D72" t="s">
        <v>134</v>
      </c>
      <c r="E72" s="27">
        <v>1029</v>
      </c>
      <c r="F72" t="s">
        <v>78</v>
      </c>
      <c r="G72" s="20">
        <v>2585</v>
      </c>
    </row>
    <row r="73" spans="1:12" ht="18.75" customHeight="1" x14ac:dyDescent="0.25">
      <c r="A73" s="25">
        <v>708689</v>
      </c>
      <c r="B73" t="s">
        <v>136</v>
      </c>
      <c r="C73" s="26">
        <v>44507</v>
      </c>
      <c r="D73" t="s">
        <v>134</v>
      </c>
      <c r="E73" s="27">
        <v>1034</v>
      </c>
      <c r="F73" t="s">
        <v>84</v>
      </c>
      <c r="G73" s="20">
        <v>1980</v>
      </c>
      <c r="J73" s="31" t="str">
        <f>"10月糧 HSBC: $"&amp;SUM(G40:G73)</f>
        <v>10月糧 HSBC: $60151.53</v>
      </c>
      <c r="K73" t="str">
        <f>"10月糧BOC: $"&amp;SUM(G3:G38)</f>
        <v>10月糧BOC: $71986.91</v>
      </c>
      <c r="L73" t="str">
        <f>"10月糧 Total:"&amp;SUM(G3:G73)</f>
        <v>10月糧 Total:132138.44</v>
      </c>
    </row>
    <row r="74" spans="1:12" ht="18.75" customHeight="1" x14ac:dyDescent="0.25"/>
    <row r="75" spans="1:12" ht="18.75" customHeight="1" x14ac:dyDescent="0.25">
      <c r="A75" s="25">
        <v>100451</v>
      </c>
      <c r="B75" t="s">
        <v>133</v>
      </c>
      <c r="C75" s="26">
        <v>44537</v>
      </c>
      <c r="D75" t="s">
        <v>134</v>
      </c>
      <c r="E75" s="27">
        <v>1007</v>
      </c>
      <c r="F75" t="s">
        <v>32</v>
      </c>
      <c r="G75" s="20">
        <v>8692.5</v>
      </c>
      <c r="L75" s="26"/>
    </row>
    <row r="76" spans="1:12" ht="18.75" customHeight="1" x14ac:dyDescent="0.25">
      <c r="A76" s="25">
        <v>100452</v>
      </c>
      <c r="B76" t="s">
        <v>133</v>
      </c>
      <c r="C76" s="26">
        <v>44537</v>
      </c>
      <c r="D76" t="s">
        <v>134</v>
      </c>
      <c r="E76" s="27">
        <v>1024</v>
      </c>
      <c r="F76" t="s">
        <v>62</v>
      </c>
      <c r="G76" s="20">
        <v>3605</v>
      </c>
    </row>
    <row r="77" spans="1:12" ht="18.75" customHeight="1" x14ac:dyDescent="0.25">
      <c r="A77" s="25">
        <v>100453</v>
      </c>
      <c r="B77" t="s">
        <v>133</v>
      </c>
      <c r="C77" s="26">
        <v>44537</v>
      </c>
      <c r="D77" t="s">
        <v>134</v>
      </c>
      <c r="E77" s="27">
        <v>1033</v>
      </c>
      <c r="F77" t="s">
        <v>82</v>
      </c>
      <c r="G77" s="20">
        <v>2040</v>
      </c>
      <c r="L77" s="26"/>
    </row>
    <row r="78" spans="1:12" ht="18.75" customHeight="1" x14ac:dyDescent="0.25">
      <c r="A78" s="25">
        <v>100454</v>
      </c>
      <c r="B78" t="s">
        <v>133</v>
      </c>
      <c r="C78" s="26">
        <v>44537</v>
      </c>
      <c r="D78" t="s">
        <v>134</v>
      </c>
      <c r="E78" s="27">
        <v>1039</v>
      </c>
      <c r="F78" t="s">
        <v>18</v>
      </c>
      <c r="G78" s="20">
        <v>4331.25</v>
      </c>
    </row>
    <row r="79" spans="1:12" ht="18.75" customHeight="1" x14ac:dyDescent="0.25">
      <c r="A79" s="25">
        <v>100455</v>
      </c>
      <c r="B79" t="s">
        <v>133</v>
      </c>
      <c r="C79" s="26">
        <v>44537</v>
      </c>
      <c r="D79" t="s">
        <v>134</v>
      </c>
      <c r="E79" s="27">
        <v>1041</v>
      </c>
      <c r="F79" t="s">
        <v>95</v>
      </c>
      <c r="G79" s="20">
        <v>2970</v>
      </c>
    </row>
    <row r="80" spans="1:12" ht="18.75" customHeight="1" x14ac:dyDescent="0.25">
      <c r="A80" s="25">
        <v>100456</v>
      </c>
      <c r="B80" t="s">
        <v>133</v>
      </c>
      <c r="C80" s="26">
        <v>44537</v>
      </c>
      <c r="D80" t="s">
        <v>134</v>
      </c>
      <c r="E80" s="27">
        <v>1044</v>
      </c>
      <c r="F80" t="s">
        <v>102</v>
      </c>
      <c r="G80" s="20">
        <v>3350</v>
      </c>
    </row>
    <row r="81" spans="1:12" ht="18.75" customHeight="1" x14ac:dyDescent="0.25">
      <c r="A81" s="25">
        <v>100457</v>
      </c>
      <c r="B81" t="s">
        <v>133</v>
      </c>
      <c r="C81" s="26">
        <v>44537</v>
      </c>
      <c r="D81" t="s">
        <v>134</v>
      </c>
      <c r="E81" s="27">
        <v>1056</v>
      </c>
      <c r="F81" t="s">
        <v>120</v>
      </c>
      <c r="G81" s="20">
        <v>1645</v>
      </c>
    </row>
    <row r="82" spans="1:12" ht="18.75" customHeight="1" x14ac:dyDescent="0.25">
      <c r="A82" s="25">
        <v>100458</v>
      </c>
      <c r="B82" t="s">
        <v>133</v>
      </c>
      <c r="C82" s="26">
        <v>44537</v>
      </c>
      <c r="D82" t="s">
        <v>134</v>
      </c>
      <c r="E82" s="27">
        <v>1058</v>
      </c>
      <c r="F82" t="s">
        <v>122</v>
      </c>
      <c r="G82" s="20">
        <v>1457.5</v>
      </c>
    </row>
    <row r="83" spans="1:12" ht="18.75" customHeight="1" x14ac:dyDescent="0.25">
      <c r="A83" s="25">
        <v>100459</v>
      </c>
      <c r="B83" t="s">
        <v>133</v>
      </c>
      <c r="C83" s="26">
        <v>44537</v>
      </c>
      <c r="D83" t="s">
        <v>134</v>
      </c>
      <c r="E83" s="27">
        <v>1062</v>
      </c>
      <c r="F83" t="s">
        <v>104</v>
      </c>
      <c r="G83" s="20">
        <v>2070</v>
      </c>
    </row>
    <row r="84" spans="1:12" ht="18.75" customHeight="1" x14ac:dyDescent="0.25">
      <c r="A84" s="25">
        <v>100460</v>
      </c>
      <c r="B84" t="s">
        <v>133</v>
      </c>
      <c r="C84" s="26">
        <v>44537</v>
      </c>
      <c r="D84" t="s">
        <v>134</v>
      </c>
      <c r="E84" s="27">
        <v>1063</v>
      </c>
      <c r="F84" t="s">
        <v>68</v>
      </c>
      <c r="G84" s="20">
        <v>750</v>
      </c>
    </row>
    <row r="85" spans="1:12" ht="18.75" customHeight="1" x14ac:dyDescent="0.25">
      <c r="A85" s="25">
        <v>100461</v>
      </c>
      <c r="B85" t="s">
        <v>133</v>
      </c>
      <c r="C85" s="26">
        <v>44537</v>
      </c>
      <c r="D85" t="s">
        <v>134</v>
      </c>
      <c r="E85" s="27">
        <v>1035</v>
      </c>
      <c r="F85" t="s">
        <v>85</v>
      </c>
      <c r="G85" s="20">
        <v>1222.5</v>
      </c>
    </row>
    <row r="86" spans="1:12" ht="18.75" customHeight="1" x14ac:dyDescent="0.25">
      <c r="A86" s="25">
        <v>100462</v>
      </c>
      <c r="B86" t="s">
        <v>133</v>
      </c>
      <c r="C86" s="26">
        <v>44537</v>
      </c>
      <c r="D86" t="s">
        <v>134</v>
      </c>
      <c r="E86" s="27">
        <v>1046</v>
      </c>
      <c r="F86" t="s">
        <v>105</v>
      </c>
      <c r="G86" s="20">
        <v>3177.5</v>
      </c>
    </row>
    <row r="87" spans="1:12" ht="18.75" customHeight="1" x14ac:dyDescent="0.25">
      <c r="A87" s="25">
        <v>100463</v>
      </c>
      <c r="B87" t="s">
        <v>133</v>
      </c>
      <c r="C87" s="26">
        <v>44537</v>
      </c>
      <c r="D87" t="s">
        <v>134</v>
      </c>
      <c r="E87" s="27">
        <v>1047</v>
      </c>
      <c r="F87" t="s">
        <v>106</v>
      </c>
      <c r="G87" s="20">
        <v>4225</v>
      </c>
    </row>
    <row r="88" spans="1:12" ht="18.75" customHeight="1" x14ac:dyDescent="0.25">
      <c r="A88" s="25">
        <v>100464</v>
      </c>
      <c r="B88" t="s">
        <v>133</v>
      </c>
      <c r="C88" s="26">
        <v>44537</v>
      </c>
      <c r="D88" t="s">
        <v>134</v>
      </c>
      <c r="E88" s="27">
        <v>1057</v>
      </c>
      <c r="F88" t="s">
        <v>121</v>
      </c>
      <c r="G88" s="20">
        <v>2307.5</v>
      </c>
    </row>
    <row r="89" spans="1:12" ht="18.75" customHeight="1" x14ac:dyDescent="0.25">
      <c r="A89" s="25">
        <v>100465</v>
      </c>
      <c r="B89" t="s">
        <v>133</v>
      </c>
      <c r="C89" s="26">
        <v>44537</v>
      </c>
      <c r="D89" t="s">
        <v>134</v>
      </c>
      <c r="E89" s="27">
        <v>1060</v>
      </c>
      <c r="F89" t="s">
        <v>124</v>
      </c>
      <c r="G89" s="20">
        <v>965</v>
      </c>
    </row>
    <row r="90" spans="1:12" ht="18.75" customHeight="1" x14ac:dyDescent="0.25"/>
    <row r="91" spans="1:12" ht="18.75" customHeight="1" x14ac:dyDescent="0.25">
      <c r="A91" s="25">
        <v>100466</v>
      </c>
      <c r="B91" t="s">
        <v>133</v>
      </c>
      <c r="C91" s="26">
        <v>44537</v>
      </c>
      <c r="D91" t="s">
        <v>134</v>
      </c>
      <c r="E91" s="27">
        <v>1003</v>
      </c>
      <c r="F91" t="s">
        <v>24</v>
      </c>
      <c r="G91" s="20">
        <v>6667.5</v>
      </c>
      <c r="L91" s="26"/>
    </row>
    <row r="92" spans="1:12" ht="18.75" customHeight="1" x14ac:dyDescent="0.25">
      <c r="A92" s="25">
        <v>100467</v>
      </c>
      <c r="B92" t="s">
        <v>133</v>
      </c>
      <c r="C92" s="26">
        <v>44537</v>
      </c>
      <c r="D92" t="s">
        <v>134</v>
      </c>
      <c r="E92" s="27">
        <v>1004</v>
      </c>
      <c r="F92" t="s">
        <v>25</v>
      </c>
      <c r="G92" s="20">
        <v>2507.5</v>
      </c>
    </row>
    <row r="93" spans="1:12" ht="18.75" customHeight="1" x14ac:dyDescent="0.25">
      <c r="A93" s="25">
        <v>100468</v>
      </c>
      <c r="B93" t="s">
        <v>133</v>
      </c>
      <c r="C93" s="26">
        <v>44537</v>
      </c>
      <c r="D93" t="s">
        <v>134</v>
      </c>
      <c r="E93" s="27">
        <v>1012</v>
      </c>
      <c r="F93" t="s">
        <v>42</v>
      </c>
      <c r="G93" s="20">
        <v>5440</v>
      </c>
      <c r="L93" s="26"/>
    </row>
    <row r="94" spans="1:12" ht="18.75" customHeight="1" x14ac:dyDescent="0.25">
      <c r="A94" s="25">
        <v>100469</v>
      </c>
      <c r="B94" t="s">
        <v>133</v>
      </c>
      <c r="C94" s="26">
        <v>44537</v>
      </c>
      <c r="D94" t="s">
        <v>134</v>
      </c>
      <c r="E94" s="27">
        <v>1018</v>
      </c>
      <c r="F94" t="s">
        <v>52</v>
      </c>
      <c r="G94" s="20">
        <v>2170</v>
      </c>
    </row>
    <row r="95" spans="1:12" ht="18.75" customHeight="1" x14ac:dyDescent="0.25">
      <c r="A95" s="25">
        <v>100470</v>
      </c>
      <c r="B95" t="s">
        <v>133</v>
      </c>
      <c r="C95" s="26">
        <v>44537</v>
      </c>
      <c r="D95" t="s">
        <v>134</v>
      </c>
      <c r="E95" s="27">
        <v>1020</v>
      </c>
      <c r="F95" t="s">
        <v>56</v>
      </c>
      <c r="G95" s="20">
        <v>3812.5</v>
      </c>
    </row>
    <row r="96" spans="1:12" ht="18.75" customHeight="1" x14ac:dyDescent="0.25">
      <c r="A96" s="25">
        <v>100471</v>
      </c>
      <c r="B96" t="s">
        <v>133</v>
      </c>
      <c r="C96" s="26">
        <v>44537</v>
      </c>
      <c r="D96" t="s">
        <v>134</v>
      </c>
      <c r="E96" s="27">
        <v>1023</v>
      </c>
      <c r="F96" t="s">
        <v>61</v>
      </c>
      <c r="G96" s="20">
        <v>2800</v>
      </c>
    </row>
    <row r="97" spans="1:12" ht="18.75" customHeight="1" x14ac:dyDescent="0.25">
      <c r="A97" s="25">
        <v>100472</v>
      </c>
      <c r="B97" t="s">
        <v>133</v>
      </c>
      <c r="C97" s="26">
        <v>44537</v>
      </c>
      <c r="D97" t="s">
        <v>134</v>
      </c>
      <c r="E97" s="27">
        <v>1028</v>
      </c>
      <c r="F97" t="s">
        <v>77</v>
      </c>
      <c r="G97" s="20">
        <v>1305</v>
      </c>
    </row>
    <row r="98" spans="1:12" ht="18.75" customHeight="1" x14ac:dyDescent="0.25">
      <c r="A98" s="25">
        <v>100473</v>
      </c>
      <c r="B98" t="s">
        <v>133</v>
      </c>
      <c r="C98" s="26">
        <v>44537</v>
      </c>
      <c r="D98" t="s">
        <v>134</v>
      </c>
      <c r="E98" s="27">
        <v>1061</v>
      </c>
      <c r="F98" t="s">
        <v>89</v>
      </c>
      <c r="G98" s="20">
        <v>780</v>
      </c>
    </row>
    <row r="99" spans="1:12" ht="18.75" customHeight="1" x14ac:dyDescent="0.25"/>
    <row r="100" spans="1:12" ht="18.75" customHeight="1" x14ac:dyDescent="0.25">
      <c r="A100" s="25">
        <v>100474</v>
      </c>
      <c r="B100" t="s">
        <v>133</v>
      </c>
      <c r="C100" s="26">
        <v>44537</v>
      </c>
      <c r="D100" t="s">
        <v>134</v>
      </c>
      <c r="E100" s="27">
        <v>1010</v>
      </c>
      <c r="F100" t="s">
        <v>38</v>
      </c>
      <c r="G100" s="20">
        <v>1080</v>
      </c>
      <c r="L100" s="26"/>
    </row>
    <row r="101" spans="1:12" ht="18.75" customHeight="1" x14ac:dyDescent="0.25">
      <c r="A101" s="25">
        <v>100475</v>
      </c>
      <c r="B101" t="s">
        <v>133</v>
      </c>
      <c r="C101" s="26">
        <v>44537</v>
      </c>
      <c r="D101" t="s">
        <v>134</v>
      </c>
      <c r="E101" s="27">
        <v>1015</v>
      </c>
      <c r="F101" t="s">
        <v>45</v>
      </c>
      <c r="G101" s="20">
        <v>5395</v>
      </c>
    </row>
    <row r="102" spans="1:12" ht="18.75" customHeight="1" x14ac:dyDescent="0.25">
      <c r="A102" s="25">
        <v>100432</v>
      </c>
      <c r="B102" t="s">
        <v>133</v>
      </c>
      <c r="C102" s="26">
        <v>44537</v>
      </c>
      <c r="D102" t="s">
        <v>134</v>
      </c>
      <c r="E102" s="27">
        <v>1043</v>
      </c>
      <c r="F102" t="s">
        <v>141</v>
      </c>
      <c r="G102" s="20">
        <v>1732.5</v>
      </c>
      <c r="L102" s="26"/>
    </row>
    <row r="103" spans="1:12" ht="18.75" customHeight="1" x14ac:dyDescent="0.25">
      <c r="A103" s="25">
        <v>100433</v>
      </c>
      <c r="B103" t="s">
        <v>133</v>
      </c>
      <c r="C103" s="26">
        <v>44537</v>
      </c>
      <c r="D103" t="s">
        <v>134</v>
      </c>
      <c r="E103" s="27">
        <v>1064</v>
      </c>
      <c r="F103" t="s">
        <v>145</v>
      </c>
      <c r="G103" s="20">
        <v>420</v>
      </c>
    </row>
    <row r="104" spans="1:12" ht="18.75" customHeight="1" x14ac:dyDescent="0.25">
      <c r="A104" s="25">
        <v>100434</v>
      </c>
      <c r="B104" t="s">
        <v>133</v>
      </c>
      <c r="C104" s="26">
        <v>44537</v>
      </c>
      <c r="D104" t="s">
        <v>134</v>
      </c>
      <c r="E104" s="27">
        <v>1065</v>
      </c>
      <c r="F104" t="s">
        <v>146</v>
      </c>
      <c r="G104" s="20">
        <v>180</v>
      </c>
    </row>
    <row r="105" spans="1:12" ht="18.75" customHeight="1" x14ac:dyDescent="0.25">
      <c r="A105" s="25">
        <v>100435</v>
      </c>
      <c r="B105" t="s">
        <v>133</v>
      </c>
      <c r="C105" s="26">
        <v>44537</v>
      </c>
      <c r="D105" t="s">
        <v>134</v>
      </c>
      <c r="E105" s="27">
        <v>1049</v>
      </c>
      <c r="F105" t="s">
        <v>108</v>
      </c>
      <c r="G105" s="20">
        <v>2490</v>
      </c>
    </row>
    <row r="106" spans="1:12" ht="18.75" customHeight="1" x14ac:dyDescent="0.25">
      <c r="A106" s="25">
        <v>100436</v>
      </c>
      <c r="B106" t="s">
        <v>133</v>
      </c>
      <c r="C106" s="26">
        <v>44537</v>
      </c>
      <c r="D106" t="s">
        <v>134</v>
      </c>
      <c r="E106" s="27">
        <v>1050</v>
      </c>
      <c r="F106" t="s">
        <v>117</v>
      </c>
      <c r="G106" s="20">
        <v>840</v>
      </c>
    </row>
    <row r="107" spans="1:12" ht="18.75" customHeight="1" x14ac:dyDescent="0.25">
      <c r="A107" s="25">
        <v>100437</v>
      </c>
      <c r="B107" t="s">
        <v>133</v>
      </c>
      <c r="C107" s="26">
        <v>44537</v>
      </c>
      <c r="D107" t="s">
        <v>134</v>
      </c>
      <c r="E107" s="27">
        <v>1051</v>
      </c>
      <c r="F107" t="s">
        <v>112</v>
      </c>
      <c r="G107" s="20">
        <v>1745</v>
      </c>
    </row>
    <row r="108" spans="1:12" ht="18.75" customHeight="1" x14ac:dyDescent="0.25">
      <c r="A108" s="25">
        <v>100438</v>
      </c>
      <c r="B108" t="s">
        <v>133</v>
      </c>
      <c r="C108" s="26">
        <v>44537</v>
      </c>
      <c r="D108" t="s">
        <v>134</v>
      </c>
      <c r="E108" s="27">
        <v>1053</v>
      </c>
      <c r="F108" t="s">
        <v>115</v>
      </c>
      <c r="G108" s="20"/>
      <c r="I108" t="s">
        <v>226</v>
      </c>
    </row>
    <row r="109" spans="1:12" ht="18.75" customHeight="1" x14ac:dyDescent="0.25">
      <c r="G109" s="20"/>
    </row>
    <row r="110" spans="1:12" ht="18.75" customHeight="1" x14ac:dyDescent="0.25">
      <c r="A110" s="25">
        <v>100439</v>
      </c>
      <c r="B110" t="s">
        <v>133</v>
      </c>
      <c r="C110" s="26">
        <v>44537</v>
      </c>
      <c r="D110" t="s">
        <v>134</v>
      </c>
      <c r="E110" s="27">
        <v>1053</v>
      </c>
      <c r="F110" t="s">
        <v>115</v>
      </c>
      <c r="G110" s="20">
        <v>1365</v>
      </c>
      <c r="I110" t="s">
        <v>144</v>
      </c>
      <c r="L110" s="26"/>
    </row>
    <row r="111" spans="1:12" ht="18.75" customHeight="1" x14ac:dyDescent="0.25">
      <c r="A111" s="25">
        <v>100440</v>
      </c>
      <c r="B111" t="s">
        <v>133</v>
      </c>
      <c r="C111" s="26">
        <v>44537</v>
      </c>
      <c r="D111" t="s">
        <v>134</v>
      </c>
      <c r="E111" s="27">
        <v>1054</v>
      </c>
      <c r="F111" t="s">
        <v>118</v>
      </c>
      <c r="G111" s="20">
        <v>3810.1</v>
      </c>
    </row>
    <row r="112" spans="1:12" ht="18.75" customHeight="1" x14ac:dyDescent="0.25"/>
    <row r="113" spans="1:12" ht="18.75" customHeight="1" x14ac:dyDescent="0.25">
      <c r="A113" s="25">
        <v>100441</v>
      </c>
      <c r="B113" t="s">
        <v>133</v>
      </c>
      <c r="C113" s="26">
        <v>44537</v>
      </c>
      <c r="D113" t="s">
        <v>134</v>
      </c>
      <c r="E113" s="27">
        <v>1005</v>
      </c>
      <c r="F113" t="s">
        <v>26</v>
      </c>
      <c r="G113" s="20">
        <v>360</v>
      </c>
      <c r="L113" s="26"/>
    </row>
    <row r="114" spans="1:12" ht="18.75" customHeight="1" x14ac:dyDescent="0.25">
      <c r="A114" s="25">
        <v>100442</v>
      </c>
      <c r="B114" t="s">
        <v>133</v>
      </c>
      <c r="C114" s="26">
        <v>44537</v>
      </c>
      <c r="D114" t="s">
        <v>134</v>
      </c>
      <c r="E114" s="27">
        <v>1013</v>
      </c>
      <c r="F114" t="s">
        <v>43</v>
      </c>
      <c r="G114" s="20">
        <v>815</v>
      </c>
    </row>
    <row r="115" spans="1:12" ht="18.75" customHeight="1" x14ac:dyDescent="0.25">
      <c r="A115" s="25">
        <v>100443</v>
      </c>
      <c r="B115" t="s">
        <v>133</v>
      </c>
      <c r="C115" s="26">
        <v>44537</v>
      </c>
      <c r="D115" t="s">
        <v>134</v>
      </c>
      <c r="E115" s="27">
        <v>1016</v>
      </c>
      <c r="F115" t="s">
        <v>46</v>
      </c>
      <c r="G115" s="20">
        <v>2307.5</v>
      </c>
      <c r="L115" s="26"/>
    </row>
    <row r="116" spans="1:12" ht="18.75" customHeight="1" x14ac:dyDescent="0.25">
      <c r="A116" s="25">
        <v>100444</v>
      </c>
      <c r="B116" t="s">
        <v>133</v>
      </c>
      <c r="C116" s="26">
        <v>44537</v>
      </c>
      <c r="D116" t="s">
        <v>134</v>
      </c>
      <c r="E116" s="27">
        <v>1032</v>
      </c>
      <c r="F116" t="s">
        <v>81</v>
      </c>
      <c r="G116" s="20">
        <v>1977.5</v>
      </c>
    </row>
    <row r="117" spans="1:12" ht="18.75" customHeight="1" x14ac:dyDescent="0.25">
      <c r="A117" s="25">
        <v>100445</v>
      </c>
      <c r="B117" t="s">
        <v>133</v>
      </c>
      <c r="C117" s="26">
        <v>44537</v>
      </c>
      <c r="D117" t="s">
        <v>134</v>
      </c>
      <c r="E117" s="27">
        <v>1052</v>
      </c>
      <c r="F117" t="s">
        <v>113</v>
      </c>
      <c r="G117" s="20">
        <v>3842.5</v>
      </c>
    </row>
    <row r="118" spans="1:12" ht="18.75" customHeight="1" x14ac:dyDescent="0.25">
      <c r="A118" s="25">
        <v>100446</v>
      </c>
      <c r="B118" t="s">
        <v>133</v>
      </c>
      <c r="C118" s="26">
        <v>44537</v>
      </c>
      <c r="D118" t="s">
        <v>134</v>
      </c>
      <c r="E118" s="27">
        <v>1059</v>
      </c>
      <c r="F118" t="s">
        <v>123</v>
      </c>
      <c r="G118" s="20">
        <v>815</v>
      </c>
    </row>
    <row r="119" spans="1:12" ht="18.75" customHeight="1" x14ac:dyDescent="0.25">
      <c r="A119" s="25">
        <v>100447</v>
      </c>
      <c r="B119" t="s">
        <v>133</v>
      </c>
      <c r="C119" s="26">
        <v>44537</v>
      </c>
      <c r="D119" t="s">
        <v>134</v>
      </c>
      <c r="E119" s="27">
        <v>1066</v>
      </c>
      <c r="F119" t="s">
        <v>36</v>
      </c>
      <c r="G119" s="20">
        <v>1755</v>
      </c>
    </row>
    <row r="120" spans="1:12" ht="18.75" customHeight="1" x14ac:dyDescent="0.25">
      <c r="A120" s="25">
        <v>100448</v>
      </c>
      <c r="B120" t="s">
        <v>133</v>
      </c>
      <c r="C120" s="26">
        <v>44537</v>
      </c>
      <c r="D120" t="s">
        <v>134</v>
      </c>
      <c r="E120" s="27">
        <v>1067</v>
      </c>
      <c r="F120" t="s">
        <v>99</v>
      </c>
      <c r="G120" s="20">
        <v>1285</v>
      </c>
    </row>
    <row r="121" spans="1:12" ht="18.75" customHeight="1" x14ac:dyDescent="0.25">
      <c r="A121" s="25">
        <v>100449</v>
      </c>
      <c r="B121" t="s">
        <v>133</v>
      </c>
      <c r="C121" s="26">
        <v>44537</v>
      </c>
      <c r="D121" t="s">
        <v>134</v>
      </c>
      <c r="E121" s="27">
        <v>1068</v>
      </c>
      <c r="F121" t="s">
        <v>39</v>
      </c>
      <c r="G121" s="20">
        <v>700</v>
      </c>
    </row>
    <row r="122" spans="1:12" ht="18.75" customHeight="1" x14ac:dyDescent="0.25">
      <c r="A122" s="25">
        <v>100450</v>
      </c>
      <c r="B122" t="s">
        <v>133</v>
      </c>
      <c r="C122" s="26">
        <v>44537</v>
      </c>
      <c r="D122" t="s">
        <v>134</v>
      </c>
      <c r="E122" s="27">
        <v>1069</v>
      </c>
      <c r="F122" t="s">
        <v>88</v>
      </c>
      <c r="G122" s="20">
        <v>315</v>
      </c>
    </row>
    <row r="123" spans="1:12" ht="18.75" customHeight="1" x14ac:dyDescent="0.25"/>
    <row r="124" spans="1:12" ht="18.75" customHeight="1" x14ac:dyDescent="0.25">
      <c r="A124" s="25">
        <v>976781</v>
      </c>
      <c r="B124" t="s">
        <v>136</v>
      </c>
      <c r="C124" s="26">
        <v>44537</v>
      </c>
      <c r="D124" t="s">
        <v>134</v>
      </c>
      <c r="E124" s="27">
        <v>1001</v>
      </c>
      <c r="F124" t="s">
        <v>19</v>
      </c>
      <c r="G124" s="20">
        <v>2340</v>
      </c>
      <c r="L124" s="26"/>
    </row>
    <row r="125" spans="1:12" ht="18.75" customHeight="1" x14ac:dyDescent="0.25">
      <c r="A125" s="25">
        <v>976782</v>
      </c>
      <c r="B125" t="s">
        <v>136</v>
      </c>
      <c r="C125" s="26">
        <v>44537</v>
      </c>
      <c r="D125" t="s">
        <v>134</v>
      </c>
      <c r="E125" s="27">
        <v>1006</v>
      </c>
      <c r="F125" t="s">
        <v>30</v>
      </c>
      <c r="G125" s="20">
        <v>2451.67</v>
      </c>
    </row>
    <row r="126" spans="1:12" ht="18.75" customHeight="1" x14ac:dyDescent="0.25">
      <c r="A126" s="25">
        <v>976783</v>
      </c>
      <c r="B126" t="s">
        <v>136</v>
      </c>
      <c r="C126" s="26">
        <v>44537</v>
      </c>
      <c r="D126" t="s">
        <v>134</v>
      </c>
      <c r="E126" s="27">
        <v>1008</v>
      </c>
      <c r="F126" t="s">
        <v>33</v>
      </c>
      <c r="G126" s="20">
        <v>240</v>
      </c>
      <c r="L126" s="26"/>
    </row>
    <row r="127" spans="1:12" ht="18.75" customHeight="1" x14ac:dyDescent="0.25">
      <c r="A127" s="25">
        <v>976784</v>
      </c>
      <c r="B127" t="s">
        <v>136</v>
      </c>
      <c r="C127" s="26">
        <v>44537</v>
      </c>
      <c r="D127" t="s">
        <v>134</v>
      </c>
      <c r="E127" s="27">
        <v>1011</v>
      </c>
      <c r="F127" t="s">
        <v>41</v>
      </c>
      <c r="G127" s="20">
        <v>1797.5</v>
      </c>
    </row>
    <row r="128" spans="1:12" ht="18.75" customHeight="1" x14ac:dyDescent="0.25">
      <c r="A128" s="25">
        <v>976785</v>
      </c>
      <c r="B128" t="s">
        <v>136</v>
      </c>
      <c r="C128" s="26">
        <v>44537</v>
      </c>
      <c r="D128" t="s">
        <v>134</v>
      </c>
      <c r="E128" s="27">
        <v>1014</v>
      </c>
      <c r="F128" t="s">
        <v>44</v>
      </c>
      <c r="G128" s="20">
        <v>440</v>
      </c>
    </row>
    <row r="129" spans="1:12" ht="18.75" customHeight="1" x14ac:dyDescent="0.25">
      <c r="A129" s="25">
        <v>976786</v>
      </c>
      <c r="B129" t="s">
        <v>136</v>
      </c>
      <c r="C129" s="26">
        <v>44537</v>
      </c>
      <c r="D129" t="s">
        <v>134</v>
      </c>
      <c r="E129" s="27">
        <v>1017</v>
      </c>
      <c r="F129" t="s">
        <v>48</v>
      </c>
      <c r="G129" s="20">
        <v>2130</v>
      </c>
    </row>
    <row r="130" spans="1:12" ht="18.75" customHeight="1" x14ac:dyDescent="0.25">
      <c r="A130" s="25">
        <v>976787</v>
      </c>
      <c r="B130" t="s">
        <v>136</v>
      </c>
      <c r="C130" s="26">
        <v>44537</v>
      </c>
      <c r="D130" t="s">
        <v>134</v>
      </c>
      <c r="E130" s="27">
        <v>1019</v>
      </c>
      <c r="F130" t="s">
        <v>54</v>
      </c>
      <c r="G130" s="20">
        <v>145</v>
      </c>
    </row>
    <row r="131" spans="1:12" ht="18.75" customHeight="1" x14ac:dyDescent="0.25">
      <c r="A131" s="25">
        <v>976788</v>
      </c>
      <c r="B131" t="s">
        <v>136</v>
      </c>
      <c r="C131" s="26">
        <v>44537</v>
      </c>
      <c r="D131" t="s">
        <v>134</v>
      </c>
      <c r="E131" s="27">
        <v>1021</v>
      </c>
      <c r="F131" t="s">
        <v>57</v>
      </c>
      <c r="G131" s="20">
        <v>2660</v>
      </c>
    </row>
    <row r="132" spans="1:12" ht="18.75" customHeight="1" x14ac:dyDescent="0.25">
      <c r="A132" s="25">
        <v>976789</v>
      </c>
      <c r="B132" t="s">
        <v>136</v>
      </c>
      <c r="C132" s="26">
        <v>44537</v>
      </c>
      <c r="D132" t="s">
        <v>134</v>
      </c>
      <c r="E132" s="27">
        <v>1022</v>
      </c>
      <c r="F132" t="s">
        <v>60</v>
      </c>
      <c r="G132" s="20">
        <v>1325</v>
      </c>
    </row>
    <row r="133" spans="1:12" ht="18.75" customHeight="1" x14ac:dyDescent="0.25">
      <c r="A133" s="25">
        <v>976790</v>
      </c>
      <c r="B133" t="s">
        <v>136</v>
      </c>
      <c r="C133" s="26">
        <v>44537</v>
      </c>
      <c r="D133" t="s">
        <v>134</v>
      </c>
      <c r="E133" s="27">
        <v>1025</v>
      </c>
      <c r="F133" t="s">
        <v>65</v>
      </c>
      <c r="G133" s="20">
        <v>285</v>
      </c>
    </row>
    <row r="134" spans="1:12" ht="18.75" customHeight="1" x14ac:dyDescent="0.25">
      <c r="A134" s="25">
        <v>976791</v>
      </c>
      <c r="B134" t="s">
        <v>136</v>
      </c>
      <c r="C134" s="26">
        <v>44537</v>
      </c>
      <c r="D134" t="s">
        <v>134</v>
      </c>
      <c r="E134" s="27">
        <v>1027</v>
      </c>
      <c r="F134" t="s">
        <v>73</v>
      </c>
      <c r="G134" s="20">
        <v>1598.3</v>
      </c>
    </row>
    <row r="135" spans="1:12" ht="18.75" customHeight="1" x14ac:dyDescent="0.25">
      <c r="A135" s="25">
        <v>976792</v>
      </c>
      <c r="B135" t="s">
        <v>136</v>
      </c>
      <c r="C135" s="26">
        <v>44537</v>
      </c>
      <c r="D135" t="s">
        <v>134</v>
      </c>
      <c r="E135" s="27">
        <v>1029</v>
      </c>
      <c r="F135" t="s">
        <v>78</v>
      </c>
      <c r="G135" s="20">
        <v>2290</v>
      </c>
    </row>
    <row r="136" spans="1:12" ht="18.75" customHeight="1" x14ac:dyDescent="0.25">
      <c r="A136" s="25">
        <v>976793</v>
      </c>
      <c r="B136" t="s">
        <v>136</v>
      </c>
      <c r="C136" s="26">
        <v>44537</v>
      </c>
      <c r="D136" t="s">
        <v>134</v>
      </c>
      <c r="E136" s="27">
        <v>1031</v>
      </c>
      <c r="F136" t="s">
        <v>80</v>
      </c>
      <c r="G136" s="20">
        <v>1090</v>
      </c>
    </row>
    <row r="137" spans="1:12" ht="18.75" customHeight="1" x14ac:dyDescent="0.25">
      <c r="A137" s="25">
        <v>976794</v>
      </c>
      <c r="B137" t="s">
        <v>136</v>
      </c>
      <c r="C137" s="26">
        <v>44537</v>
      </c>
      <c r="D137" t="s">
        <v>134</v>
      </c>
      <c r="E137" s="27">
        <v>1034</v>
      </c>
      <c r="F137" t="s">
        <v>84</v>
      </c>
      <c r="G137" s="20">
        <v>1640</v>
      </c>
    </row>
    <row r="138" spans="1:12" ht="18.75" customHeight="1" x14ac:dyDescent="0.25">
      <c r="A138" s="25">
        <v>976795</v>
      </c>
      <c r="B138" t="s">
        <v>136</v>
      </c>
      <c r="C138" s="26">
        <v>44537</v>
      </c>
      <c r="D138" t="s">
        <v>134</v>
      </c>
      <c r="E138" s="27">
        <v>1036</v>
      </c>
      <c r="F138" t="s">
        <v>86</v>
      </c>
      <c r="G138" s="20">
        <v>1030</v>
      </c>
    </row>
    <row r="139" spans="1:12" ht="18.75" customHeight="1" x14ac:dyDescent="0.25">
      <c r="A139" s="25">
        <v>976796</v>
      </c>
      <c r="B139" t="s">
        <v>136</v>
      </c>
      <c r="C139" s="26">
        <v>44537</v>
      </c>
      <c r="D139" t="s">
        <v>134</v>
      </c>
      <c r="E139" s="27">
        <v>1040</v>
      </c>
      <c r="F139" t="s">
        <v>90</v>
      </c>
      <c r="G139" s="20">
        <v>2785.83</v>
      </c>
    </row>
    <row r="140" spans="1:12" ht="18.75" customHeight="1" x14ac:dyDescent="0.25">
      <c r="A140" s="25">
        <v>976797</v>
      </c>
      <c r="B140" t="s">
        <v>136</v>
      </c>
      <c r="C140" s="26">
        <v>44537</v>
      </c>
      <c r="D140" t="s">
        <v>134</v>
      </c>
      <c r="E140" s="27">
        <v>1045</v>
      </c>
      <c r="F140" t="s">
        <v>103</v>
      </c>
      <c r="G140" s="20">
        <v>485</v>
      </c>
    </row>
    <row r="141" spans="1:12" ht="18.75" customHeight="1" x14ac:dyDescent="0.25">
      <c r="A141" s="25">
        <v>976798</v>
      </c>
      <c r="B141" t="s">
        <v>136</v>
      </c>
      <c r="C141" s="26">
        <v>44537</v>
      </c>
      <c r="D141" t="s">
        <v>134</v>
      </c>
      <c r="E141" s="27">
        <v>1070</v>
      </c>
      <c r="F141" t="s">
        <v>63</v>
      </c>
      <c r="G141" s="20">
        <v>65</v>
      </c>
      <c r="J141" s="18" t="str">
        <f>"11月糧 HSBC: $"&amp;SUM(G124:G141)</f>
        <v>11月糧 HSBC: $24798.3</v>
      </c>
      <c r="K141" t="str">
        <f>"11月糧BOC: $"&amp;SUM(G75:G122)</f>
        <v>11月糧BOC: $101521.35</v>
      </c>
      <c r="L141" t="str">
        <f>"11月糧 Total:"&amp;SUM(G75:G141)</f>
        <v>11月糧 Total:126319.65</v>
      </c>
    </row>
    <row r="142" spans="1:12" ht="18.75" customHeight="1" x14ac:dyDescent="0.25"/>
    <row r="143" spans="1:12" ht="18.75" customHeight="1" x14ac:dyDescent="0.25">
      <c r="A143" s="25">
        <v>100476</v>
      </c>
      <c r="B143" t="s">
        <v>133</v>
      </c>
      <c r="C143" s="26">
        <v>44568</v>
      </c>
      <c r="D143" t="s">
        <v>134</v>
      </c>
      <c r="E143" s="27">
        <v>1007</v>
      </c>
      <c r="F143" t="s">
        <v>32</v>
      </c>
      <c r="G143" s="20">
        <v>7541.25</v>
      </c>
      <c r="L143" s="26"/>
    </row>
    <row r="144" spans="1:12" ht="18.75" customHeight="1" x14ac:dyDescent="0.25">
      <c r="A144" s="25">
        <v>100477</v>
      </c>
      <c r="B144" t="s">
        <v>133</v>
      </c>
      <c r="C144" s="26">
        <v>44568</v>
      </c>
      <c r="D144" t="s">
        <v>134</v>
      </c>
      <c r="E144" s="27">
        <v>1012</v>
      </c>
      <c r="F144" t="s">
        <v>42</v>
      </c>
      <c r="G144" s="20">
        <v>5950</v>
      </c>
    </row>
    <row r="145" spans="1:12" ht="18.75" customHeight="1" x14ac:dyDescent="0.25">
      <c r="A145" s="25">
        <v>100478</v>
      </c>
      <c r="B145" t="s">
        <v>133</v>
      </c>
      <c r="C145" s="26">
        <v>44568</v>
      </c>
      <c r="D145" t="s">
        <v>134</v>
      </c>
      <c r="E145" s="27">
        <v>1013</v>
      </c>
      <c r="F145" t="s">
        <v>43</v>
      </c>
      <c r="G145" s="20">
        <v>1355</v>
      </c>
      <c r="L145" s="26"/>
    </row>
    <row r="146" spans="1:12" ht="18.75" customHeight="1" x14ac:dyDescent="0.25">
      <c r="A146" s="25">
        <v>100479</v>
      </c>
      <c r="B146" t="s">
        <v>133</v>
      </c>
      <c r="C146" s="26">
        <v>44568</v>
      </c>
      <c r="D146" t="s">
        <v>134</v>
      </c>
      <c r="E146" s="27">
        <v>1015</v>
      </c>
      <c r="F146" t="s">
        <v>45</v>
      </c>
      <c r="G146" s="20">
        <v>6772.5</v>
      </c>
    </row>
    <row r="147" spans="1:12" ht="18.75" customHeight="1" x14ac:dyDescent="0.25">
      <c r="A147" s="25">
        <v>100480</v>
      </c>
      <c r="B147" t="s">
        <v>133</v>
      </c>
      <c r="C147" s="26">
        <v>44568</v>
      </c>
      <c r="D147" t="s">
        <v>134</v>
      </c>
      <c r="E147" s="27">
        <v>1016</v>
      </c>
      <c r="F147" t="s">
        <v>46</v>
      </c>
      <c r="G147" s="20">
        <v>2807.5</v>
      </c>
    </row>
    <row r="148" spans="1:12" ht="18.75" customHeight="1" x14ac:dyDescent="0.25">
      <c r="A148" s="25">
        <v>100481</v>
      </c>
      <c r="B148" t="s">
        <v>133</v>
      </c>
      <c r="C148" s="26">
        <v>44568</v>
      </c>
      <c r="D148" t="s">
        <v>134</v>
      </c>
      <c r="E148" s="27">
        <v>1017</v>
      </c>
      <c r="F148" t="s">
        <v>48</v>
      </c>
      <c r="G148" s="20">
        <v>2100</v>
      </c>
    </row>
    <row r="149" spans="1:12" ht="18.75" customHeight="1" x14ac:dyDescent="0.25">
      <c r="A149" s="25">
        <v>100482</v>
      </c>
      <c r="B149" t="s">
        <v>133</v>
      </c>
      <c r="C149" s="26">
        <v>44568</v>
      </c>
      <c r="D149" t="s">
        <v>134</v>
      </c>
      <c r="E149" s="27">
        <v>1020</v>
      </c>
      <c r="F149" t="s">
        <v>56</v>
      </c>
      <c r="G149" s="20">
        <v>4690</v>
      </c>
    </row>
    <row r="150" spans="1:12" ht="18.75" customHeight="1" x14ac:dyDescent="0.25">
      <c r="A150" s="25">
        <v>100483</v>
      </c>
      <c r="B150" t="s">
        <v>133</v>
      </c>
      <c r="C150" s="26">
        <v>44568</v>
      </c>
      <c r="D150" t="s">
        <v>134</v>
      </c>
      <c r="E150" s="27">
        <v>1023</v>
      </c>
      <c r="F150" t="s">
        <v>61</v>
      </c>
      <c r="G150" s="20">
        <v>3280</v>
      </c>
    </row>
    <row r="151" spans="1:12" ht="18.75" customHeight="1" x14ac:dyDescent="0.25">
      <c r="A151" s="25">
        <v>100484</v>
      </c>
      <c r="B151" t="s">
        <v>133</v>
      </c>
      <c r="C151" s="26">
        <v>44568</v>
      </c>
      <c r="D151" t="s">
        <v>134</v>
      </c>
      <c r="E151" s="27">
        <v>1024</v>
      </c>
      <c r="F151" t="s">
        <v>62</v>
      </c>
      <c r="G151" s="20">
        <v>7305</v>
      </c>
    </row>
    <row r="152" spans="1:12" ht="18.75" customHeight="1" x14ac:dyDescent="0.25">
      <c r="A152" s="25">
        <v>100485</v>
      </c>
      <c r="B152" t="s">
        <v>133</v>
      </c>
      <c r="C152" s="26">
        <v>44568</v>
      </c>
      <c r="D152" t="s">
        <v>134</v>
      </c>
      <c r="E152" s="27">
        <v>1028</v>
      </c>
      <c r="F152" t="s">
        <v>77</v>
      </c>
      <c r="G152" s="20">
        <v>855</v>
      </c>
    </row>
    <row r="153" spans="1:12" ht="18.75" customHeight="1" x14ac:dyDescent="0.25">
      <c r="A153" s="25">
        <v>100486</v>
      </c>
      <c r="B153" t="s">
        <v>133</v>
      </c>
      <c r="C153" s="26">
        <v>44568</v>
      </c>
      <c r="D153" t="s">
        <v>134</v>
      </c>
      <c r="E153" s="27">
        <v>1032</v>
      </c>
      <c r="F153" t="s">
        <v>81</v>
      </c>
      <c r="G153" s="20">
        <v>2865</v>
      </c>
    </row>
    <row r="154" spans="1:12" ht="18.75" customHeight="1" x14ac:dyDescent="0.25">
      <c r="A154" s="25">
        <v>100487</v>
      </c>
      <c r="B154" t="s">
        <v>133</v>
      </c>
      <c r="C154" s="26">
        <v>44568</v>
      </c>
      <c r="D154" t="s">
        <v>134</v>
      </c>
      <c r="E154" s="27">
        <v>1033</v>
      </c>
      <c r="F154" t="s">
        <v>82</v>
      </c>
      <c r="G154" s="20">
        <v>3290</v>
      </c>
    </row>
    <row r="155" spans="1:12" ht="18.75" customHeight="1" x14ac:dyDescent="0.25">
      <c r="A155" s="25">
        <v>100488</v>
      </c>
      <c r="B155" t="s">
        <v>133</v>
      </c>
      <c r="C155" s="26">
        <v>44568</v>
      </c>
      <c r="D155" t="s">
        <v>134</v>
      </c>
      <c r="E155" s="27">
        <v>1039</v>
      </c>
      <c r="F155" t="s">
        <v>18</v>
      </c>
      <c r="G155" s="20">
        <v>5250</v>
      </c>
    </row>
    <row r="156" spans="1:12" ht="18.75" customHeight="1" x14ac:dyDescent="0.25">
      <c r="A156" s="25">
        <v>100489</v>
      </c>
      <c r="B156" t="s">
        <v>133</v>
      </c>
      <c r="C156" s="26">
        <v>44568</v>
      </c>
      <c r="D156" t="s">
        <v>134</v>
      </c>
      <c r="E156" s="27">
        <v>1041</v>
      </c>
      <c r="F156" t="s">
        <v>95</v>
      </c>
      <c r="G156" s="20">
        <v>3052.5</v>
      </c>
    </row>
    <row r="157" spans="1:12" ht="18.75" customHeight="1" x14ac:dyDescent="0.25">
      <c r="A157" s="25">
        <v>100490</v>
      </c>
      <c r="B157" t="s">
        <v>133</v>
      </c>
      <c r="C157" s="26">
        <v>44568</v>
      </c>
      <c r="D157" t="s">
        <v>134</v>
      </c>
      <c r="E157" s="27">
        <v>1043</v>
      </c>
      <c r="F157" t="s">
        <v>97</v>
      </c>
      <c r="G157" s="20">
        <v>490</v>
      </c>
    </row>
    <row r="158" spans="1:12" ht="18.75" customHeight="1" x14ac:dyDescent="0.25">
      <c r="A158" s="25">
        <v>100491</v>
      </c>
      <c r="B158" t="s">
        <v>133</v>
      </c>
      <c r="C158" s="26">
        <v>44568</v>
      </c>
      <c r="D158" t="s">
        <v>134</v>
      </c>
      <c r="E158" s="27">
        <v>1047</v>
      </c>
      <c r="F158" t="s">
        <v>106</v>
      </c>
      <c r="G158" s="20">
        <v>3632.5</v>
      </c>
    </row>
    <row r="159" spans="1:12" ht="18.75" customHeight="1" x14ac:dyDescent="0.25">
      <c r="A159" s="25">
        <v>100492</v>
      </c>
      <c r="B159" t="s">
        <v>133</v>
      </c>
      <c r="C159" s="26">
        <v>44568</v>
      </c>
      <c r="D159" t="s">
        <v>134</v>
      </c>
      <c r="E159" s="27">
        <v>1052</v>
      </c>
      <c r="F159" t="s">
        <v>113</v>
      </c>
      <c r="G159" s="20">
        <v>4207.5</v>
      </c>
    </row>
    <row r="160" spans="1:12" ht="18.75" customHeight="1" x14ac:dyDescent="0.25">
      <c r="A160" s="25">
        <v>100493</v>
      </c>
      <c r="B160" t="s">
        <v>133</v>
      </c>
      <c r="C160" s="26">
        <v>44568</v>
      </c>
      <c r="D160" t="s">
        <v>134</v>
      </c>
      <c r="E160" s="27">
        <v>1058</v>
      </c>
      <c r="F160" t="s">
        <v>122</v>
      </c>
      <c r="G160" s="20">
        <v>1595</v>
      </c>
    </row>
    <row r="161" spans="1:12" ht="18.75" customHeight="1" x14ac:dyDescent="0.25">
      <c r="A161" s="25">
        <v>100494</v>
      </c>
      <c r="B161" t="s">
        <v>133</v>
      </c>
      <c r="C161" s="26">
        <v>44568</v>
      </c>
      <c r="D161" t="s">
        <v>134</v>
      </c>
      <c r="E161" s="27">
        <v>1059</v>
      </c>
      <c r="F161" t="s">
        <v>123</v>
      </c>
      <c r="G161" s="20">
        <v>1032.5</v>
      </c>
    </row>
    <row r="162" spans="1:12" ht="18.75" customHeight="1" x14ac:dyDescent="0.25">
      <c r="A162" s="25">
        <v>100495</v>
      </c>
      <c r="B162" t="s">
        <v>133</v>
      </c>
      <c r="C162" s="26">
        <v>44568</v>
      </c>
      <c r="D162" t="s">
        <v>134</v>
      </c>
      <c r="E162" s="27">
        <v>1066</v>
      </c>
      <c r="F162" t="s">
        <v>36</v>
      </c>
      <c r="G162" s="20">
        <v>2340</v>
      </c>
    </row>
    <row r="163" spans="1:12" ht="18.75" customHeight="1" x14ac:dyDescent="0.25">
      <c r="A163" s="25">
        <v>100496</v>
      </c>
      <c r="B163" t="s">
        <v>133</v>
      </c>
      <c r="C163" s="26">
        <v>44568</v>
      </c>
      <c r="D163" t="s">
        <v>134</v>
      </c>
      <c r="E163" s="27">
        <v>1067</v>
      </c>
      <c r="F163" t="s">
        <v>99</v>
      </c>
      <c r="G163" s="20">
        <v>4145</v>
      </c>
    </row>
    <row r="164" spans="1:12" ht="18.75" customHeight="1" x14ac:dyDescent="0.25">
      <c r="A164" s="25">
        <v>100497</v>
      </c>
      <c r="B164" t="s">
        <v>133</v>
      </c>
      <c r="C164" s="26">
        <v>44568</v>
      </c>
      <c r="D164" t="s">
        <v>134</v>
      </c>
      <c r="E164" s="27">
        <v>1071</v>
      </c>
      <c r="F164" t="s">
        <v>28</v>
      </c>
      <c r="G164" s="20">
        <v>1190</v>
      </c>
    </row>
    <row r="165" spans="1:12" ht="18.75" customHeight="1" x14ac:dyDescent="0.25"/>
    <row r="166" spans="1:12" ht="18.75" customHeight="1" x14ac:dyDescent="0.25">
      <c r="A166" s="25">
        <v>100504</v>
      </c>
      <c r="B166" t="s">
        <v>133</v>
      </c>
      <c r="C166" s="26">
        <v>44568</v>
      </c>
      <c r="D166" t="s">
        <v>134</v>
      </c>
      <c r="E166" s="27">
        <v>1001</v>
      </c>
      <c r="F166" t="s">
        <v>19</v>
      </c>
      <c r="G166" s="20">
        <v>2712.5</v>
      </c>
      <c r="L166" s="26"/>
    </row>
    <row r="167" spans="1:12" ht="18.75" customHeight="1" x14ac:dyDescent="0.25">
      <c r="A167" s="25">
        <v>100505</v>
      </c>
      <c r="B167" t="s">
        <v>133</v>
      </c>
      <c r="C167" s="26">
        <v>44568</v>
      </c>
      <c r="D167" t="s">
        <v>134</v>
      </c>
      <c r="E167" s="27">
        <v>1006</v>
      </c>
      <c r="F167" t="s">
        <v>30</v>
      </c>
      <c r="G167" s="20">
        <v>2248.5</v>
      </c>
    </row>
    <row r="168" spans="1:12" ht="18.75" customHeight="1" x14ac:dyDescent="0.25">
      <c r="A168" s="25">
        <v>100506</v>
      </c>
      <c r="B168" t="s">
        <v>133</v>
      </c>
      <c r="C168" s="26">
        <v>44568</v>
      </c>
      <c r="D168" t="s">
        <v>134</v>
      </c>
      <c r="E168" s="27">
        <v>1011</v>
      </c>
      <c r="F168" t="s">
        <v>41</v>
      </c>
      <c r="G168" s="20">
        <v>1962.5</v>
      </c>
      <c r="L168" s="26"/>
    </row>
    <row r="169" spans="1:12" ht="18.75" customHeight="1" x14ac:dyDescent="0.25">
      <c r="A169" s="25">
        <v>100507</v>
      </c>
      <c r="B169" t="s">
        <v>133</v>
      </c>
      <c r="C169" s="26">
        <v>44568</v>
      </c>
      <c r="D169" t="s">
        <v>134</v>
      </c>
      <c r="E169" s="27">
        <v>1029</v>
      </c>
      <c r="F169" t="s">
        <v>78</v>
      </c>
      <c r="G169" s="20">
        <v>2287.5</v>
      </c>
    </row>
    <row r="170" spans="1:12" ht="18.75" customHeight="1" x14ac:dyDescent="0.25">
      <c r="A170" s="25">
        <v>100508</v>
      </c>
      <c r="B170" t="s">
        <v>133</v>
      </c>
      <c r="C170" s="26">
        <v>44568</v>
      </c>
      <c r="D170" t="s">
        <v>134</v>
      </c>
      <c r="E170" s="27">
        <v>1040</v>
      </c>
      <c r="F170" t="s">
        <v>90</v>
      </c>
      <c r="G170" s="20">
        <v>1482.5</v>
      </c>
    </row>
    <row r="171" spans="1:12" ht="18.75" customHeight="1" x14ac:dyDescent="0.25">
      <c r="A171" s="25">
        <v>100509</v>
      </c>
      <c r="B171" t="s">
        <v>133</v>
      </c>
      <c r="C171" s="26">
        <v>44568</v>
      </c>
      <c r="D171" t="s">
        <v>134</v>
      </c>
      <c r="E171" s="27">
        <v>1044</v>
      </c>
      <c r="F171" t="s">
        <v>102</v>
      </c>
      <c r="G171" s="20">
        <v>3492.5</v>
      </c>
    </row>
    <row r="172" spans="1:12" ht="18.75" customHeight="1" x14ac:dyDescent="0.25">
      <c r="A172" s="25">
        <v>100510</v>
      </c>
      <c r="B172" t="s">
        <v>133</v>
      </c>
      <c r="C172" s="26">
        <v>44568</v>
      </c>
      <c r="D172" t="s">
        <v>134</v>
      </c>
      <c r="E172" s="27">
        <v>1050</v>
      </c>
      <c r="F172" t="s">
        <v>117</v>
      </c>
      <c r="G172" s="20">
        <v>840</v>
      </c>
    </row>
    <row r="173" spans="1:12" ht="18.75" customHeight="1" x14ac:dyDescent="0.25">
      <c r="A173" s="25">
        <v>100511</v>
      </c>
      <c r="B173" t="s">
        <v>133</v>
      </c>
      <c r="C173" s="26">
        <v>44568</v>
      </c>
      <c r="D173" t="s">
        <v>134</v>
      </c>
      <c r="E173" s="27">
        <v>1053</v>
      </c>
      <c r="F173" t="s">
        <v>115</v>
      </c>
      <c r="G173" s="20">
        <v>1105</v>
      </c>
    </row>
    <row r="174" spans="1:12" ht="18.75" customHeight="1" x14ac:dyDescent="0.25">
      <c r="A174" s="25">
        <v>100512</v>
      </c>
      <c r="B174" t="s">
        <v>133</v>
      </c>
      <c r="C174" s="26">
        <v>44568</v>
      </c>
      <c r="D174" t="s">
        <v>134</v>
      </c>
      <c r="E174" s="27">
        <v>1054</v>
      </c>
      <c r="F174" t="s">
        <v>118</v>
      </c>
      <c r="G174" s="20">
        <v>3812.49</v>
      </c>
    </row>
    <row r="175" spans="1:12" ht="18.75" customHeight="1" x14ac:dyDescent="0.25">
      <c r="A175" s="25">
        <v>100513</v>
      </c>
      <c r="B175" t="s">
        <v>133</v>
      </c>
      <c r="C175" s="26">
        <v>44568</v>
      </c>
      <c r="D175" t="s">
        <v>134</v>
      </c>
      <c r="E175" s="27">
        <v>1063</v>
      </c>
      <c r="F175" t="s">
        <v>68</v>
      </c>
      <c r="G175" s="20">
        <v>600</v>
      </c>
    </row>
    <row r="176" spans="1:12" ht="18.75" customHeight="1" x14ac:dyDescent="0.25">
      <c r="A176" s="25">
        <v>100514</v>
      </c>
      <c r="B176" t="s">
        <v>133</v>
      </c>
      <c r="C176" s="26">
        <v>44568</v>
      </c>
      <c r="D176" t="s">
        <v>134</v>
      </c>
      <c r="E176" s="27">
        <v>1064</v>
      </c>
      <c r="F176" t="s">
        <v>145</v>
      </c>
      <c r="G176" s="20">
        <v>1980</v>
      </c>
    </row>
    <row r="177" spans="1:12" ht="18.75" customHeight="1" x14ac:dyDescent="0.25">
      <c r="A177" s="25">
        <v>100515</v>
      </c>
      <c r="B177" t="s">
        <v>133</v>
      </c>
      <c r="C177" s="26">
        <v>44568</v>
      </c>
      <c r="D177" t="s">
        <v>134</v>
      </c>
      <c r="E177" s="27">
        <v>1065</v>
      </c>
      <c r="F177" t="s">
        <v>146</v>
      </c>
      <c r="G177" s="20">
        <v>900</v>
      </c>
    </row>
    <row r="178" spans="1:12" ht="18.75" customHeight="1" x14ac:dyDescent="0.25">
      <c r="A178" s="25">
        <v>100516</v>
      </c>
      <c r="B178" t="s">
        <v>133</v>
      </c>
      <c r="C178" s="26">
        <v>44568</v>
      </c>
      <c r="D178" t="s">
        <v>134</v>
      </c>
      <c r="E178" s="27">
        <v>1068</v>
      </c>
      <c r="F178" t="s">
        <v>39</v>
      </c>
      <c r="G178" s="20">
        <v>1120</v>
      </c>
    </row>
    <row r="179" spans="1:12" ht="18.75" customHeight="1" x14ac:dyDescent="0.25">
      <c r="A179" s="25">
        <v>100517</v>
      </c>
      <c r="B179" t="s">
        <v>133</v>
      </c>
      <c r="C179" s="26">
        <v>44568</v>
      </c>
      <c r="D179" t="s">
        <v>134</v>
      </c>
      <c r="E179" s="27">
        <v>1069</v>
      </c>
      <c r="F179" t="s">
        <v>88</v>
      </c>
      <c r="G179" s="20">
        <v>1197.5</v>
      </c>
    </row>
    <row r="180" spans="1:12" ht="18.75" customHeight="1" x14ac:dyDescent="0.25">
      <c r="A180" s="25">
        <v>100518</v>
      </c>
      <c r="B180" t="s">
        <v>133</v>
      </c>
      <c r="C180" s="26">
        <v>44568</v>
      </c>
      <c r="D180" t="s">
        <v>134</v>
      </c>
      <c r="E180" s="27">
        <v>1070</v>
      </c>
      <c r="F180" t="s">
        <v>63</v>
      </c>
      <c r="G180" s="20">
        <v>770</v>
      </c>
    </row>
    <row r="181" spans="1:12" ht="18.75" customHeight="1" x14ac:dyDescent="0.25">
      <c r="A181" s="25">
        <v>100519</v>
      </c>
      <c r="B181" t="s">
        <v>133</v>
      </c>
      <c r="C181" s="26">
        <v>44568</v>
      </c>
      <c r="D181" t="s">
        <v>134</v>
      </c>
      <c r="E181" s="27">
        <v>1072</v>
      </c>
      <c r="F181" t="s">
        <v>83</v>
      </c>
      <c r="G181" s="20">
        <v>1335</v>
      </c>
    </row>
    <row r="182" spans="1:12" ht="18.75" customHeight="1" x14ac:dyDescent="0.25">
      <c r="A182" s="25">
        <v>100520</v>
      </c>
      <c r="B182" t="s">
        <v>133</v>
      </c>
      <c r="C182" s="26">
        <v>44568</v>
      </c>
      <c r="D182" t="s">
        <v>134</v>
      </c>
      <c r="E182" s="27">
        <v>1073</v>
      </c>
      <c r="F182" t="s">
        <v>64</v>
      </c>
      <c r="G182" s="20">
        <v>1005</v>
      </c>
    </row>
    <row r="183" spans="1:12" ht="18.75" customHeight="1" x14ac:dyDescent="0.25"/>
    <row r="184" spans="1:12" ht="18.75" customHeight="1" x14ac:dyDescent="0.25">
      <c r="A184" s="25">
        <v>100521</v>
      </c>
      <c r="B184" t="s">
        <v>133</v>
      </c>
      <c r="C184" s="26">
        <v>44568</v>
      </c>
      <c r="D184" t="s">
        <v>134</v>
      </c>
      <c r="E184" s="27">
        <v>1003</v>
      </c>
      <c r="F184" t="s">
        <v>24</v>
      </c>
      <c r="G184" s="20">
        <v>6950</v>
      </c>
      <c r="L184" s="26"/>
    </row>
    <row r="185" spans="1:12" ht="18.75" customHeight="1" x14ac:dyDescent="0.25">
      <c r="A185" s="25">
        <v>100522</v>
      </c>
      <c r="B185" t="s">
        <v>133</v>
      </c>
      <c r="C185" s="26">
        <v>44568</v>
      </c>
      <c r="D185" t="s">
        <v>134</v>
      </c>
      <c r="E185" s="27">
        <v>1004</v>
      </c>
      <c r="F185" t="s">
        <v>25</v>
      </c>
      <c r="G185" s="20">
        <v>990</v>
      </c>
    </row>
    <row r="186" spans="1:12" ht="18.75" customHeight="1" x14ac:dyDescent="0.25">
      <c r="A186" s="25">
        <v>100523</v>
      </c>
      <c r="B186" t="s">
        <v>133</v>
      </c>
      <c r="C186" s="26">
        <v>44568</v>
      </c>
      <c r="D186" t="s">
        <v>134</v>
      </c>
      <c r="E186" s="27">
        <v>1010</v>
      </c>
      <c r="F186" t="s">
        <v>38</v>
      </c>
      <c r="G186" s="20">
        <v>900</v>
      </c>
      <c r="L186" s="26"/>
    </row>
    <row r="187" spans="1:12" ht="18.75" customHeight="1" x14ac:dyDescent="0.25">
      <c r="A187" s="25">
        <v>100524</v>
      </c>
      <c r="B187" t="s">
        <v>133</v>
      </c>
      <c r="C187" s="26">
        <v>44568</v>
      </c>
      <c r="D187" t="s">
        <v>134</v>
      </c>
      <c r="E187" s="27">
        <v>1012</v>
      </c>
      <c r="F187" t="s">
        <v>42</v>
      </c>
      <c r="G187" s="20">
        <v>1570</v>
      </c>
    </row>
    <row r="188" spans="1:12" ht="18.75" customHeight="1" x14ac:dyDescent="0.25">
      <c r="A188" s="25">
        <v>100525</v>
      </c>
      <c r="B188" t="s">
        <v>133</v>
      </c>
      <c r="C188" s="26">
        <v>44568</v>
      </c>
      <c r="D188" t="s">
        <v>134</v>
      </c>
      <c r="E188" s="27">
        <v>1014</v>
      </c>
      <c r="F188" t="s">
        <v>44</v>
      </c>
      <c r="G188" s="20">
        <v>330</v>
      </c>
    </row>
    <row r="189" spans="1:12" ht="18.75" customHeight="1" x14ac:dyDescent="0.25">
      <c r="A189" s="25">
        <v>100526</v>
      </c>
      <c r="B189" t="s">
        <v>133</v>
      </c>
      <c r="C189" s="26">
        <v>44568</v>
      </c>
      <c r="D189" t="s">
        <v>134</v>
      </c>
      <c r="E189" s="27">
        <v>1018</v>
      </c>
      <c r="F189" t="s">
        <v>52</v>
      </c>
      <c r="G189" s="20">
        <v>1817.5</v>
      </c>
    </row>
    <row r="190" spans="1:12" ht="18.75" customHeight="1" x14ac:dyDescent="0.25">
      <c r="A190" s="25">
        <v>100527</v>
      </c>
      <c r="B190" t="s">
        <v>133</v>
      </c>
      <c r="C190" s="26">
        <v>44568</v>
      </c>
      <c r="D190" t="s">
        <v>134</v>
      </c>
      <c r="E190" s="27">
        <v>1021</v>
      </c>
      <c r="F190" t="s">
        <v>57</v>
      </c>
      <c r="G190" s="20">
        <v>2022.5</v>
      </c>
    </row>
    <row r="191" spans="1:12" ht="18.75" customHeight="1" x14ac:dyDescent="0.25">
      <c r="A191" s="25">
        <v>100528</v>
      </c>
      <c r="B191" t="s">
        <v>133</v>
      </c>
      <c r="C191" s="26">
        <v>44568</v>
      </c>
      <c r="D191" t="s">
        <v>134</v>
      </c>
      <c r="E191" s="27">
        <v>1022</v>
      </c>
      <c r="F191" t="s">
        <v>60</v>
      </c>
      <c r="G191" s="20">
        <v>1792.5</v>
      </c>
    </row>
    <row r="192" spans="1:12" ht="18.75" customHeight="1" x14ac:dyDescent="0.25">
      <c r="A192" s="25">
        <v>100529</v>
      </c>
      <c r="B192" t="s">
        <v>133</v>
      </c>
      <c r="C192" s="26">
        <v>44568</v>
      </c>
      <c r="D192" t="s">
        <v>134</v>
      </c>
      <c r="E192" s="27">
        <v>1025</v>
      </c>
      <c r="F192" t="s">
        <v>65</v>
      </c>
      <c r="G192" s="20">
        <v>380</v>
      </c>
    </row>
    <row r="193" spans="1:12" ht="18.75" customHeight="1" x14ac:dyDescent="0.25">
      <c r="A193" s="25">
        <v>100530</v>
      </c>
      <c r="B193" t="s">
        <v>133</v>
      </c>
      <c r="C193" s="26">
        <v>44568</v>
      </c>
      <c r="D193" t="s">
        <v>134</v>
      </c>
      <c r="E193" s="27">
        <v>1027</v>
      </c>
      <c r="F193" t="s">
        <v>73</v>
      </c>
      <c r="G193" s="20">
        <v>2805.83</v>
      </c>
    </row>
    <row r="194" spans="1:12" ht="18.75" customHeight="1" x14ac:dyDescent="0.25">
      <c r="A194" s="25">
        <v>100531</v>
      </c>
      <c r="B194" t="s">
        <v>133</v>
      </c>
      <c r="C194" s="26">
        <v>44568</v>
      </c>
      <c r="D194" t="s">
        <v>134</v>
      </c>
      <c r="E194" s="27">
        <v>1031</v>
      </c>
      <c r="F194" t="s">
        <v>80</v>
      </c>
      <c r="G194" s="20">
        <v>640</v>
      </c>
    </row>
    <row r="195" spans="1:12" ht="18.75" customHeight="1" x14ac:dyDescent="0.25">
      <c r="A195" s="25">
        <v>100532</v>
      </c>
      <c r="B195" t="s">
        <v>133</v>
      </c>
      <c r="C195" s="26">
        <v>44568</v>
      </c>
      <c r="D195" t="s">
        <v>134</v>
      </c>
      <c r="E195" s="27">
        <v>1034</v>
      </c>
      <c r="F195" t="s">
        <v>84</v>
      </c>
      <c r="G195" s="20">
        <v>2180</v>
      </c>
    </row>
    <row r="196" spans="1:12" ht="18.75" customHeight="1" x14ac:dyDescent="0.25">
      <c r="A196" s="25">
        <v>100533</v>
      </c>
      <c r="B196" t="s">
        <v>133</v>
      </c>
      <c r="C196" s="26">
        <v>44568</v>
      </c>
      <c r="D196" t="s">
        <v>134</v>
      </c>
      <c r="E196" s="27">
        <v>1036</v>
      </c>
      <c r="F196" t="s">
        <v>86</v>
      </c>
      <c r="G196" s="20">
        <v>1102.5</v>
      </c>
    </row>
    <row r="197" spans="1:12" ht="18.75" customHeight="1" x14ac:dyDescent="0.25">
      <c r="A197" s="25">
        <v>100534</v>
      </c>
      <c r="B197" t="s">
        <v>133</v>
      </c>
      <c r="C197" s="26">
        <v>44568</v>
      </c>
      <c r="D197" t="s">
        <v>134</v>
      </c>
      <c r="E197" s="27">
        <v>1045</v>
      </c>
      <c r="F197" t="s">
        <v>103</v>
      </c>
      <c r="G197" s="20">
        <v>1268.75</v>
      </c>
    </row>
    <row r="198" spans="1:12" ht="18.75" customHeight="1" x14ac:dyDescent="0.25">
      <c r="A198" s="25">
        <v>100535</v>
      </c>
      <c r="B198" t="s">
        <v>133</v>
      </c>
      <c r="C198" s="26">
        <v>44568</v>
      </c>
      <c r="D198" t="s">
        <v>134</v>
      </c>
      <c r="E198" s="27">
        <v>1049</v>
      </c>
      <c r="F198" t="s">
        <v>108</v>
      </c>
      <c r="G198" s="20">
        <v>2490</v>
      </c>
    </row>
    <row r="199" spans="1:12" ht="18.75" customHeight="1" x14ac:dyDescent="0.25">
      <c r="A199" s="25">
        <v>100536</v>
      </c>
      <c r="B199" t="s">
        <v>133</v>
      </c>
      <c r="C199" s="26">
        <v>44568</v>
      </c>
      <c r="D199" t="s">
        <v>134</v>
      </c>
      <c r="E199" s="27">
        <v>1056</v>
      </c>
      <c r="F199" t="s">
        <v>120</v>
      </c>
      <c r="G199" s="20">
        <v>2485</v>
      </c>
    </row>
    <row r="200" spans="1:12" ht="18.75" customHeight="1" x14ac:dyDescent="0.25">
      <c r="A200" s="25">
        <v>100537</v>
      </c>
      <c r="B200" t="s">
        <v>133</v>
      </c>
      <c r="C200" s="26">
        <v>44568</v>
      </c>
      <c r="D200" t="s">
        <v>134</v>
      </c>
      <c r="E200" s="27">
        <v>1060</v>
      </c>
      <c r="F200" t="s">
        <v>124</v>
      </c>
      <c r="G200" s="20">
        <v>1145</v>
      </c>
    </row>
    <row r="201" spans="1:12" ht="18.75" customHeight="1" x14ac:dyDescent="0.25">
      <c r="A201" s="25">
        <v>100538</v>
      </c>
      <c r="B201" t="s">
        <v>133</v>
      </c>
      <c r="C201" s="26">
        <v>44568</v>
      </c>
      <c r="D201" t="s">
        <v>134</v>
      </c>
      <c r="E201" s="27">
        <v>1062</v>
      </c>
      <c r="F201" t="s">
        <v>104</v>
      </c>
      <c r="G201" s="20">
        <v>3720</v>
      </c>
    </row>
    <row r="202" spans="1:12" ht="18.75" customHeight="1" x14ac:dyDescent="0.25">
      <c r="A202" s="25">
        <v>100539</v>
      </c>
      <c r="B202" t="s">
        <v>133</v>
      </c>
      <c r="C202" s="26">
        <v>44568</v>
      </c>
      <c r="D202" t="s">
        <v>134</v>
      </c>
      <c r="E202" s="27">
        <v>1074</v>
      </c>
      <c r="F202" t="s">
        <v>147</v>
      </c>
      <c r="G202" s="20">
        <v>800</v>
      </c>
    </row>
    <row r="203" spans="1:12" ht="18.75" customHeight="1" x14ac:dyDescent="0.25">
      <c r="A203" s="25">
        <v>100540</v>
      </c>
      <c r="B203" t="s">
        <v>133</v>
      </c>
      <c r="C203" s="26">
        <v>44568</v>
      </c>
      <c r="D203" t="s">
        <v>134</v>
      </c>
      <c r="E203" s="27">
        <v>1075</v>
      </c>
      <c r="F203" t="s">
        <v>72</v>
      </c>
      <c r="G203" s="20">
        <v>260</v>
      </c>
    </row>
    <row r="204" spans="1:12" ht="18.75" customHeight="1" x14ac:dyDescent="0.25"/>
    <row r="205" spans="1:12" ht="18.75" customHeight="1" x14ac:dyDescent="0.25">
      <c r="A205" s="25">
        <v>100576</v>
      </c>
      <c r="B205" t="s">
        <v>133</v>
      </c>
      <c r="C205" s="26">
        <v>44599</v>
      </c>
      <c r="D205" t="s">
        <v>134</v>
      </c>
      <c r="E205" s="27">
        <v>1001</v>
      </c>
      <c r="F205" t="s">
        <v>19</v>
      </c>
      <c r="G205" s="20">
        <v>1767.5</v>
      </c>
      <c r="L205" s="26"/>
    </row>
    <row r="206" spans="1:12" ht="18.75" customHeight="1" x14ac:dyDescent="0.25">
      <c r="A206" s="25">
        <v>100577</v>
      </c>
      <c r="B206" t="s">
        <v>133</v>
      </c>
      <c r="C206" s="26">
        <v>44599</v>
      </c>
      <c r="D206" t="s">
        <v>134</v>
      </c>
      <c r="E206" s="27">
        <v>1003</v>
      </c>
      <c r="F206" t="s">
        <v>24</v>
      </c>
      <c r="G206" s="20">
        <v>4250</v>
      </c>
    </row>
    <row r="207" spans="1:12" ht="18.75" customHeight="1" x14ac:dyDescent="0.25">
      <c r="A207" s="25">
        <v>100578</v>
      </c>
      <c r="B207" t="s">
        <v>133</v>
      </c>
      <c r="C207" s="26">
        <v>44599</v>
      </c>
      <c r="D207" t="s">
        <v>134</v>
      </c>
      <c r="E207" s="27">
        <v>1004</v>
      </c>
      <c r="F207" t="s">
        <v>25</v>
      </c>
      <c r="G207" s="20">
        <v>615</v>
      </c>
      <c r="L207" s="26"/>
    </row>
    <row r="208" spans="1:12" ht="18.75" customHeight="1" x14ac:dyDescent="0.25">
      <c r="A208" s="25">
        <v>100579</v>
      </c>
      <c r="B208" t="s">
        <v>133</v>
      </c>
      <c r="C208" s="26">
        <v>44599</v>
      </c>
      <c r="D208" t="s">
        <v>134</v>
      </c>
      <c r="E208" s="27">
        <v>1006</v>
      </c>
      <c r="F208" t="s">
        <v>30</v>
      </c>
      <c r="G208" s="20">
        <v>1655</v>
      </c>
    </row>
    <row r="209" spans="1:7" ht="18.75" customHeight="1" x14ac:dyDescent="0.25">
      <c r="A209" s="25">
        <v>100580</v>
      </c>
      <c r="B209" t="s">
        <v>133</v>
      </c>
      <c r="C209" s="26">
        <v>44599</v>
      </c>
      <c r="D209" t="s">
        <v>134</v>
      </c>
      <c r="E209" s="27">
        <v>1007</v>
      </c>
      <c r="F209" t="s">
        <v>32</v>
      </c>
      <c r="G209" s="20">
        <v>6390</v>
      </c>
    </row>
    <row r="210" spans="1:7" ht="18.75" customHeight="1" x14ac:dyDescent="0.25">
      <c r="A210" s="25">
        <v>100581</v>
      </c>
      <c r="B210" t="s">
        <v>133</v>
      </c>
      <c r="C210" s="26">
        <v>44599</v>
      </c>
      <c r="D210" t="s">
        <v>134</v>
      </c>
      <c r="E210" s="27">
        <v>1010</v>
      </c>
      <c r="F210" t="s">
        <v>38</v>
      </c>
      <c r="G210" s="31" t="s">
        <v>149</v>
      </c>
    </row>
    <row r="211" spans="1:7" ht="18.75" customHeight="1" x14ac:dyDescent="0.25">
      <c r="A211" s="25">
        <v>100582</v>
      </c>
      <c r="B211" t="s">
        <v>133</v>
      </c>
      <c r="C211" s="26">
        <v>44599</v>
      </c>
      <c r="D211" t="s">
        <v>134</v>
      </c>
      <c r="E211" s="27">
        <v>1011</v>
      </c>
      <c r="F211" t="s">
        <v>41</v>
      </c>
      <c r="G211" s="20">
        <v>1612.5</v>
      </c>
    </row>
    <row r="212" spans="1:7" ht="18.75" customHeight="1" x14ac:dyDescent="0.25">
      <c r="A212" s="25">
        <v>100583</v>
      </c>
      <c r="B212" t="s">
        <v>133</v>
      </c>
      <c r="C212" s="26">
        <v>44599</v>
      </c>
      <c r="D212" t="s">
        <v>134</v>
      </c>
      <c r="E212" s="27">
        <v>1013</v>
      </c>
      <c r="F212" t="s">
        <v>43</v>
      </c>
      <c r="G212" s="20">
        <v>727.5</v>
      </c>
    </row>
    <row r="213" spans="1:7" ht="18.75" customHeight="1" x14ac:dyDescent="0.25">
      <c r="A213" s="25">
        <v>100584</v>
      </c>
      <c r="B213" t="s">
        <v>133</v>
      </c>
      <c r="C213" s="26">
        <v>44599</v>
      </c>
      <c r="D213" t="s">
        <v>134</v>
      </c>
      <c r="E213" s="27">
        <v>1014</v>
      </c>
      <c r="F213" t="s">
        <v>44</v>
      </c>
      <c r="G213" s="20">
        <v>110</v>
      </c>
    </row>
    <row r="214" spans="1:7" ht="18.75" customHeight="1" x14ac:dyDescent="0.25">
      <c r="A214" s="25">
        <v>100550</v>
      </c>
      <c r="B214" t="s">
        <v>133</v>
      </c>
      <c r="C214" s="26">
        <v>44599</v>
      </c>
      <c r="D214" t="s">
        <v>134</v>
      </c>
      <c r="E214" s="27">
        <v>1015</v>
      </c>
      <c r="F214" t="s">
        <v>45</v>
      </c>
      <c r="G214" s="31" t="s">
        <v>149</v>
      </c>
    </row>
    <row r="215" spans="1:7" ht="18.75" customHeight="1" x14ac:dyDescent="0.25">
      <c r="A215" s="25">
        <v>100551</v>
      </c>
      <c r="B215" t="s">
        <v>133</v>
      </c>
      <c r="C215" s="26">
        <v>44599</v>
      </c>
      <c r="D215" t="s">
        <v>134</v>
      </c>
      <c r="E215" s="27">
        <v>1016</v>
      </c>
      <c r="F215" t="s">
        <v>46</v>
      </c>
      <c r="G215" s="20">
        <v>1680</v>
      </c>
    </row>
    <row r="216" spans="1:7" ht="18.75" customHeight="1" x14ac:dyDescent="0.25">
      <c r="A216" s="25">
        <v>100552</v>
      </c>
      <c r="B216" t="s">
        <v>133</v>
      </c>
      <c r="C216" s="26">
        <v>44599</v>
      </c>
      <c r="D216" t="s">
        <v>134</v>
      </c>
      <c r="E216" s="27">
        <v>1020</v>
      </c>
      <c r="F216" t="s">
        <v>56</v>
      </c>
      <c r="G216" s="31" t="s">
        <v>149</v>
      </c>
    </row>
    <row r="217" spans="1:7" ht="18.75" customHeight="1" x14ac:dyDescent="0.25">
      <c r="A217" s="25">
        <v>100553</v>
      </c>
      <c r="B217" t="s">
        <v>133</v>
      </c>
      <c r="C217" s="26">
        <v>44599</v>
      </c>
      <c r="D217" t="s">
        <v>134</v>
      </c>
      <c r="E217" s="27">
        <v>1021</v>
      </c>
      <c r="F217" t="s">
        <v>57</v>
      </c>
      <c r="G217" s="20">
        <v>2012.5</v>
      </c>
    </row>
    <row r="218" spans="1:7" ht="18.75" customHeight="1" x14ac:dyDescent="0.25">
      <c r="A218" s="25">
        <v>100554</v>
      </c>
      <c r="B218" t="s">
        <v>133</v>
      </c>
      <c r="C218" s="26">
        <v>44599</v>
      </c>
      <c r="D218" t="s">
        <v>134</v>
      </c>
      <c r="E218" s="27">
        <v>1022</v>
      </c>
      <c r="F218" t="s">
        <v>60</v>
      </c>
      <c r="G218" s="31" t="s">
        <v>149</v>
      </c>
    </row>
    <row r="219" spans="1:7" ht="18.75" customHeight="1" x14ac:dyDescent="0.25">
      <c r="A219" s="25">
        <v>100555</v>
      </c>
      <c r="B219" t="s">
        <v>133</v>
      </c>
      <c r="C219" s="26">
        <v>44599</v>
      </c>
      <c r="D219" t="s">
        <v>134</v>
      </c>
      <c r="E219" s="27">
        <v>1025</v>
      </c>
      <c r="F219" t="s">
        <v>65</v>
      </c>
      <c r="G219" s="31" t="s">
        <v>149</v>
      </c>
    </row>
    <row r="220" spans="1:7" ht="18.75" customHeight="1" x14ac:dyDescent="0.25">
      <c r="A220" s="25">
        <v>100556</v>
      </c>
      <c r="B220" t="s">
        <v>133</v>
      </c>
      <c r="C220" s="26">
        <v>44599</v>
      </c>
      <c r="D220" t="s">
        <v>134</v>
      </c>
      <c r="E220" s="27">
        <v>1027</v>
      </c>
      <c r="F220" t="s">
        <v>73</v>
      </c>
      <c r="G220" s="20">
        <v>1874.5</v>
      </c>
    </row>
    <row r="221" spans="1:7" ht="18.75" customHeight="1" x14ac:dyDescent="0.25">
      <c r="A221" s="25">
        <v>100557</v>
      </c>
      <c r="B221" t="s">
        <v>133</v>
      </c>
      <c r="C221" s="26">
        <v>44599</v>
      </c>
      <c r="D221" t="s">
        <v>134</v>
      </c>
      <c r="E221" s="27">
        <v>1029</v>
      </c>
      <c r="F221" t="s">
        <v>78</v>
      </c>
      <c r="G221" s="20">
        <v>2062.5</v>
      </c>
    </row>
    <row r="222" spans="1:7" ht="18.75" customHeight="1" x14ac:dyDescent="0.25">
      <c r="A222" s="25">
        <v>100558</v>
      </c>
      <c r="B222" t="s">
        <v>133</v>
      </c>
      <c r="C222" s="26">
        <v>44599</v>
      </c>
      <c r="D222" t="s">
        <v>134</v>
      </c>
      <c r="E222" s="27">
        <v>1031</v>
      </c>
      <c r="F222" t="s">
        <v>80</v>
      </c>
      <c r="G222" s="31" t="s">
        <v>149</v>
      </c>
    </row>
    <row r="223" spans="1:7" ht="18.75" customHeight="1" x14ac:dyDescent="0.25">
      <c r="A223" s="25">
        <v>100559</v>
      </c>
      <c r="B223" t="s">
        <v>133</v>
      </c>
      <c r="C223" s="26">
        <v>44599</v>
      </c>
      <c r="D223" t="s">
        <v>134</v>
      </c>
      <c r="E223" s="27">
        <v>1032</v>
      </c>
      <c r="F223" t="s">
        <v>81</v>
      </c>
      <c r="G223" s="20">
        <v>1715.15</v>
      </c>
    </row>
    <row r="224" spans="1:7" ht="18.75" customHeight="1" x14ac:dyDescent="0.25">
      <c r="A224" s="25">
        <v>100560</v>
      </c>
      <c r="B224" t="s">
        <v>133</v>
      </c>
      <c r="C224" s="26">
        <v>44599</v>
      </c>
      <c r="D224" t="s">
        <v>134</v>
      </c>
      <c r="E224" s="27">
        <v>1033</v>
      </c>
      <c r="F224" t="s">
        <v>82</v>
      </c>
      <c r="G224" s="31" t="s">
        <v>149</v>
      </c>
    </row>
    <row r="225" spans="1:7" ht="18.75" customHeight="1" x14ac:dyDescent="0.25">
      <c r="A225" s="25">
        <v>100561</v>
      </c>
      <c r="B225" t="s">
        <v>133</v>
      </c>
      <c r="C225" s="26">
        <v>44599</v>
      </c>
      <c r="D225" t="s">
        <v>134</v>
      </c>
      <c r="E225" s="27">
        <v>1034</v>
      </c>
      <c r="F225" t="s">
        <v>84</v>
      </c>
      <c r="G225" s="20">
        <v>1740</v>
      </c>
    </row>
    <row r="226" spans="1:7" ht="18.75" customHeight="1" x14ac:dyDescent="0.25">
      <c r="A226" s="25">
        <v>100562</v>
      </c>
      <c r="B226" t="s">
        <v>133</v>
      </c>
      <c r="C226" s="26">
        <v>44599</v>
      </c>
      <c r="D226" t="s">
        <v>134</v>
      </c>
      <c r="E226" s="27">
        <v>1035</v>
      </c>
      <c r="F226" t="s">
        <v>85</v>
      </c>
      <c r="G226" s="20">
        <v>2535</v>
      </c>
    </row>
    <row r="227" spans="1:7" ht="18.75" customHeight="1" x14ac:dyDescent="0.25">
      <c r="A227" s="25">
        <v>100563</v>
      </c>
      <c r="B227" t="s">
        <v>133</v>
      </c>
      <c r="C227" s="26">
        <v>44599</v>
      </c>
      <c r="D227" t="s">
        <v>134</v>
      </c>
      <c r="E227" s="27">
        <v>1036</v>
      </c>
      <c r="F227" t="s">
        <v>86</v>
      </c>
      <c r="G227" s="20">
        <v>772.5</v>
      </c>
    </row>
    <row r="228" spans="1:7" ht="18.75" customHeight="1" x14ac:dyDescent="0.25">
      <c r="A228" s="25">
        <v>100564</v>
      </c>
      <c r="B228" t="s">
        <v>133</v>
      </c>
      <c r="C228" s="26">
        <v>44599</v>
      </c>
      <c r="D228" t="s">
        <v>134</v>
      </c>
      <c r="E228" s="27">
        <v>1040</v>
      </c>
      <c r="F228" t="s">
        <v>90</v>
      </c>
      <c r="G228" s="20">
        <v>1353.33</v>
      </c>
    </row>
    <row r="229" spans="1:7" ht="18.75" customHeight="1" x14ac:dyDescent="0.25">
      <c r="A229" s="25">
        <v>100565</v>
      </c>
      <c r="B229" t="s">
        <v>133</v>
      </c>
      <c r="C229" s="26">
        <v>44599</v>
      </c>
      <c r="D229" t="s">
        <v>134</v>
      </c>
      <c r="E229" s="27">
        <v>1041</v>
      </c>
      <c r="F229" t="s">
        <v>95</v>
      </c>
      <c r="G229" s="20">
        <v>1732.5</v>
      </c>
    </row>
    <row r="230" spans="1:7" ht="18.75" customHeight="1" x14ac:dyDescent="0.25">
      <c r="A230" s="25">
        <v>100566</v>
      </c>
      <c r="B230" t="s">
        <v>133</v>
      </c>
      <c r="C230" s="26">
        <v>44599</v>
      </c>
      <c r="D230" t="s">
        <v>134</v>
      </c>
      <c r="E230" s="27">
        <v>1043</v>
      </c>
      <c r="F230" t="s">
        <v>97</v>
      </c>
      <c r="G230" s="31" t="s">
        <v>149</v>
      </c>
    </row>
    <row r="231" spans="1:7" ht="18.75" customHeight="1" x14ac:dyDescent="0.25">
      <c r="A231" s="25">
        <v>100567</v>
      </c>
      <c r="B231" t="s">
        <v>133</v>
      </c>
      <c r="C231" s="26">
        <v>44599</v>
      </c>
      <c r="D231" t="s">
        <v>134</v>
      </c>
      <c r="E231" s="27">
        <v>1044</v>
      </c>
      <c r="F231" t="s">
        <v>102</v>
      </c>
      <c r="G231" s="31" t="s">
        <v>149</v>
      </c>
    </row>
    <row r="232" spans="1:7" ht="18.75" customHeight="1" x14ac:dyDescent="0.25">
      <c r="A232" s="25">
        <v>100568</v>
      </c>
      <c r="B232" t="s">
        <v>133</v>
      </c>
      <c r="C232" s="26">
        <v>44599</v>
      </c>
      <c r="D232" t="s">
        <v>134</v>
      </c>
      <c r="E232" s="27">
        <v>1045</v>
      </c>
      <c r="F232" t="s">
        <v>103</v>
      </c>
      <c r="G232" s="20">
        <v>917.5</v>
      </c>
    </row>
    <row r="233" spans="1:7" ht="18.75" customHeight="1" x14ac:dyDescent="0.25">
      <c r="A233" s="25">
        <v>100569</v>
      </c>
      <c r="B233" t="s">
        <v>133</v>
      </c>
      <c r="C233" s="26">
        <v>44599</v>
      </c>
      <c r="D233" t="s">
        <v>134</v>
      </c>
      <c r="E233" s="27">
        <v>1046</v>
      </c>
      <c r="F233" t="s">
        <v>105</v>
      </c>
      <c r="G233" s="20">
        <v>1657.5</v>
      </c>
    </row>
    <row r="234" spans="1:7" ht="18.75" customHeight="1" x14ac:dyDescent="0.25">
      <c r="A234" s="25">
        <v>100570</v>
      </c>
      <c r="B234" t="s">
        <v>133</v>
      </c>
      <c r="C234" s="26">
        <v>44599</v>
      </c>
      <c r="D234" t="s">
        <v>134</v>
      </c>
      <c r="E234" s="27">
        <v>1047</v>
      </c>
      <c r="F234" t="s">
        <v>106</v>
      </c>
      <c r="G234" s="20">
        <v>2133.65</v>
      </c>
    </row>
    <row r="235" spans="1:7" ht="18.75" customHeight="1" x14ac:dyDescent="0.25">
      <c r="A235" s="25">
        <v>100571</v>
      </c>
      <c r="B235" t="s">
        <v>133</v>
      </c>
      <c r="C235" s="26">
        <v>44599</v>
      </c>
      <c r="D235" t="s">
        <v>134</v>
      </c>
      <c r="E235" s="27">
        <v>1049</v>
      </c>
      <c r="F235" t="s">
        <v>108</v>
      </c>
      <c r="G235" s="31" t="s">
        <v>149</v>
      </c>
    </row>
    <row r="236" spans="1:7" ht="18.75" customHeight="1" x14ac:dyDescent="0.25">
      <c r="A236" s="25">
        <v>100572</v>
      </c>
      <c r="B236" t="s">
        <v>133</v>
      </c>
      <c r="C236" s="26">
        <v>44599</v>
      </c>
      <c r="D236" t="s">
        <v>134</v>
      </c>
      <c r="E236" s="27">
        <v>1050</v>
      </c>
      <c r="F236" t="s">
        <v>117</v>
      </c>
      <c r="G236" s="31" t="s">
        <v>149</v>
      </c>
    </row>
    <row r="237" spans="1:7" ht="18.75" customHeight="1" x14ac:dyDescent="0.25">
      <c r="A237" s="25">
        <v>100573</v>
      </c>
      <c r="B237" t="s">
        <v>133</v>
      </c>
      <c r="C237" s="26">
        <v>44599</v>
      </c>
      <c r="D237" t="s">
        <v>134</v>
      </c>
      <c r="E237" s="27">
        <v>1051</v>
      </c>
      <c r="F237" t="s">
        <v>112</v>
      </c>
      <c r="G237" s="20">
        <v>901.35</v>
      </c>
    </row>
    <row r="238" spans="1:7" ht="18.75" customHeight="1" x14ac:dyDescent="0.25">
      <c r="A238" s="25">
        <v>100574</v>
      </c>
      <c r="B238" t="s">
        <v>133</v>
      </c>
      <c r="C238" s="26">
        <v>44599</v>
      </c>
      <c r="D238" t="s">
        <v>134</v>
      </c>
      <c r="E238" s="27">
        <v>1052</v>
      </c>
      <c r="F238" t="s">
        <v>113</v>
      </c>
      <c r="G238" s="20">
        <v>3192.5</v>
      </c>
    </row>
    <row r="239" spans="1:7" ht="18.75" customHeight="1" x14ac:dyDescent="0.25">
      <c r="A239" s="25">
        <v>100575</v>
      </c>
      <c r="B239" t="s">
        <v>133</v>
      </c>
      <c r="C239" s="26">
        <v>44599</v>
      </c>
      <c r="D239" t="s">
        <v>134</v>
      </c>
      <c r="E239" s="27">
        <v>1053</v>
      </c>
      <c r="F239" t="s">
        <v>115</v>
      </c>
      <c r="G239" s="31" t="s">
        <v>149</v>
      </c>
    </row>
    <row r="240" spans="1:7" ht="18.75" customHeight="1" x14ac:dyDescent="0.25">
      <c r="A240" s="25">
        <v>100541</v>
      </c>
      <c r="B240" t="s">
        <v>133</v>
      </c>
      <c r="C240" s="26">
        <v>44599</v>
      </c>
      <c r="D240" t="s">
        <v>134</v>
      </c>
      <c r="E240" s="27">
        <v>1054</v>
      </c>
      <c r="F240" t="s">
        <v>118</v>
      </c>
      <c r="G240" s="20">
        <v>3198.75</v>
      </c>
    </row>
    <row r="241" spans="1:7" ht="18.75" customHeight="1" x14ac:dyDescent="0.25">
      <c r="A241" s="25">
        <v>100542</v>
      </c>
      <c r="B241" t="s">
        <v>133</v>
      </c>
      <c r="C241" s="26">
        <v>44599</v>
      </c>
      <c r="D241" t="s">
        <v>134</v>
      </c>
      <c r="E241" s="27">
        <v>1056</v>
      </c>
      <c r="F241" t="s">
        <v>120</v>
      </c>
      <c r="G241" s="31" t="s">
        <v>149</v>
      </c>
    </row>
    <row r="242" spans="1:7" ht="18.75" customHeight="1" x14ac:dyDescent="0.25">
      <c r="A242" s="25">
        <v>100543</v>
      </c>
      <c r="B242" t="s">
        <v>133</v>
      </c>
      <c r="C242" s="26">
        <v>44599</v>
      </c>
      <c r="D242" t="s">
        <v>134</v>
      </c>
      <c r="E242" s="27">
        <v>1057</v>
      </c>
      <c r="F242" t="s">
        <v>121</v>
      </c>
      <c r="G242" s="20">
        <v>1470</v>
      </c>
    </row>
    <row r="243" spans="1:7" ht="18.75" customHeight="1" x14ac:dyDescent="0.25">
      <c r="A243" s="25">
        <v>100544</v>
      </c>
      <c r="B243" t="s">
        <v>133</v>
      </c>
      <c r="C243" s="26">
        <v>44599</v>
      </c>
      <c r="D243" t="s">
        <v>134</v>
      </c>
      <c r="E243" s="27">
        <v>1058</v>
      </c>
      <c r="F243" t="s">
        <v>122</v>
      </c>
      <c r="G243" s="20">
        <v>1320</v>
      </c>
    </row>
    <row r="244" spans="1:7" ht="18.75" customHeight="1" x14ac:dyDescent="0.25">
      <c r="A244" s="25">
        <v>100545</v>
      </c>
      <c r="B244" t="s">
        <v>133</v>
      </c>
      <c r="C244" s="26">
        <v>44599</v>
      </c>
      <c r="D244" t="s">
        <v>134</v>
      </c>
      <c r="E244" s="27">
        <v>1059</v>
      </c>
      <c r="F244" t="s">
        <v>123</v>
      </c>
      <c r="G244" s="20">
        <v>857.5</v>
      </c>
    </row>
    <row r="245" spans="1:7" ht="18.75" customHeight="1" x14ac:dyDescent="0.25">
      <c r="A245" s="25">
        <v>100546</v>
      </c>
      <c r="B245" t="s">
        <v>133</v>
      </c>
      <c r="C245" s="26">
        <v>44599</v>
      </c>
      <c r="D245" t="s">
        <v>134</v>
      </c>
      <c r="E245" s="27">
        <v>1060</v>
      </c>
      <c r="F245" t="s">
        <v>124</v>
      </c>
      <c r="G245" s="20">
        <v>355</v>
      </c>
    </row>
    <row r="246" spans="1:7" ht="18.75" customHeight="1" x14ac:dyDescent="0.25">
      <c r="A246" s="25">
        <v>100547</v>
      </c>
      <c r="B246" t="s">
        <v>133</v>
      </c>
      <c r="C246" s="26">
        <v>44599</v>
      </c>
      <c r="D246" t="s">
        <v>134</v>
      </c>
      <c r="E246" s="27">
        <v>1061</v>
      </c>
      <c r="F246" t="s">
        <v>89</v>
      </c>
      <c r="G246" s="20">
        <v>600</v>
      </c>
    </row>
    <row r="247" spans="1:7" ht="18.75" customHeight="1" x14ac:dyDescent="0.25">
      <c r="A247" s="25">
        <v>100548</v>
      </c>
      <c r="B247" t="s">
        <v>133</v>
      </c>
      <c r="C247" s="26">
        <v>44599</v>
      </c>
      <c r="D247" t="s">
        <v>134</v>
      </c>
      <c r="E247" s="27">
        <v>1062</v>
      </c>
      <c r="F247" t="s">
        <v>104</v>
      </c>
      <c r="G247" s="20">
        <v>1800</v>
      </c>
    </row>
    <row r="248" spans="1:7" ht="18.75" customHeight="1" x14ac:dyDescent="0.25">
      <c r="A248" s="25">
        <v>100549</v>
      </c>
      <c r="B248" t="s">
        <v>133</v>
      </c>
      <c r="C248" s="26">
        <v>44599</v>
      </c>
      <c r="D248" t="s">
        <v>134</v>
      </c>
      <c r="E248" s="27">
        <v>1064</v>
      </c>
      <c r="F248" t="s">
        <v>145</v>
      </c>
      <c r="G248" s="20">
        <v>1845</v>
      </c>
    </row>
    <row r="249" spans="1:7" ht="18.75" customHeight="1" x14ac:dyDescent="0.25">
      <c r="A249" s="25">
        <v>100585</v>
      </c>
      <c r="B249" t="s">
        <v>133</v>
      </c>
      <c r="C249" s="26">
        <v>44599</v>
      </c>
      <c r="D249" t="s">
        <v>134</v>
      </c>
      <c r="E249" s="27">
        <v>1085</v>
      </c>
      <c r="F249" t="s">
        <v>150</v>
      </c>
      <c r="G249" s="31" t="s">
        <v>149</v>
      </c>
    </row>
    <row r="250" spans="1:7" ht="18.75" customHeight="1" x14ac:dyDescent="0.25">
      <c r="A250" s="25">
        <v>100586</v>
      </c>
      <c r="B250" t="s">
        <v>133</v>
      </c>
      <c r="C250" s="26">
        <v>44599</v>
      </c>
      <c r="D250" t="s">
        <v>134</v>
      </c>
      <c r="E250" s="27">
        <v>1066</v>
      </c>
      <c r="F250" t="s">
        <v>36</v>
      </c>
      <c r="G250" s="20">
        <v>1462.5</v>
      </c>
    </row>
    <row r="251" spans="1:7" ht="18.75" customHeight="1" x14ac:dyDescent="0.25">
      <c r="A251" s="25">
        <v>100587</v>
      </c>
      <c r="B251" t="s">
        <v>133</v>
      </c>
      <c r="C251" s="26">
        <v>44599</v>
      </c>
      <c r="D251" t="s">
        <v>134</v>
      </c>
      <c r="E251" s="27">
        <v>1067</v>
      </c>
      <c r="F251" t="s">
        <v>99</v>
      </c>
      <c r="G251" s="20">
        <v>3567.5</v>
      </c>
    </row>
    <row r="252" spans="1:7" ht="18.75" customHeight="1" x14ac:dyDescent="0.25">
      <c r="A252" s="25">
        <v>100588</v>
      </c>
      <c r="B252" t="s">
        <v>133</v>
      </c>
      <c r="C252" s="26">
        <v>44599</v>
      </c>
      <c r="D252" t="s">
        <v>134</v>
      </c>
      <c r="E252" s="27">
        <v>1068</v>
      </c>
      <c r="F252" t="s">
        <v>39</v>
      </c>
      <c r="G252" s="20">
        <v>1540</v>
      </c>
    </row>
    <row r="253" spans="1:7" ht="18.75" customHeight="1" x14ac:dyDescent="0.25">
      <c r="A253" s="25">
        <v>100589</v>
      </c>
      <c r="B253" t="s">
        <v>133</v>
      </c>
      <c r="C253" s="26">
        <v>44599</v>
      </c>
      <c r="D253" t="s">
        <v>134</v>
      </c>
      <c r="E253" s="27">
        <v>1069</v>
      </c>
      <c r="F253" t="s">
        <v>88</v>
      </c>
      <c r="G253" s="20">
        <v>1520</v>
      </c>
    </row>
    <row r="254" spans="1:7" ht="18.75" customHeight="1" x14ac:dyDescent="0.25">
      <c r="A254" s="25">
        <v>100590</v>
      </c>
      <c r="B254" t="s">
        <v>133</v>
      </c>
      <c r="C254" s="26">
        <v>44599</v>
      </c>
      <c r="D254" t="s">
        <v>134</v>
      </c>
      <c r="E254" s="27">
        <v>1070</v>
      </c>
      <c r="F254" t="s">
        <v>63</v>
      </c>
      <c r="G254" s="20">
        <v>190</v>
      </c>
    </row>
    <row r="255" spans="1:7" ht="18.75" customHeight="1" x14ac:dyDescent="0.25">
      <c r="A255" s="25">
        <v>100591</v>
      </c>
      <c r="B255" t="s">
        <v>133</v>
      </c>
      <c r="C255" s="26">
        <v>44599</v>
      </c>
      <c r="D255" t="s">
        <v>134</v>
      </c>
      <c r="E255" s="27">
        <v>1071</v>
      </c>
      <c r="F255" t="s">
        <v>28</v>
      </c>
      <c r="G255" s="20">
        <v>1960</v>
      </c>
    </row>
    <row r="256" spans="1:7" ht="18.75" customHeight="1" x14ac:dyDescent="0.25">
      <c r="A256" s="25">
        <v>100592</v>
      </c>
      <c r="B256" t="s">
        <v>133</v>
      </c>
      <c r="C256" s="26">
        <v>44599</v>
      </c>
      <c r="D256" t="s">
        <v>134</v>
      </c>
      <c r="E256" s="27">
        <v>1072</v>
      </c>
      <c r="F256" t="s">
        <v>83</v>
      </c>
      <c r="G256" s="20">
        <v>2365</v>
      </c>
    </row>
    <row r="257" spans="1:12" ht="18.75" customHeight="1" x14ac:dyDescent="0.25">
      <c r="A257" s="25">
        <v>100593</v>
      </c>
      <c r="B257" t="s">
        <v>133</v>
      </c>
      <c r="C257" s="26">
        <v>44599</v>
      </c>
      <c r="D257" t="s">
        <v>134</v>
      </c>
      <c r="E257" s="27">
        <v>1073</v>
      </c>
      <c r="F257" t="s">
        <v>64</v>
      </c>
      <c r="G257" s="20">
        <v>585.41999999999996</v>
      </c>
    </row>
    <row r="258" spans="1:12" ht="18.75" customHeight="1" x14ac:dyDescent="0.25">
      <c r="A258" s="25">
        <v>100594</v>
      </c>
      <c r="B258" t="s">
        <v>133</v>
      </c>
      <c r="C258" s="26">
        <v>44599</v>
      </c>
      <c r="D258" t="s">
        <v>134</v>
      </c>
      <c r="E258" s="27">
        <v>1074</v>
      </c>
      <c r="F258" t="s">
        <v>147</v>
      </c>
      <c r="G258" s="20">
        <v>1950</v>
      </c>
    </row>
    <row r="259" spans="1:12" ht="18.75" customHeight="1" x14ac:dyDescent="0.25">
      <c r="A259" s="25">
        <v>100595</v>
      </c>
      <c r="B259" t="s">
        <v>133</v>
      </c>
      <c r="C259" s="26">
        <v>44599</v>
      </c>
      <c r="D259" t="s">
        <v>134</v>
      </c>
      <c r="E259" s="27">
        <v>1075</v>
      </c>
      <c r="F259" t="s">
        <v>72</v>
      </c>
      <c r="G259" s="20">
        <v>977.5</v>
      </c>
    </row>
    <row r="260" spans="1:12" ht="18.75" customHeight="1" x14ac:dyDescent="0.25">
      <c r="A260" s="25">
        <v>100596</v>
      </c>
      <c r="B260" t="s">
        <v>133</v>
      </c>
      <c r="C260" s="26">
        <v>44599</v>
      </c>
      <c r="D260" t="s">
        <v>134</v>
      </c>
      <c r="E260" s="27">
        <v>1076</v>
      </c>
      <c r="F260" t="s">
        <v>20</v>
      </c>
      <c r="G260" s="20">
        <v>420</v>
      </c>
    </row>
    <row r="261" spans="1:12" ht="18.75" customHeight="1" x14ac:dyDescent="0.25">
      <c r="A261" s="25">
        <v>100597</v>
      </c>
      <c r="B261" t="s">
        <v>133</v>
      </c>
      <c r="C261" s="26">
        <v>44599</v>
      </c>
      <c r="D261" t="s">
        <v>134</v>
      </c>
      <c r="E261" s="27">
        <v>1077</v>
      </c>
      <c r="F261" t="s">
        <v>74</v>
      </c>
      <c r="G261" s="20">
        <v>525</v>
      </c>
    </row>
    <row r="262" spans="1:12" ht="18.75" customHeight="1" x14ac:dyDescent="0.25">
      <c r="A262" s="25">
        <v>100598</v>
      </c>
      <c r="B262" t="s">
        <v>133</v>
      </c>
      <c r="C262" s="26">
        <v>44599</v>
      </c>
      <c r="D262" t="s">
        <v>134</v>
      </c>
      <c r="E262" s="27">
        <v>1078</v>
      </c>
      <c r="F262" t="s">
        <v>47</v>
      </c>
      <c r="G262" s="31" t="s">
        <v>149</v>
      </c>
    </row>
    <row r="263" spans="1:12" ht="18.75" customHeight="1" x14ac:dyDescent="0.25">
      <c r="A263" s="25">
        <v>100599</v>
      </c>
      <c r="B263" t="s">
        <v>133</v>
      </c>
      <c r="C263" s="26">
        <v>44599</v>
      </c>
      <c r="D263" t="s">
        <v>134</v>
      </c>
      <c r="E263" s="27">
        <v>1079</v>
      </c>
      <c r="F263" t="s">
        <v>116</v>
      </c>
      <c r="G263" s="20">
        <v>412.5</v>
      </c>
    </row>
    <row r="264" spans="1:12" ht="18.75" customHeight="1" x14ac:dyDescent="0.25">
      <c r="A264" s="25">
        <v>100600</v>
      </c>
      <c r="B264" t="s">
        <v>133</v>
      </c>
      <c r="C264" s="26">
        <v>44599</v>
      </c>
      <c r="D264" t="s">
        <v>134</v>
      </c>
      <c r="E264" s="27">
        <v>1080</v>
      </c>
      <c r="F264" t="s">
        <v>93</v>
      </c>
      <c r="G264" s="20">
        <v>200</v>
      </c>
    </row>
    <row r="265" spans="1:12" ht="18.75" customHeight="1" x14ac:dyDescent="0.25">
      <c r="A265" s="25">
        <v>976810</v>
      </c>
      <c r="B265" t="s">
        <v>136</v>
      </c>
      <c r="C265" s="26">
        <v>44599</v>
      </c>
      <c r="D265" t="s">
        <v>134</v>
      </c>
      <c r="E265" s="27">
        <v>1081</v>
      </c>
      <c r="F265" t="s">
        <v>58</v>
      </c>
      <c r="G265" s="20">
        <v>225</v>
      </c>
    </row>
    <row r="266" spans="1:12" ht="18.75" customHeight="1" x14ac:dyDescent="0.25">
      <c r="A266" s="25">
        <v>976811</v>
      </c>
      <c r="B266" t="s">
        <v>136</v>
      </c>
      <c r="C266" s="26">
        <v>44599</v>
      </c>
      <c r="D266" t="s">
        <v>134</v>
      </c>
      <c r="E266" s="27">
        <v>1082</v>
      </c>
      <c r="F266" t="s">
        <v>31</v>
      </c>
      <c r="G266" s="20">
        <v>697.5</v>
      </c>
    </row>
    <row r="267" spans="1:12" ht="18.75" customHeight="1" x14ac:dyDescent="0.25">
      <c r="A267" s="25">
        <v>976812</v>
      </c>
      <c r="B267" t="s">
        <v>136</v>
      </c>
      <c r="C267" s="26">
        <v>44599</v>
      </c>
      <c r="D267" t="s">
        <v>134</v>
      </c>
      <c r="E267" s="27">
        <v>1083</v>
      </c>
      <c r="F267" t="s">
        <v>91</v>
      </c>
      <c r="G267" s="20">
        <v>178.75</v>
      </c>
    </row>
    <row r="268" spans="1:12" ht="18.75" customHeight="1" x14ac:dyDescent="0.25">
      <c r="A268" s="25">
        <v>976813</v>
      </c>
      <c r="B268" t="s">
        <v>136</v>
      </c>
      <c r="C268" s="26">
        <v>44599</v>
      </c>
      <c r="D268" t="s">
        <v>134</v>
      </c>
      <c r="E268" s="27">
        <v>1084</v>
      </c>
      <c r="F268" t="s">
        <v>29</v>
      </c>
      <c r="G268" s="31" t="s">
        <v>149</v>
      </c>
    </row>
    <row r="269" spans="1:12" ht="18.75" customHeight="1" x14ac:dyDescent="0.25"/>
    <row r="270" spans="1:12" ht="18.75" customHeight="1" x14ac:dyDescent="0.25">
      <c r="A270" s="25">
        <v>976815</v>
      </c>
      <c r="B270" t="s">
        <v>133</v>
      </c>
      <c r="C270" s="26">
        <v>44599</v>
      </c>
      <c r="D270" t="s">
        <v>134</v>
      </c>
      <c r="E270" s="27">
        <v>1010</v>
      </c>
      <c r="F270" t="s">
        <v>38</v>
      </c>
      <c r="G270" s="20">
        <v>990</v>
      </c>
      <c r="L270" s="26"/>
    </row>
    <row r="271" spans="1:12" ht="18.75" customHeight="1" x14ac:dyDescent="0.25">
      <c r="A271" s="25">
        <v>976814</v>
      </c>
      <c r="B271" t="s">
        <v>136</v>
      </c>
      <c r="C271" s="26">
        <v>44599</v>
      </c>
      <c r="D271" t="s">
        <v>134</v>
      </c>
      <c r="E271" s="27">
        <v>1020</v>
      </c>
      <c r="F271" t="s">
        <v>56</v>
      </c>
      <c r="G271" s="20">
        <v>3380</v>
      </c>
    </row>
    <row r="272" spans="1:12" ht="18.75" customHeight="1" x14ac:dyDescent="0.25"/>
    <row r="273" spans="1:12" ht="18.75" customHeight="1" x14ac:dyDescent="0.25">
      <c r="A273" s="25">
        <v>976816</v>
      </c>
      <c r="B273" t="s">
        <v>136</v>
      </c>
      <c r="C273" s="26">
        <v>44599</v>
      </c>
      <c r="D273" t="s">
        <v>134</v>
      </c>
      <c r="E273" s="27">
        <v>1043</v>
      </c>
      <c r="F273" t="s">
        <v>97</v>
      </c>
      <c r="G273" s="20">
        <v>350</v>
      </c>
      <c r="L273" s="26"/>
    </row>
    <row r="274" spans="1:12" ht="18.75" customHeight="1" x14ac:dyDescent="0.25">
      <c r="A274" s="25">
        <v>976817</v>
      </c>
      <c r="B274" t="s">
        <v>136</v>
      </c>
      <c r="C274" s="26">
        <v>44599</v>
      </c>
      <c r="D274" t="s">
        <v>134</v>
      </c>
      <c r="E274" s="27">
        <v>1022</v>
      </c>
      <c r="F274" t="s">
        <v>60</v>
      </c>
      <c r="G274" s="20">
        <v>1208.75</v>
      </c>
    </row>
    <row r="275" spans="1:12" ht="18.75" customHeight="1" x14ac:dyDescent="0.25">
      <c r="A275" s="25">
        <v>976818</v>
      </c>
      <c r="B275" t="s">
        <v>136</v>
      </c>
      <c r="C275" s="26">
        <v>44599</v>
      </c>
      <c r="D275" t="s">
        <v>134</v>
      </c>
      <c r="E275" s="27">
        <v>1015</v>
      </c>
      <c r="F275" t="s">
        <v>45</v>
      </c>
      <c r="G275" s="20">
        <v>3005</v>
      </c>
      <c r="L275" s="26"/>
    </row>
    <row r="276" spans="1:12" ht="18.75" customHeight="1" x14ac:dyDescent="0.25">
      <c r="A276" s="25">
        <v>976819</v>
      </c>
      <c r="B276" t="s">
        <v>136</v>
      </c>
      <c r="C276" s="26">
        <v>44599</v>
      </c>
      <c r="D276" t="s">
        <v>134</v>
      </c>
      <c r="E276" s="27">
        <v>1025</v>
      </c>
      <c r="F276" t="s">
        <v>65</v>
      </c>
      <c r="G276" s="20">
        <v>380</v>
      </c>
    </row>
    <row r="277" spans="1:12" ht="18.75" customHeight="1" x14ac:dyDescent="0.25">
      <c r="A277" s="25">
        <v>976820</v>
      </c>
      <c r="B277" t="s">
        <v>136</v>
      </c>
      <c r="C277" s="26">
        <v>44599</v>
      </c>
      <c r="D277" t="s">
        <v>134</v>
      </c>
      <c r="E277" s="27">
        <v>1078</v>
      </c>
      <c r="F277" t="s">
        <v>47</v>
      </c>
      <c r="G277" s="20">
        <v>960</v>
      </c>
      <c r="J277" s="20"/>
    </row>
    <row r="278" spans="1:12" ht="18.75" customHeight="1" x14ac:dyDescent="0.25">
      <c r="A278" s="25">
        <v>976821</v>
      </c>
      <c r="B278" t="s">
        <v>136</v>
      </c>
      <c r="C278" s="26">
        <v>44599</v>
      </c>
      <c r="D278" t="s">
        <v>134</v>
      </c>
      <c r="E278" s="27">
        <v>1085</v>
      </c>
      <c r="F278" t="s">
        <v>150</v>
      </c>
      <c r="G278" s="20">
        <v>480</v>
      </c>
      <c r="J278" s="20"/>
    </row>
    <row r="279" spans="1:12" ht="18.75" customHeight="1" x14ac:dyDescent="0.25">
      <c r="A279" s="25">
        <v>976822</v>
      </c>
      <c r="B279" t="s">
        <v>136</v>
      </c>
      <c r="C279" s="26">
        <v>44599</v>
      </c>
      <c r="D279" t="s">
        <v>134</v>
      </c>
      <c r="E279" s="27">
        <v>1058</v>
      </c>
      <c r="F279" t="s">
        <v>122</v>
      </c>
      <c r="G279" s="20">
        <v>1320</v>
      </c>
      <c r="J279" s="20"/>
    </row>
    <row r="280" spans="1:12" ht="18.75" customHeight="1" x14ac:dyDescent="0.25">
      <c r="A280" s="25">
        <v>976823</v>
      </c>
      <c r="B280" t="s">
        <v>136</v>
      </c>
      <c r="C280" s="26">
        <v>44599</v>
      </c>
      <c r="D280" t="s">
        <v>134</v>
      </c>
      <c r="E280" s="27">
        <v>1056</v>
      </c>
      <c r="F280" t="s">
        <v>120</v>
      </c>
      <c r="G280" s="20">
        <v>1995</v>
      </c>
      <c r="J280" s="20"/>
    </row>
    <row r="281" spans="1:12" ht="18.75" customHeight="1" x14ac:dyDescent="0.25">
      <c r="A281" s="25">
        <v>976824</v>
      </c>
      <c r="B281" t="s">
        <v>136</v>
      </c>
      <c r="C281" s="26">
        <v>44599</v>
      </c>
      <c r="D281" t="s">
        <v>134</v>
      </c>
      <c r="E281" s="27">
        <v>1053</v>
      </c>
      <c r="F281" t="s">
        <v>115</v>
      </c>
      <c r="G281" s="20">
        <v>910</v>
      </c>
      <c r="J281" s="20"/>
    </row>
    <row r="282" spans="1:12" ht="18.75" customHeight="1" x14ac:dyDescent="0.25">
      <c r="A282" s="25">
        <v>976825</v>
      </c>
      <c r="B282" t="s">
        <v>136</v>
      </c>
      <c r="C282" s="26">
        <v>44599</v>
      </c>
      <c r="D282" t="s">
        <v>134</v>
      </c>
      <c r="E282" s="27">
        <v>1050</v>
      </c>
      <c r="F282" t="s">
        <v>117</v>
      </c>
      <c r="G282" s="20">
        <v>660</v>
      </c>
      <c r="J282" s="20"/>
    </row>
    <row r="283" spans="1:12" ht="18.75" customHeight="1" x14ac:dyDescent="0.25">
      <c r="A283" s="25">
        <v>976826</v>
      </c>
      <c r="B283" t="s">
        <v>136</v>
      </c>
      <c r="C283" s="26">
        <v>44599</v>
      </c>
      <c r="D283" t="s">
        <v>134</v>
      </c>
      <c r="E283" s="27">
        <v>1049</v>
      </c>
      <c r="F283" t="s">
        <v>108</v>
      </c>
      <c r="G283" s="20">
        <v>1080</v>
      </c>
      <c r="J283" s="20"/>
    </row>
    <row r="284" spans="1:12" ht="18.75" customHeight="1" x14ac:dyDescent="0.25">
      <c r="A284" s="25">
        <v>976827</v>
      </c>
      <c r="B284" t="s">
        <v>136</v>
      </c>
      <c r="C284" s="26">
        <v>44599</v>
      </c>
      <c r="D284" t="s">
        <v>134</v>
      </c>
      <c r="E284" s="27">
        <v>1044</v>
      </c>
      <c r="F284" t="s">
        <v>102</v>
      </c>
      <c r="G284" s="20">
        <v>1862.5</v>
      </c>
      <c r="J284" s="20"/>
    </row>
    <row r="285" spans="1:12" ht="18.75" customHeight="1" x14ac:dyDescent="0.25">
      <c r="A285" s="25">
        <v>976828</v>
      </c>
      <c r="B285" t="s">
        <v>136</v>
      </c>
      <c r="C285" s="26">
        <v>44599</v>
      </c>
      <c r="D285" t="s">
        <v>134</v>
      </c>
      <c r="E285" s="27">
        <v>1033</v>
      </c>
      <c r="F285" t="s">
        <v>82</v>
      </c>
      <c r="G285" s="20">
        <v>1720</v>
      </c>
      <c r="J285" s="20"/>
    </row>
    <row r="286" spans="1:12" ht="18.75" customHeight="1" x14ac:dyDescent="0.25">
      <c r="A286" s="25">
        <v>976829</v>
      </c>
      <c r="B286" t="s">
        <v>136</v>
      </c>
      <c r="C286" s="26">
        <v>44599</v>
      </c>
      <c r="D286" t="s">
        <v>134</v>
      </c>
      <c r="E286" s="27">
        <v>1031</v>
      </c>
      <c r="F286" t="s">
        <v>80</v>
      </c>
      <c r="G286" s="20">
        <v>367.5</v>
      </c>
      <c r="J286" s="20"/>
    </row>
    <row r="287" spans="1:12" ht="18.75" customHeight="1" x14ac:dyDescent="0.25">
      <c r="A287" s="25">
        <v>976830</v>
      </c>
      <c r="B287" t="s">
        <v>136</v>
      </c>
      <c r="C287" s="26">
        <v>44599</v>
      </c>
      <c r="D287" t="s">
        <v>134</v>
      </c>
      <c r="E287" s="27">
        <v>1016</v>
      </c>
      <c r="F287" t="s">
        <v>46</v>
      </c>
      <c r="G287" s="20">
        <v>1680</v>
      </c>
      <c r="J287" s="20"/>
    </row>
    <row r="288" spans="1:12" ht="18.75" customHeight="1" x14ac:dyDescent="0.25">
      <c r="A288" s="25">
        <v>146481</v>
      </c>
      <c r="B288" t="s">
        <v>136</v>
      </c>
      <c r="C288" s="26">
        <v>44599</v>
      </c>
      <c r="D288" t="s">
        <v>134</v>
      </c>
      <c r="E288" s="27">
        <v>1084</v>
      </c>
      <c r="F288" t="s">
        <v>29</v>
      </c>
      <c r="G288" s="20">
        <v>1820</v>
      </c>
      <c r="J288" s="18" t="str">
        <f>"1月糧 HSBC: $"&amp;SUM(G274:G288,G271,G265:G267)</f>
        <v>1月糧 HSBC: $23930</v>
      </c>
      <c r="K288" t="str">
        <f>"1月糧BOC: $"&amp;SUM(G270,G205:G264)</f>
        <v>1月糧BOC: $73519.65</v>
      </c>
      <c r="L288" t="str">
        <f>"1月糧 Total:"&amp;SUM(G205:G288)</f>
        <v>1月糧 Total:97799.65</v>
      </c>
    </row>
    <row r="289" spans="1:12" ht="18.75" customHeight="1" x14ac:dyDescent="0.25"/>
    <row r="290" spans="1:12" ht="18.75" customHeight="1" x14ac:dyDescent="0.25">
      <c r="A290" s="25">
        <v>100601</v>
      </c>
      <c r="B290" t="s">
        <v>133</v>
      </c>
      <c r="C290" s="26">
        <v>44627</v>
      </c>
      <c r="D290" t="s">
        <v>134</v>
      </c>
      <c r="E290" s="27">
        <v>1003</v>
      </c>
      <c r="F290" t="s">
        <v>24</v>
      </c>
      <c r="G290" s="20">
        <v>4065</v>
      </c>
      <c r="L290" s="26"/>
    </row>
    <row r="291" spans="1:12" ht="18.75" customHeight="1" x14ac:dyDescent="0.25">
      <c r="A291" s="25">
        <v>100602</v>
      </c>
      <c r="B291" t="s">
        <v>133</v>
      </c>
      <c r="C291" s="26">
        <v>44627</v>
      </c>
      <c r="D291" t="s">
        <v>134</v>
      </c>
      <c r="E291" s="27">
        <v>1010</v>
      </c>
      <c r="F291" t="s">
        <v>38</v>
      </c>
      <c r="G291" s="20">
        <v>90</v>
      </c>
    </row>
    <row r="292" spans="1:12" ht="18.75" customHeight="1" x14ac:dyDescent="0.25">
      <c r="A292" s="25">
        <v>100603</v>
      </c>
      <c r="B292" t="s">
        <v>133</v>
      </c>
      <c r="C292" s="26">
        <v>44627</v>
      </c>
      <c r="D292" t="s">
        <v>134</v>
      </c>
      <c r="E292" s="27">
        <v>1021</v>
      </c>
      <c r="F292" t="s">
        <v>57</v>
      </c>
      <c r="G292" s="20">
        <v>565</v>
      </c>
      <c r="L292" s="26"/>
    </row>
    <row r="293" spans="1:12" ht="18.75" customHeight="1" x14ac:dyDescent="0.25">
      <c r="A293" s="25">
        <v>100604</v>
      </c>
      <c r="B293" t="s">
        <v>133</v>
      </c>
      <c r="C293" s="26">
        <v>44627</v>
      </c>
      <c r="D293" t="s">
        <v>134</v>
      </c>
      <c r="E293" s="27">
        <v>1033</v>
      </c>
      <c r="F293" t="s">
        <v>82</v>
      </c>
      <c r="G293" s="20">
        <v>690</v>
      </c>
    </row>
    <row r="294" spans="1:12" ht="18.75" customHeight="1" x14ac:dyDescent="0.25">
      <c r="A294" s="25">
        <v>100605</v>
      </c>
      <c r="B294" t="s">
        <v>133</v>
      </c>
      <c r="C294" s="26">
        <v>44627</v>
      </c>
      <c r="D294" t="s">
        <v>134</v>
      </c>
      <c r="E294" s="27">
        <v>1043</v>
      </c>
      <c r="F294" t="s">
        <v>97</v>
      </c>
      <c r="G294" s="20">
        <v>350</v>
      </c>
      <c r="J294" s="20"/>
    </row>
    <row r="295" spans="1:12" ht="18.75" customHeight="1" x14ac:dyDescent="0.25">
      <c r="A295" s="25">
        <v>100606</v>
      </c>
      <c r="B295" t="s">
        <v>133</v>
      </c>
      <c r="C295" s="26">
        <v>44627</v>
      </c>
      <c r="D295" t="s">
        <v>134</v>
      </c>
      <c r="E295" s="27">
        <v>1049</v>
      </c>
      <c r="F295" t="s">
        <v>108</v>
      </c>
      <c r="G295" s="20">
        <v>810</v>
      </c>
      <c r="J295" s="20"/>
    </row>
    <row r="296" spans="1:12" ht="18.75" customHeight="1" x14ac:dyDescent="0.25">
      <c r="A296" s="25">
        <v>100607</v>
      </c>
      <c r="B296" t="s">
        <v>133</v>
      </c>
      <c r="C296" s="26">
        <v>44627</v>
      </c>
      <c r="D296" t="s">
        <v>134</v>
      </c>
      <c r="E296" s="27">
        <v>1050</v>
      </c>
      <c r="F296" t="s">
        <v>117</v>
      </c>
      <c r="G296" s="20">
        <v>360</v>
      </c>
      <c r="J296" s="20"/>
    </row>
    <row r="297" spans="1:12" ht="18.75" customHeight="1" x14ac:dyDescent="0.25">
      <c r="A297" s="25">
        <v>100608</v>
      </c>
      <c r="B297" t="s">
        <v>133</v>
      </c>
      <c r="C297" s="26">
        <v>44627</v>
      </c>
      <c r="D297" t="s">
        <v>134</v>
      </c>
      <c r="E297" s="27">
        <v>1053</v>
      </c>
      <c r="F297" t="s">
        <v>115</v>
      </c>
      <c r="G297" s="20">
        <v>585</v>
      </c>
      <c r="J297" s="20"/>
    </row>
    <row r="298" spans="1:12" ht="18.75" customHeight="1" x14ac:dyDescent="0.25">
      <c r="A298" s="25">
        <v>100609</v>
      </c>
      <c r="B298" t="s">
        <v>133</v>
      </c>
      <c r="C298" s="26">
        <v>44627</v>
      </c>
      <c r="D298" t="s">
        <v>134</v>
      </c>
      <c r="E298" s="27">
        <v>1056</v>
      </c>
      <c r="F298" t="s">
        <v>120</v>
      </c>
      <c r="G298" s="20">
        <v>1190</v>
      </c>
      <c r="J298" s="20"/>
    </row>
    <row r="299" spans="1:12" ht="18.75" customHeight="1" x14ac:dyDescent="0.25">
      <c r="A299" s="25">
        <v>100610</v>
      </c>
      <c r="B299" t="s">
        <v>133</v>
      </c>
      <c r="C299" s="26">
        <v>44627</v>
      </c>
      <c r="D299" t="s">
        <v>134</v>
      </c>
      <c r="E299" s="27">
        <v>1058</v>
      </c>
      <c r="F299" t="s">
        <v>122</v>
      </c>
      <c r="G299" s="20">
        <v>1237.5</v>
      </c>
      <c r="J299" s="20"/>
    </row>
    <row r="300" spans="1:12" ht="18.75" customHeight="1" x14ac:dyDescent="0.25">
      <c r="A300" s="25">
        <v>100611</v>
      </c>
      <c r="B300" t="s">
        <v>133</v>
      </c>
      <c r="C300" s="26">
        <v>44627</v>
      </c>
      <c r="D300" t="s">
        <v>134</v>
      </c>
      <c r="E300" s="27">
        <v>1061</v>
      </c>
      <c r="F300" t="s">
        <v>89</v>
      </c>
      <c r="G300" s="20">
        <v>120</v>
      </c>
      <c r="J300" s="20"/>
    </row>
    <row r="301" spans="1:12" ht="18.75" customHeight="1" x14ac:dyDescent="0.25">
      <c r="A301" s="25">
        <v>100612</v>
      </c>
      <c r="B301" t="s">
        <v>133</v>
      </c>
      <c r="C301" s="26">
        <v>44627</v>
      </c>
      <c r="D301" t="s">
        <v>134</v>
      </c>
      <c r="E301" s="27">
        <v>1062</v>
      </c>
      <c r="F301" t="s">
        <v>104</v>
      </c>
      <c r="G301" s="20">
        <v>1500</v>
      </c>
      <c r="J301" s="20"/>
    </row>
    <row r="302" spans="1:12" ht="18.75" customHeight="1" x14ac:dyDescent="0.25">
      <c r="A302" s="25">
        <v>100613</v>
      </c>
      <c r="B302" t="s">
        <v>133</v>
      </c>
      <c r="C302" s="26">
        <v>44627</v>
      </c>
      <c r="D302" t="s">
        <v>134</v>
      </c>
      <c r="E302" s="27">
        <v>1065</v>
      </c>
      <c r="F302" t="s">
        <v>34</v>
      </c>
      <c r="G302" s="20">
        <v>315</v>
      </c>
      <c r="J302" s="20"/>
    </row>
    <row r="303" spans="1:12" ht="18.75" customHeight="1" x14ac:dyDescent="0.25">
      <c r="A303" s="25">
        <v>100614</v>
      </c>
      <c r="B303" t="s">
        <v>133</v>
      </c>
      <c r="C303" s="26">
        <v>44627</v>
      </c>
      <c r="D303" t="s">
        <v>134</v>
      </c>
      <c r="E303" s="27">
        <v>1068</v>
      </c>
      <c r="F303" t="s">
        <v>39</v>
      </c>
      <c r="G303" s="20">
        <v>210</v>
      </c>
      <c r="J303" s="20"/>
    </row>
    <row r="304" spans="1:12" ht="18.75" customHeight="1" x14ac:dyDescent="0.25">
      <c r="A304" s="25">
        <v>100615</v>
      </c>
      <c r="B304" t="s">
        <v>133</v>
      </c>
      <c r="C304" s="26">
        <v>44627</v>
      </c>
      <c r="D304" t="s">
        <v>134</v>
      </c>
      <c r="E304" s="27">
        <v>1069</v>
      </c>
      <c r="F304" t="s">
        <v>88</v>
      </c>
      <c r="G304" s="20">
        <v>225</v>
      </c>
      <c r="J304" s="20"/>
    </row>
    <row r="305" spans="1:12" ht="18.75" customHeight="1" x14ac:dyDescent="0.25">
      <c r="A305" s="25">
        <v>100616</v>
      </c>
      <c r="B305" t="s">
        <v>133</v>
      </c>
      <c r="C305" s="26">
        <v>44627</v>
      </c>
      <c r="D305" t="s">
        <v>134</v>
      </c>
      <c r="E305" s="27">
        <v>1072</v>
      </c>
      <c r="F305" t="s">
        <v>83</v>
      </c>
      <c r="G305" s="20">
        <v>1140</v>
      </c>
      <c r="J305" s="20"/>
    </row>
    <row r="306" spans="1:12" ht="18.75" customHeight="1" x14ac:dyDescent="0.25">
      <c r="A306" s="25">
        <v>100617</v>
      </c>
      <c r="B306" t="s">
        <v>133</v>
      </c>
      <c r="C306" s="26">
        <v>44627</v>
      </c>
      <c r="D306" t="s">
        <v>134</v>
      </c>
      <c r="E306" s="27">
        <v>1075</v>
      </c>
      <c r="F306" t="s">
        <v>72</v>
      </c>
      <c r="G306" s="20">
        <v>1100</v>
      </c>
      <c r="J306" s="20"/>
    </row>
    <row r="307" spans="1:12" ht="18.75" customHeight="1" x14ac:dyDescent="0.25">
      <c r="A307" s="25">
        <v>100618</v>
      </c>
      <c r="B307" t="s">
        <v>133</v>
      </c>
      <c r="C307" s="26">
        <v>44627</v>
      </c>
      <c r="D307" t="s">
        <v>134</v>
      </c>
      <c r="E307" s="27">
        <v>1077</v>
      </c>
      <c r="F307" t="s">
        <v>74</v>
      </c>
      <c r="G307" s="20">
        <v>810</v>
      </c>
      <c r="J307" s="20"/>
    </row>
    <row r="308" spans="1:12" ht="18.75" customHeight="1" x14ac:dyDescent="0.25">
      <c r="A308" s="25">
        <v>100619</v>
      </c>
      <c r="B308" t="s">
        <v>133</v>
      </c>
      <c r="C308" s="26">
        <v>44627</v>
      </c>
      <c r="D308" t="s">
        <v>134</v>
      </c>
      <c r="E308" s="27">
        <v>1082</v>
      </c>
      <c r="F308" t="s">
        <v>31</v>
      </c>
      <c r="G308" s="20">
        <v>205</v>
      </c>
      <c r="J308" s="20"/>
    </row>
    <row r="309" spans="1:12" ht="18.75" customHeight="1" x14ac:dyDescent="0.25">
      <c r="A309" s="25">
        <v>100620</v>
      </c>
      <c r="B309" t="s">
        <v>133</v>
      </c>
      <c r="C309" s="26">
        <v>44627</v>
      </c>
      <c r="D309" t="s">
        <v>134</v>
      </c>
      <c r="E309" s="27">
        <v>1083</v>
      </c>
      <c r="F309" t="s">
        <v>91</v>
      </c>
      <c r="G309" s="20">
        <v>520</v>
      </c>
      <c r="J309" s="20"/>
    </row>
    <row r="310" spans="1:12" ht="18.75" customHeight="1" x14ac:dyDescent="0.25">
      <c r="A310" s="25">
        <v>100621</v>
      </c>
      <c r="B310" t="s">
        <v>133</v>
      </c>
      <c r="C310" s="26">
        <v>44627</v>
      </c>
      <c r="D310" t="s">
        <v>134</v>
      </c>
      <c r="E310" s="27">
        <v>1084</v>
      </c>
      <c r="F310" t="s">
        <v>29</v>
      </c>
      <c r="G310" s="20">
        <v>945</v>
      </c>
    </row>
    <row r="311" spans="1:12" ht="18.75" customHeight="1" x14ac:dyDescent="0.25">
      <c r="A311" s="25">
        <v>100622</v>
      </c>
      <c r="B311" t="s">
        <v>133</v>
      </c>
      <c r="C311" s="26">
        <v>44627</v>
      </c>
      <c r="D311" t="s">
        <v>134</v>
      </c>
      <c r="E311" s="27">
        <v>1085</v>
      </c>
      <c r="F311" t="s">
        <v>21</v>
      </c>
      <c r="G311" s="20">
        <v>240</v>
      </c>
    </row>
    <row r="312" spans="1:12" ht="18.75" customHeight="1" x14ac:dyDescent="0.25">
      <c r="A312" s="25">
        <v>100623</v>
      </c>
      <c r="B312" t="s">
        <v>133</v>
      </c>
      <c r="C312" s="26">
        <v>44627</v>
      </c>
      <c r="D312" t="s">
        <v>134</v>
      </c>
      <c r="E312" s="27">
        <v>1020</v>
      </c>
      <c r="F312" t="s">
        <v>56</v>
      </c>
      <c r="G312" s="20">
        <v>415</v>
      </c>
      <c r="L312" t="s">
        <v>227</v>
      </c>
    </row>
    <row r="313" spans="1:12" ht="18.75" customHeight="1" x14ac:dyDescent="0.25">
      <c r="A313" s="25">
        <v>100624</v>
      </c>
      <c r="B313" t="s">
        <v>133</v>
      </c>
      <c r="C313" s="26">
        <v>44627</v>
      </c>
      <c r="D313" t="s">
        <v>134</v>
      </c>
      <c r="E313" s="27">
        <v>1015</v>
      </c>
      <c r="F313" t="s">
        <v>45</v>
      </c>
      <c r="G313" s="20">
        <v>625</v>
      </c>
    </row>
    <row r="314" spans="1:12" ht="18.75" customHeight="1" x14ac:dyDescent="0.25"/>
    <row r="315" spans="1:12" ht="18.75" customHeight="1" x14ac:dyDescent="0.25">
      <c r="A315" s="25">
        <v>100625</v>
      </c>
      <c r="B315" t="s">
        <v>133</v>
      </c>
      <c r="C315" s="26">
        <v>44627</v>
      </c>
      <c r="D315" t="s">
        <v>134</v>
      </c>
      <c r="E315" s="27">
        <v>1004</v>
      </c>
      <c r="F315" t="s">
        <v>25</v>
      </c>
      <c r="G315" s="20">
        <v>205</v>
      </c>
      <c r="H315" t="s">
        <v>135</v>
      </c>
      <c r="L315" s="26"/>
    </row>
    <row r="316" spans="1:12" ht="18.75" customHeight="1" x14ac:dyDescent="0.25">
      <c r="A316" s="25">
        <v>100626</v>
      </c>
      <c r="B316" t="s">
        <v>133</v>
      </c>
      <c r="C316" s="26">
        <v>44627</v>
      </c>
      <c r="D316" t="s">
        <v>134</v>
      </c>
      <c r="E316" s="27">
        <v>1014</v>
      </c>
      <c r="F316" t="s">
        <v>44</v>
      </c>
      <c r="G316" s="20">
        <v>440</v>
      </c>
      <c r="H316" t="s">
        <v>135</v>
      </c>
    </row>
    <row r="317" spans="1:12" ht="18.75" customHeight="1" x14ac:dyDescent="0.25">
      <c r="A317" s="25">
        <v>100627</v>
      </c>
      <c r="B317" t="s">
        <v>133</v>
      </c>
      <c r="C317" s="26">
        <v>44627</v>
      </c>
      <c r="D317" t="s">
        <v>134</v>
      </c>
      <c r="E317" s="27">
        <v>1022</v>
      </c>
      <c r="F317" t="s">
        <v>60</v>
      </c>
      <c r="G317" s="20">
        <v>797.5</v>
      </c>
      <c r="H317" t="s">
        <v>135</v>
      </c>
      <c r="L317" s="26"/>
    </row>
    <row r="318" spans="1:12" ht="18.75" customHeight="1" x14ac:dyDescent="0.25">
      <c r="A318" s="25">
        <v>100628</v>
      </c>
      <c r="B318" t="s">
        <v>133</v>
      </c>
      <c r="C318" s="26">
        <v>44627</v>
      </c>
      <c r="D318" t="s">
        <v>134</v>
      </c>
      <c r="E318" s="27">
        <v>1027</v>
      </c>
      <c r="F318" t="s">
        <v>73</v>
      </c>
      <c r="G318" s="20">
        <v>1340</v>
      </c>
      <c r="H318" t="s">
        <v>135</v>
      </c>
    </row>
    <row r="319" spans="1:12" ht="18.75" customHeight="1" x14ac:dyDescent="0.25">
      <c r="A319" s="25">
        <v>100629</v>
      </c>
      <c r="B319" t="s">
        <v>133</v>
      </c>
      <c r="C319" s="26">
        <v>44627</v>
      </c>
      <c r="D319" t="s">
        <v>134</v>
      </c>
      <c r="E319" s="27">
        <v>1029</v>
      </c>
      <c r="F319" t="s">
        <v>78</v>
      </c>
      <c r="G319" s="20">
        <v>387.5</v>
      </c>
      <c r="H319" t="s">
        <v>135</v>
      </c>
      <c r="J319" s="20"/>
    </row>
    <row r="320" spans="1:12" ht="18.75" customHeight="1" x14ac:dyDescent="0.25">
      <c r="A320" s="25">
        <v>100630</v>
      </c>
      <c r="B320" t="s">
        <v>133</v>
      </c>
      <c r="C320" s="26">
        <v>44627</v>
      </c>
      <c r="D320" t="s">
        <v>134</v>
      </c>
      <c r="E320" s="27">
        <v>1032</v>
      </c>
      <c r="F320" t="s">
        <v>81</v>
      </c>
      <c r="G320" s="20">
        <v>305</v>
      </c>
      <c r="H320" t="s">
        <v>135</v>
      </c>
      <c r="J320" s="20"/>
    </row>
    <row r="321" spans="1:12" ht="18.75" customHeight="1" x14ac:dyDescent="0.25">
      <c r="A321" s="25">
        <v>100631</v>
      </c>
      <c r="B321" t="s">
        <v>133</v>
      </c>
      <c r="C321" s="26">
        <v>44627</v>
      </c>
      <c r="D321" t="s">
        <v>134</v>
      </c>
      <c r="E321" s="27">
        <v>1036</v>
      </c>
      <c r="F321" t="s">
        <v>86</v>
      </c>
      <c r="G321" s="20">
        <v>1030</v>
      </c>
      <c r="H321" t="s">
        <v>135</v>
      </c>
      <c r="J321" s="20"/>
    </row>
    <row r="322" spans="1:12" ht="18.75" customHeight="1" x14ac:dyDescent="0.25">
      <c r="A322" s="25">
        <v>100632</v>
      </c>
      <c r="B322" t="s">
        <v>133</v>
      </c>
      <c r="C322" s="26">
        <v>44627</v>
      </c>
      <c r="D322" t="s">
        <v>134</v>
      </c>
      <c r="E322" s="27">
        <v>1040</v>
      </c>
      <c r="F322" t="s">
        <v>90</v>
      </c>
      <c r="G322" s="20">
        <v>2180.5</v>
      </c>
      <c r="H322" t="s">
        <v>135</v>
      </c>
      <c r="J322" s="20"/>
    </row>
    <row r="323" spans="1:12" ht="18.75" customHeight="1" x14ac:dyDescent="0.25">
      <c r="A323" s="25">
        <v>100633</v>
      </c>
      <c r="B323" t="s">
        <v>133</v>
      </c>
      <c r="C323" s="26">
        <v>44627</v>
      </c>
      <c r="D323" t="s">
        <v>134</v>
      </c>
      <c r="E323" s="27">
        <v>1047</v>
      </c>
      <c r="F323" t="s">
        <v>106</v>
      </c>
      <c r="G323" s="20">
        <v>2952.48</v>
      </c>
      <c r="H323" t="s">
        <v>135</v>
      </c>
      <c r="J323" s="20"/>
    </row>
    <row r="324" spans="1:12" ht="18.75" customHeight="1" x14ac:dyDescent="0.25">
      <c r="A324" s="25">
        <v>100634</v>
      </c>
      <c r="B324" t="s">
        <v>133</v>
      </c>
      <c r="C324" s="26">
        <v>44627</v>
      </c>
      <c r="D324" t="s">
        <v>134</v>
      </c>
      <c r="E324" s="27">
        <v>1051</v>
      </c>
      <c r="F324" t="s">
        <v>112</v>
      </c>
      <c r="G324" s="20">
        <v>380</v>
      </c>
      <c r="H324" t="s">
        <v>135</v>
      </c>
      <c r="J324" s="20"/>
    </row>
    <row r="325" spans="1:12" ht="18.75" customHeight="1" x14ac:dyDescent="0.25">
      <c r="A325" s="25">
        <v>100635</v>
      </c>
      <c r="B325" t="s">
        <v>133</v>
      </c>
      <c r="C325" s="26">
        <v>44627</v>
      </c>
      <c r="D325" t="s">
        <v>134</v>
      </c>
      <c r="E325" s="27">
        <v>1052</v>
      </c>
      <c r="F325" t="s">
        <v>113</v>
      </c>
      <c r="G325" s="20">
        <v>2450</v>
      </c>
      <c r="H325" t="s">
        <v>135</v>
      </c>
      <c r="J325" s="20"/>
    </row>
    <row r="326" spans="1:12" ht="18.75" customHeight="1" x14ac:dyDescent="0.25">
      <c r="A326" s="25">
        <v>100636</v>
      </c>
      <c r="B326" t="s">
        <v>133</v>
      </c>
      <c r="C326" s="26">
        <v>44627</v>
      </c>
      <c r="D326" t="s">
        <v>134</v>
      </c>
      <c r="E326" s="27">
        <v>1054</v>
      </c>
      <c r="F326" t="s">
        <v>118</v>
      </c>
      <c r="G326" s="20">
        <v>2605</v>
      </c>
      <c r="H326" t="s">
        <v>135</v>
      </c>
      <c r="J326" s="20"/>
    </row>
    <row r="327" spans="1:12" ht="18.75" customHeight="1" x14ac:dyDescent="0.25">
      <c r="A327" s="25">
        <v>100637</v>
      </c>
      <c r="B327" t="s">
        <v>133</v>
      </c>
      <c r="C327" s="26">
        <v>44627</v>
      </c>
      <c r="D327" t="s">
        <v>134</v>
      </c>
      <c r="E327" s="27">
        <v>1057</v>
      </c>
      <c r="F327" t="s">
        <v>121</v>
      </c>
      <c r="G327" s="20">
        <v>380</v>
      </c>
      <c r="H327" t="s">
        <v>135</v>
      </c>
      <c r="J327" s="20"/>
    </row>
    <row r="328" spans="1:12" ht="18.75" customHeight="1" x14ac:dyDescent="0.25">
      <c r="A328" s="25">
        <v>100638</v>
      </c>
      <c r="B328" t="s">
        <v>133</v>
      </c>
      <c r="C328" s="26">
        <v>44627</v>
      </c>
      <c r="D328" t="s">
        <v>134</v>
      </c>
      <c r="E328" s="27">
        <v>1060</v>
      </c>
      <c r="F328" t="s">
        <v>124</v>
      </c>
      <c r="G328" s="20">
        <v>865</v>
      </c>
      <c r="H328" t="s">
        <v>135</v>
      </c>
      <c r="J328" s="20"/>
    </row>
    <row r="329" spans="1:12" ht="18.75" customHeight="1" x14ac:dyDescent="0.25">
      <c r="A329" s="25">
        <v>100639</v>
      </c>
      <c r="B329" t="s">
        <v>133</v>
      </c>
      <c r="C329" s="26">
        <v>44627</v>
      </c>
      <c r="D329" t="s">
        <v>134</v>
      </c>
      <c r="E329" s="27">
        <v>1067</v>
      </c>
      <c r="F329" t="s">
        <v>99</v>
      </c>
      <c r="G329" s="20">
        <v>4150</v>
      </c>
      <c r="H329" t="s">
        <v>135</v>
      </c>
      <c r="J329" s="20"/>
    </row>
    <row r="330" spans="1:12" ht="18.75" customHeight="1" x14ac:dyDescent="0.25">
      <c r="A330" s="25">
        <v>100640</v>
      </c>
      <c r="B330" t="s">
        <v>133</v>
      </c>
      <c r="C330" s="26">
        <v>44627</v>
      </c>
      <c r="D330" t="s">
        <v>134</v>
      </c>
      <c r="E330" s="27">
        <v>1079</v>
      </c>
      <c r="F330" t="s">
        <v>116</v>
      </c>
      <c r="G330" s="20">
        <v>602</v>
      </c>
      <c r="H330" t="s">
        <v>135</v>
      </c>
      <c r="I330" t="s">
        <v>151</v>
      </c>
      <c r="J330" s="20"/>
    </row>
    <row r="331" spans="1:12" ht="18.75" customHeight="1" x14ac:dyDescent="0.25">
      <c r="G331" s="20"/>
      <c r="J331" s="20"/>
    </row>
    <row r="332" spans="1:12" ht="18.75" customHeight="1" x14ac:dyDescent="0.25">
      <c r="A332" s="25">
        <v>100644</v>
      </c>
      <c r="B332" t="s">
        <v>133</v>
      </c>
      <c r="C332" s="26">
        <v>44658</v>
      </c>
      <c r="D332" t="s">
        <v>134</v>
      </c>
      <c r="E332" s="27">
        <v>1007</v>
      </c>
      <c r="F332" t="s">
        <v>32</v>
      </c>
      <c r="G332" s="20">
        <v>3105</v>
      </c>
      <c r="H332" t="s">
        <v>135</v>
      </c>
      <c r="L332" s="26"/>
    </row>
    <row r="333" spans="1:12" ht="18.75" customHeight="1" x14ac:dyDescent="0.25">
      <c r="A333" s="25">
        <v>100645</v>
      </c>
      <c r="B333" t="s">
        <v>133</v>
      </c>
      <c r="C333" s="26">
        <v>44658</v>
      </c>
      <c r="D333" t="s">
        <v>134</v>
      </c>
      <c r="E333" s="27">
        <v>1015</v>
      </c>
      <c r="F333" t="s">
        <v>45</v>
      </c>
      <c r="G333" s="20">
        <v>370</v>
      </c>
      <c r="H333" t="s">
        <v>135</v>
      </c>
    </row>
    <row r="334" spans="1:12" ht="18.75" customHeight="1" x14ac:dyDescent="0.25">
      <c r="A334" s="25">
        <v>100646</v>
      </c>
      <c r="B334" t="s">
        <v>133</v>
      </c>
      <c r="C334" s="26">
        <v>44658</v>
      </c>
      <c r="D334" t="s">
        <v>134</v>
      </c>
      <c r="E334" s="27">
        <v>1020</v>
      </c>
      <c r="F334" t="s">
        <v>56</v>
      </c>
      <c r="G334" s="20">
        <v>160</v>
      </c>
      <c r="H334" t="s">
        <v>135</v>
      </c>
      <c r="L334" s="26"/>
    </row>
    <row r="335" spans="1:12" ht="18.75" customHeight="1" x14ac:dyDescent="0.25">
      <c r="A335" s="25">
        <v>100647</v>
      </c>
      <c r="B335" t="s">
        <v>133</v>
      </c>
      <c r="C335" s="26">
        <v>44658</v>
      </c>
      <c r="D335" t="s">
        <v>134</v>
      </c>
      <c r="E335" s="27">
        <v>1033</v>
      </c>
      <c r="F335" t="s">
        <v>82</v>
      </c>
      <c r="G335" s="20">
        <v>910</v>
      </c>
      <c r="H335" t="s">
        <v>135</v>
      </c>
      <c r="L335" s="20"/>
    </row>
    <row r="336" spans="1:12" ht="18.75" customHeight="1" x14ac:dyDescent="0.25">
      <c r="A336" s="25">
        <v>100648</v>
      </c>
      <c r="B336" t="s">
        <v>133</v>
      </c>
      <c r="C336" s="26">
        <v>44658</v>
      </c>
      <c r="D336" t="s">
        <v>134</v>
      </c>
      <c r="E336" s="27">
        <v>1047</v>
      </c>
      <c r="F336" t="s">
        <v>106</v>
      </c>
      <c r="G336" s="20">
        <v>3396.64</v>
      </c>
      <c r="H336" t="s">
        <v>135</v>
      </c>
      <c r="J336" s="20"/>
    </row>
    <row r="337" spans="1:12" ht="18.75" customHeight="1" x14ac:dyDescent="0.25">
      <c r="A337" s="25">
        <v>100649</v>
      </c>
      <c r="B337" t="s">
        <v>133</v>
      </c>
      <c r="C337" s="26">
        <v>44658</v>
      </c>
      <c r="D337" t="s">
        <v>134</v>
      </c>
      <c r="E337" s="27">
        <v>1049</v>
      </c>
      <c r="F337" t="s">
        <v>108</v>
      </c>
      <c r="G337" s="20">
        <v>330</v>
      </c>
      <c r="H337" t="s">
        <v>135</v>
      </c>
      <c r="J337" s="20"/>
    </row>
    <row r="338" spans="1:12" ht="18.75" customHeight="1" x14ac:dyDescent="0.25">
      <c r="A338" s="25">
        <v>100650</v>
      </c>
      <c r="B338" t="s">
        <v>133</v>
      </c>
      <c r="C338" s="26">
        <v>44658</v>
      </c>
      <c r="D338" t="s">
        <v>134</v>
      </c>
      <c r="E338" s="27">
        <v>1052</v>
      </c>
      <c r="F338" t="s">
        <v>113</v>
      </c>
      <c r="G338" s="20">
        <v>835</v>
      </c>
      <c r="H338" t="s">
        <v>135</v>
      </c>
      <c r="J338" s="20"/>
    </row>
    <row r="339" spans="1:12" ht="18.75" customHeight="1" x14ac:dyDescent="0.25">
      <c r="A339" s="25">
        <v>100676</v>
      </c>
      <c r="B339" t="s">
        <v>133</v>
      </c>
      <c r="C339" s="26">
        <v>44658</v>
      </c>
      <c r="D339" t="s">
        <v>134</v>
      </c>
      <c r="E339" s="27">
        <v>1058</v>
      </c>
      <c r="F339" t="s">
        <v>122</v>
      </c>
      <c r="G339" s="20">
        <v>660</v>
      </c>
      <c r="H339" t="s">
        <v>135</v>
      </c>
      <c r="J339" s="20"/>
    </row>
    <row r="340" spans="1:12" ht="18.75" customHeight="1" x14ac:dyDescent="0.25">
      <c r="A340" s="25">
        <v>100677</v>
      </c>
      <c r="B340" t="s">
        <v>133</v>
      </c>
      <c r="C340" s="26">
        <v>44658</v>
      </c>
      <c r="D340" t="s">
        <v>134</v>
      </c>
      <c r="E340" s="27">
        <v>1067</v>
      </c>
      <c r="F340" t="s">
        <v>99</v>
      </c>
      <c r="G340" s="20">
        <v>2460</v>
      </c>
      <c r="H340" t="s">
        <v>135</v>
      </c>
      <c r="J340" s="20"/>
    </row>
    <row r="341" spans="1:12" ht="18.75" customHeight="1" x14ac:dyDescent="0.25">
      <c r="A341" s="25">
        <v>100678</v>
      </c>
      <c r="B341" t="s">
        <v>133</v>
      </c>
      <c r="C341" s="26">
        <v>44658</v>
      </c>
      <c r="D341" t="s">
        <v>134</v>
      </c>
      <c r="E341" s="27">
        <v>1072</v>
      </c>
      <c r="F341" t="s">
        <v>83</v>
      </c>
      <c r="G341" s="20">
        <v>1380</v>
      </c>
      <c r="H341" t="s">
        <v>135</v>
      </c>
      <c r="J341" s="20"/>
    </row>
    <row r="342" spans="1:12" ht="18.75" customHeight="1" x14ac:dyDescent="0.25">
      <c r="A342" s="25">
        <v>100679</v>
      </c>
      <c r="B342" t="s">
        <v>133</v>
      </c>
      <c r="C342" s="26">
        <v>44658</v>
      </c>
      <c r="D342" t="s">
        <v>134</v>
      </c>
      <c r="E342" s="27">
        <v>1084</v>
      </c>
      <c r="F342" t="s">
        <v>29</v>
      </c>
      <c r="G342" s="20">
        <v>195</v>
      </c>
      <c r="H342" t="s">
        <v>135</v>
      </c>
      <c r="J342" s="20"/>
    </row>
    <row r="343" spans="1:12" ht="18.75" customHeight="1" x14ac:dyDescent="0.25">
      <c r="A343" s="25">
        <v>100680</v>
      </c>
      <c r="B343" t="s">
        <v>133</v>
      </c>
      <c r="C343" s="26">
        <v>44658</v>
      </c>
      <c r="D343" t="s">
        <v>134</v>
      </c>
      <c r="E343" s="27">
        <v>1085</v>
      </c>
      <c r="F343" t="s">
        <v>21</v>
      </c>
      <c r="G343" s="20">
        <v>360</v>
      </c>
      <c r="H343" t="s">
        <v>135</v>
      </c>
      <c r="J343" s="20"/>
    </row>
    <row r="344" spans="1:12" ht="18.75" customHeight="1" x14ac:dyDescent="0.25">
      <c r="G344" s="20"/>
      <c r="J344" s="20"/>
    </row>
    <row r="345" spans="1:12" ht="18.75" customHeight="1" x14ac:dyDescent="0.25">
      <c r="G345" s="20"/>
      <c r="L345" s="26"/>
    </row>
    <row r="346" spans="1:12" ht="18.75" customHeight="1" x14ac:dyDescent="0.25">
      <c r="A346" s="25">
        <v>100652</v>
      </c>
      <c r="B346" t="s">
        <v>133</v>
      </c>
      <c r="C346" s="26">
        <v>44688</v>
      </c>
      <c r="D346" t="s">
        <v>134</v>
      </c>
      <c r="E346" s="27">
        <v>1004</v>
      </c>
      <c r="F346" t="s">
        <v>25</v>
      </c>
      <c r="G346" s="20">
        <v>410</v>
      </c>
      <c r="H346" t="s">
        <v>135</v>
      </c>
    </row>
    <row r="347" spans="1:12" ht="18.75" customHeight="1" x14ac:dyDescent="0.25">
      <c r="A347" s="25">
        <v>100653</v>
      </c>
      <c r="B347" t="s">
        <v>133</v>
      </c>
      <c r="C347" s="26">
        <v>44688</v>
      </c>
      <c r="D347" t="s">
        <v>134</v>
      </c>
      <c r="E347" s="27">
        <v>1010</v>
      </c>
      <c r="F347" t="s">
        <v>38</v>
      </c>
      <c r="G347" s="20">
        <v>360</v>
      </c>
      <c r="H347" t="s">
        <v>135</v>
      </c>
      <c r="L347" s="26"/>
    </row>
    <row r="348" spans="1:12" ht="18.75" customHeight="1" x14ac:dyDescent="0.25">
      <c r="A348" s="25">
        <v>100654</v>
      </c>
      <c r="B348" t="s">
        <v>133</v>
      </c>
      <c r="C348" s="26">
        <v>44688</v>
      </c>
      <c r="D348" t="s">
        <v>134</v>
      </c>
      <c r="E348" s="27">
        <v>1020</v>
      </c>
      <c r="F348" t="s">
        <v>56</v>
      </c>
      <c r="G348" s="20">
        <v>930</v>
      </c>
      <c r="H348" t="s">
        <v>135</v>
      </c>
      <c r="L348" s="20"/>
    </row>
    <row r="349" spans="1:12" ht="18.75" customHeight="1" x14ac:dyDescent="0.25">
      <c r="A349" s="25">
        <v>100655</v>
      </c>
      <c r="B349" t="s">
        <v>133</v>
      </c>
      <c r="C349" s="26">
        <v>44688</v>
      </c>
      <c r="D349" t="s">
        <v>134</v>
      </c>
      <c r="E349" s="27">
        <v>1022</v>
      </c>
      <c r="F349" t="s">
        <v>60</v>
      </c>
      <c r="G349" s="20">
        <v>1222.5</v>
      </c>
      <c r="H349" t="s">
        <v>135</v>
      </c>
      <c r="J349" s="20"/>
    </row>
    <row r="350" spans="1:12" ht="18.75" customHeight="1" x14ac:dyDescent="0.25">
      <c r="A350" s="25">
        <v>100656</v>
      </c>
      <c r="B350" t="s">
        <v>133</v>
      </c>
      <c r="C350" s="26">
        <v>44688</v>
      </c>
      <c r="D350" t="s">
        <v>134</v>
      </c>
      <c r="E350" s="27">
        <v>1025</v>
      </c>
      <c r="F350" t="s">
        <v>65</v>
      </c>
      <c r="G350" s="20">
        <v>750</v>
      </c>
      <c r="H350" t="s">
        <v>135</v>
      </c>
      <c r="J350" s="20"/>
    </row>
    <row r="351" spans="1:12" ht="18.75" customHeight="1" x14ac:dyDescent="0.25">
      <c r="A351" s="25">
        <v>100657</v>
      </c>
      <c r="B351" t="s">
        <v>133</v>
      </c>
      <c r="C351" s="26">
        <v>44688</v>
      </c>
      <c r="D351" t="s">
        <v>134</v>
      </c>
      <c r="E351" s="27">
        <v>1027</v>
      </c>
      <c r="F351" t="s">
        <v>73</v>
      </c>
      <c r="G351" s="20">
        <v>582.5</v>
      </c>
      <c r="H351" t="s">
        <v>135</v>
      </c>
      <c r="J351" s="20"/>
    </row>
    <row r="352" spans="1:12" ht="18.75" customHeight="1" x14ac:dyDescent="0.25">
      <c r="A352" s="25">
        <v>100658</v>
      </c>
      <c r="B352" t="s">
        <v>133</v>
      </c>
      <c r="C352" s="26">
        <v>44688</v>
      </c>
      <c r="D352" t="s">
        <v>134</v>
      </c>
      <c r="E352" s="27">
        <v>1029</v>
      </c>
      <c r="F352" t="s">
        <v>78</v>
      </c>
      <c r="G352" s="20">
        <v>1205</v>
      </c>
      <c r="H352" t="s">
        <v>135</v>
      </c>
      <c r="J352" s="20"/>
    </row>
    <row r="353" spans="1:12" ht="18.75" customHeight="1" x14ac:dyDescent="0.25">
      <c r="A353" s="25">
        <v>100659</v>
      </c>
      <c r="B353" t="s">
        <v>133</v>
      </c>
      <c r="C353" s="26">
        <v>44688</v>
      </c>
      <c r="D353" t="s">
        <v>134</v>
      </c>
      <c r="E353" s="27">
        <v>1032</v>
      </c>
      <c r="F353" t="s">
        <v>81</v>
      </c>
      <c r="G353" s="20">
        <v>602.5</v>
      </c>
      <c r="H353" t="s">
        <v>135</v>
      </c>
      <c r="J353" s="20"/>
    </row>
    <row r="354" spans="1:12" ht="18.75" customHeight="1" x14ac:dyDescent="0.25">
      <c r="A354" s="25">
        <v>100660</v>
      </c>
      <c r="B354" t="s">
        <v>133</v>
      </c>
      <c r="C354" s="26">
        <v>44688</v>
      </c>
      <c r="D354" t="s">
        <v>134</v>
      </c>
      <c r="E354" s="27">
        <v>1034</v>
      </c>
      <c r="F354" t="s">
        <v>84</v>
      </c>
      <c r="G354" s="20">
        <v>500</v>
      </c>
      <c r="H354" t="s">
        <v>135</v>
      </c>
      <c r="J354" s="20"/>
    </row>
    <row r="355" spans="1:12" ht="18.75" customHeight="1" x14ac:dyDescent="0.25">
      <c r="A355" s="25">
        <v>100661</v>
      </c>
      <c r="B355" t="s">
        <v>133</v>
      </c>
      <c r="C355" s="26">
        <v>44688</v>
      </c>
      <c r="D355" t="s">
        <v>134</v>
      </c>
      <c r="E355" s="27">
        <v>1036</v>
      </c>
      <c r="F355" t="s">
        <v>86</v>
      </c>
      <c r="G355" s="20">
        <v>1030</v>
      </c>
      <c r="H355" t="s">
        <v>135</v>
      </c>
      <c r="J355" s="20"/>
    </row>
    <row r="356" spans="1:12" ht="18.75" customHeight="1" x14ac:dyDescent="0.25">
      <c r="A356" s="25">
        <v>100662</v>
      </c>
      <c r="B356" t="s">
        <v>133</v>
      </c>
      <c r="C356" s="26">
        <v>44688</v>
      </c>
      <c r="D356" t="s">
        <v>134</v>
      </c>
      <c r="E356" s="27">
        <v>1040</v>
      </c>
      <c r="F356" t="s">
        <v>90</v>
      </c>
      <c r="G356" s="20">
        <v>1764.16</v>
      </c>
      <c r="H356" t="s">
        <v>135</v>
      </c>
      <c r="J356" s="20"/>
    </row>
    <row r="357" spans="1:12" ht="18.75" customHeight="1" x14ac:dyDescent="0.25">
      <c r="A357" s="25">
        <v>100663</v>
      </c>
      <c r="B357" t="s">
        <v>133</v>
      </c>
      <c r="C357" s="26">
        <v>44688</v>
      </c>
      <c r="D357" t="s">
        <v>134</v>
      </c>
      <c r="E357" s="27">
        <v>1041</v>
      </c>
      <c r="F357" t="s">
        <v>95</v>
      </c>
      <c r="G357" s="20">
        <v>575</v>
      </c>
      <c r="H357" t="s">
        <v>135</v>
      </c>
      <c r="J357" s="20"/>
    </row>
    <row r="358" spans="1:12" ht="18.75" customHeight="1" x14ac:dyDescent="0.25">
      <c r="A358" s="25">
        <v>100664</v>
      </c>
      <c r="B358" t="s">
        <v>133</v>
      </c>
      <c r="C358" s="26">
        <v>44688</v>
      </c>
      <c r="D358" t="s">
        <v>134</v>
      </c>
      <c r="E358" s="27">
        <v>1043</v>
      </c>
      <c r="F358" t="s">
        <v>97</v>
      </c>
      <c r="G358" s="20">
        <v>490</v>
      </c>
      <c r="H358" t="s">
        <v>135</v>
      </c>
      <c r="J358" s="20"/>
    </row>
    <row r="359" spans="1:12" ht="18.75" customHeight="1" x14ac:dyDescent="0.25">
      <c r="A359" s="25">
        <v>100665</v>
      </c>
      <c r="B359" t="s">
        <v>133</v>
      </c>
      <c r="C359" s="26">
        <v>44688</v>
      </c>
      <c r="D359" t="s">
        <v>134</v>
      </c>
      <c r="E359" s="27">
        <v>1047</v>
      </c>
      <c r="F359" t="s">
        <v>106</v>
      </c>
      <c r="G359" s="20">
        <v>2844.98</v>
      </c>
      <c r="H359" t="s">
        <v>135</v>
      </c>
      <c r="J359" s="20"/>
    </row>
    <row r="360" spans="1:12" ht="18.75" customHeight="1" x14ac:dyDescent="0.25">
      <c r="A360" s="25">
        <v>100666</v>
      </c>
      <c r="B360" t="s">
        <v>133</v>
      </c>
      <c r="C360" s="26">
        <v>44688</v>
      </c>
      <c r="D360" t="s">
        <v>134</v>
      </c>
      <c r="E360" s="27">
        <v>1049</v>
      </c>
      <c r="F360" t="s">
        <v>108</v>
      </c>
      <c r="G360" s="20">
        <v>1440</v>
      </c>
      <c r="H360" t="s">
        <v>135</v>
      </c>
      <c r="J360" s="20"/>
    </row>
    <row r="361" spans="1:12" ht="18.75" customHeight="1" x14ac:dyDescent="0.25">
      <c r="A361" s="25">
        <v>100667</v>
      </c>
      <c r="B361" t="s">
        <v>133</v>
      </c>
      <c r="C361" s="26">
        <v>44688</v>
      </c>
      <c r="D361" t="s">
        <v>134</v>
      </c>
      <c r="E361" s="27">
        <v>1052</v>
      </c>
      <c r="F361" t="s">
        <v>113</v>
      </c>
      <c r="G361" s="20">
        <v>3840</v>
      </c>
      <c r="H361" t="s">
        <v>135</v>
      </c>
      <c r="J361" s="20"/>
    </row>
    <row r="362" spans="1:12" ht="18.75" customHeight="1" x14ac:dyDescent="0.25">
      <c r="A362" s="25">
        <v>100668</v>
      </c>
      <c r="B362" t="s">
        <v>133</v>
      </c>
      <c r="C362" s="26">
        <v>44688</v>
      </c>
      <c r="D362" t="s">
        <v>134</v>
      </c>
      <c r="E362" s="27">
        <v>1056</v>
      </c>
      <c r="F362" t="s">
        <v>120</v>
      </c>
      <c r="G362" s="20">
        <v>1540</v>
      </c>
      <c r="H362" t="s">
        <v>135</v>
      </c>
      <c r="J362" s="20"/>
    </row>
    <row r="363" spans="1:12" ht="18.75" customHeight="1" x14ac:dyDescent="0.25">
      <c r="A363" s="25">
        <v>100669</v>
      </c>
      <c r="B363" t="s">
        <v>133</v>
      </c>
      <c r="C363" s="26">
        <v>44688</v>
      </c>
      <c r="D363" t="s">
        <v>134</v>
      </c>
      <c r="E363" s="27">
        <v>1057</v>
      </c>
      <c r="F363" t="s">
        <v>121</v>
      </c>
      <c r="G363" s="20">
        <v>1207.5</v>
      </c>
      <c r="H363" t="s">
        <v>135</v>
      </c>
      <c r="J363" s="20"/>
    </row>
    <row r="364" spans="1:12" ht="18.75" customHeight="1" x14ac:dyDescent="0.25">
      <c r="A364" s="25">
        <v>100670</v>
      </c>
      <c r="B364" t="s">
        <v>133</v>
      </c>
      <c r="C364" s="26">
        <v>44688</v>
      </c>
      <c r="D364" t="s">
        <v>134</v>
      </c>
      <c r="E364" s="27">
        <v>1058</v>
      </c>
      <c r="F364" t="s">
        <v>122</v>
      </c>
      <c r="G364" s="20">
        <v>907.5</v>
      </c>
      <c r="H364" t="s">
        <v>135</v>
      </c>
      <c r="J364" s="20"/>
    </row>
    <row r="365" spans="1:12" ht="18.75" customHeight="1" x14ac:dyDescent="0.25">
      <c r="A365" s="25">
        <v>100671</v>
      </c>
      <c r="B365" t="s">
        <v>133</v>
      </c>
      <c r="C365" s="26">
        <v>44688</v>
      </c>
      <c r="D365" t="s">
        <v>134</v>
      </c>
      <c r="E365" s="27">
        <v>1059</v>
      </c>
      <c r="F365" t="s">
        <v>123</v>
      </c>
      <c r="G365" s="20">
        <v>260</v>
      </c>
      <c r="H365" t="s">
        <v>135</v>
      </c>
    </row>
    <row r="366" spans="1:12" ht="18.75" customHeight="1" x14ac:dyDescent="0.25">
      <c r="A366" s="25">
        <v>100672</v>
      </c>
      <c r="B366" t="s">
        <v>133</v>
      </c>
      <c r="C366" s="26">
        <v>44688</v>
      </c>
      <c r="D366" t="s">
        <v>134</v>
      </c>
      <c r="E366" s="27">
        <v>1060</v>
      </c>
      <c r="F366" t="s">
        <v>143</v>
      </c>
      <c r="G366" s="20">
        <v>2065</v>
      </c>
      <c r="H366" t="s">
        <v>135</v>
      </c>
    </row>
    <row r="367" spans="1:12" ht="18.75" customHeight="1" x14ac:dyDescent="0.25">
      <c r="A367" s="25">
        <v>100673</v>
      </c>
      <c r="B367" t="s">
        <v>133</v>
      </c>
      <c r="C367" s="26">
        <v>44688</v>
      </c>
      <c r="D367" t="s">
        <v>134</v>
      </c>
      <c r="E367" s="27">
        <v>1062</v>
      </c>
      <c r="F367" t="s">
        <v>104</v>
      </c>
      <c r="G367" s="20">
        <v>750</v>
      </c>
      <c r="H367" t="s">
        <v>135</v>
      </c>
      <c r="L367" t="s">
        <v>227</v>
      </c>
    </row>
    <row r="368" spans="1:12" ht="18.75" customHeight="1" x14ac:dyDescent="0.25">
      <c r="A368" s="25">
        <v>100674</v>
      </c>
      <c r="B368" t="s">
        <v>133</v>
      </c>
      <c r="C368" s="26">
        <v>44688</v>
      </c>
      <c r="D368" t="s">
        <v>134</v>
      </c>
      <c r="E368" s="27">
        <v>1067</v>
      </c>
      <c r="F368" t="s">
        <v>99</v>
      </c>
      <c r="G368" s="20">
        <v>5715</v>
      </c>
      <c r="H368" t="s">
        <v>135</v>
      </c>
    </row>
    <row r="369" spans="1:12" ht="18.75" customHeight="1" x14ac:dyDescent="0.25">
      <c r="A369" s="25">
        <v>100675</v>
      </c>
      <c r="B369" t="s">
        <v>133</v>
      </c>
      <c r="C369" s="26">
        <v>44688</v>
      </c>
      <c r="D369" t="s">
        <v>134</v>
      </c>
      <c r="E369" s="27">
        <v>1068</v>
      </c>
      <c r="F369" t="s">
        <v>39</v>
      </c>
      <c r="G369" s="20">
        <v>1785</v>
      </c>
      <c r="H369" t="s">
        <v>135</v>
      </c>
    </row>
    <row r="370" spans="1:12" ht="18.75" customHeight="1" x14ac:dyDescent="0.25">
      <c r="A370" s="25">
        <v>100700</v>
      </c>
      <c r="B370" t="s">
        <v>133</v>
      </c>
      <c r="C370" s="26">
        <v>44688</v>
      </c>
      <c r="D370" t="s">
        <v>134</v>
      </c>
      <c r="E370" s="27">
        <v>1069</v>
      </c>
      <c r="F370" t="s">
        <v>88</v>
      </c>
      <c r="G370" s="20">
        <v>2185</v>
      </c>
      <c r="H370" t="s">
        <v>135</v>
      </c>
    </row>
    <row r="371" spans="1:12" ht="18.75" customHeight="1" x14ac:dyDescent="0.25">
      <c r="G371" s="20"/>
    </row>
    <row r="372" spans="1:12" ht="18.75" customHeight="1" x14ac:dyDescent="0.25">
      <c r="A372" s="25">
        <v>969401</v>
      </c>
      <c r="B372" t="s">
        <v>136</v>
      </c>
      <c r="C372" s="26">
        <v>44688</v>
      </c>
      <c r="D372" t="s">
        <v>134</v>
      </c>
      <c r="E372" s="27">
        <v>1072</v>
      </c>
      <c r="F372" t="s">
        <v>83</v>
      </c>
      <c r="G372" s="20">
        <v>3570</v>
      </c>
      <c r="H372" t="s">
        <v>135</v>
      </c>
      <c r="L372" s="26"/>
    </row>
    <row r="373" spans="1:12" ht="18.75" customHeight="1" x14ac:dyDescent="0.25">
      <c r="A373" s="25">
        <v>969402</v>
      </c>
      <c r="B373" t="s">
        <v>136</v>
      </c>
      <c r="C373" s="26">
        <v>44688</v>
      </c>
      <c r="D373" t="s">
        <v>134</v>
      </c>
      <c r="E373" s="27">
        <v>1078</v>
      </c>
      <c r="F373" t="s">
        <v>47</v>
      </c>
      <c r="G373" s="20">
        <v>1320</v>
      </c>
      <c r="H373" t="s">
        <v>135</v>
      </c>
    </row>
    <row r="374" spans="1:12" ht="18.75" customHeight="1" x14ac:dyDescent="0.25">
      <c r="A374" s="25">
        <v>969403</v>
      </c>
      <c r="B374" t="s">
        <v>136</v>
      </c>
      <c r="C374" s="26">
        <v>44688</v>
      </c>
      <c r="D374" t="s">
        <v>134</v>
      </c>
      <c r="E374" s="27">
        <v>1081</v>
      </c>
      <c r="F374" t="s">
        <v>58</v>
      </c>
      <c r="G374" s="20">
        <v>1350</v>
      </c>
      <c r="H374" t="s">
        <v>135</v>
      </c>
      <c r="L374" s="26"/>
    </row>
    <row r="375" spans="1:12" ht="18.75" customHeight="1" x14ac:dyDescent="0.25">
      <c r="A375" s="25">
        <v>969404</v>
      </c>
      <c r="B375" t="s">
        <v>136</v>
      </c>
      <c r="C375" s="26">
        <v>44658</v>
      </c>
      <c r="D375" t="s">
        <v>134</v>
      </c>
      <c r="E375" s="27">
        <v>1083</v>
      </c>
      <c r="F375" t="s">
        <v>91</v>
      </c>
      <c r="G375" s="20">
        <v>1348.75</v>
      </c>
      <c r="H375" t="s">
        <v>135</v>
      </c>
      <c r="L375" s="20"/>
    </row>
    <row r="376" spans="1:12" ht="18.75" customHeight="1" x14ac:dyDescent="0.25">
      <c r="A376" s="25">
        <v>969405</v>
      </c>
      <c r="B376" t="s">
        <v>136</v>
      </c>
      <c r="C376" s="26">
        <v>44688</v>
      </c>
      <c r="D376" t="s">
        <v>134</v>
      </c>
      <c r="E376" s="27">
        <v>1084</v>
      </c>
      <c r="F376" t="s">
        <v>29</v>
      </c>
      <c r="G376" s="20">
        <v>1575</v>
      </c>
      <c r="H376" t="s">
        <v>135</v>
      </c>
      <c r="J376" s="20"/>
    </row>
    <row r="377" spans="1:12" ht="18.75" customHeight="1" x14ac:dyDescent="0.25">
      <c r="A377" s="25">
        <v>969406</v>
      </c>
      <c r="B377" t="s">
        <v>136</v>
      </c>
      <c r="C377" s="26">
        <v>44688</v>
      </c>
      <c r="D377" t="s">
        <v>134</v>
      </c>
      <c r="E377" s="27">
        <v>1085</v>
      </c>
      <c r="F377" t="s">
        <v>21</v>
      </c>
      <c r="G377" s="20">
        <v>360</v>
      </c>
      <c r="H377" t="s">
        <v>135</v>
      </c>
      <c r="J377" s="20"/>
    </row>
    <row r="378" spans="1:12" ht="18.75" customHeight="1" x14ac:dyDescent="0.25">
      <c r="A378" s="25">
        <v>969407</v>
      </c>
      <c r="B378" t="s">
        <v>136</v>
      </c>
      <c r="C378" s="26">
        <v>44688</v>
      </c>
      <c r="D378" t="s">
        <v>134</v>
      </c>
      <c r="E378" s="27">
        <v>1086</v>
      </c>
      <c r="F378" t="s">
        <v>75</v>
      </c>
      <c r="G378" s="20">
        <v>1170</v>
      </c>
      <c r="H378" t="s">
        <v>135</v>
      </c>
      <c r="J378" s="20"/>
    </row>
    <row r="379" spans="1:12" ht="18.75" customHeight="1" x14ac:dyDescent="0.25">
      <c r="A379" s="25">
        <v>969408</v>
      </c>
      <c r="B379" t="s">
        <v>136</v>
      </c>
      <c r="C379" s="26">
        <v>44627</v>
      </c>
      <c r="D379" t="s">
        <v>134</v>
      </c>
      <c r="E379" s="27">
        <v>1083</v>
      </c>
      <c r="F379" t="s">
        <v>91</v>
      </c>
      <c r="G379" s="20">
        <v>195</v>
      </c>
      <c r="H379" t="s">
        <v>135</v>
      </c>
      <c r="J379" s="20"/>
    </row>
    <row r="380" spans="1:12" ht="18.75" customHeight="1" x14ac:dyDescent="0.25">
      <c r="A380" s="25">
        <v>969409</v>
      </c>
      <c r="B380" t="s">
        <v>136</v>
      </c>
      <c r="C380" s="26">
        <v>44688</v>
      </c>
      <c r="D380" t="s">
        <v>134</v>
      </c>
      <c r="E380" s="27">
        <v>1003</v>
      </c>
      <c r="F380" t="s">
        <v>24</v>
      </c>
      <c r="G380" s="20">
        <v>5457.5</v>
      </c>
      <c r="H380" t="s">
        <v>135</v>
      </c>
      <c r="J380" s="20"/>
    </row>
    <row r="381" spans="1:12" ht="18.75" customHeight="1" x14ac:dyDescent="0.25">
      <c r="G381" s="20"/>
      <c r="J381" s="20"/>
    </row>
    <row r="382" spans="1:12" ht="18.75" customHeight="1" x14ac:dyDescent="0.25">
      <c r="A382" s="25">
        <v>969410</v>
      </c>
      <c r="B382" t="s">
        <v>136</v>
      </c>
      <c r="C382" s="26">
        <v>44688</v>
      </c>
      <c r="D382" t="s">
        <v>134</v>
      </c>
      <c r="E382" s="27">
        <v>1014</v>
      </c>
      <c r="F382" t="s">
        <v>44</v>
      </c>
      <c r="G382" s="20">
        <v>220</v>
      </c>
      <c r="H382" t="s">
        <v>135</v>
      </c>
      <c r="L382" s="26"/>
    </row>
    <row r="383" spans="1:12" ht="18.75" customHeight="1" x14ac:dyDescent="0.25">
      <c r="A383" s="25">
        <v>969411</v>
      </c>
      <c r="B383" t="s">
        <v>136</v>
      </c>
      <c r="C383" s="26">
        <v>44688</v>
      </c>
      <c r="D383" t="s">
        <v>134</v>
      </c>
      <c r="E383" s="27">
        <v>1033</v>
      </c>
      <c r="F383" t="s">
        <v>82</v>
      </c>
      <c r="G383" s="20">
        <v>1780</v>
      </c>
      <c r="H383" t="s">
        <v>135</v>
      </c>
      <c r="L383" s="20"/>
    </row>
    <row r="384" spans="1:12" ht="18.75" customHeight="1" x14ac:dyDescent="0.25">
      <c r="A384" s="25">
        <v>969412</v>
      </c>
      <c r="B384" t="s">
        <v>136</v>
      </c>
      <c r="C384" s="26">
        <v>44688</v>
      </c>
      <c r="D384" t="s">
        <v>134</v>
      </c>
      <c r="E384" s="27">
        <v>1007</v>
      </c>
      <c r="F384" t="s">
        <v>32</v>
      </c>
      <c r="G384" s="20">
        <v>4035</v>
      </c>
      <c r="H384" t="s">
        <v>135</v>
      </c>
      <c r="J384" s="20"/>
    </row>
    <row r="385" spans="1:12" ht="18.75" customHeight="1" x14ac:dyDescent="0.25">
      <c r="G385" s="20"/>
    </row>
    <row r="386" spans="1:12" ht="18.75" customHeight="1" x14ac:dyDescent="0.25">
      <c r="A386" s="25">
        <v>969414</v>
      </c>
      <c r="B386" t="s">
        <v>136</v>
      </c>
      <c r="C386" s="26">
        <v>44688</v>
      </c>
      <c r="D386" t="s">
        <v>134</v>
      </c>
      <c r="E386" s="27">
        <v>1061</v>
      </c>
      <c r="F386" t="s">
        <v>89</v>
      </c>
      <c r="G386" s="20">
        <v>240</v>
      </c>
      <c r="H386" t="s">
        <v>135</v>
      </c>
      <c r="L386" s="26"/>
    </row>
    <row r="387" spans="1:12" ht="18.75" customHeight="1" x14ac:dyDescent="0.25">
      <c r="A387" s="25">
        <v>969415</v>
      </c>
      <c r="B387" t="s">
        <v>136</v>
      </c>
      <c r="C387" s="26">
        <v>44688</v>
      </c>
      <c r="D387" t="s">
        <v>134</v>
      </c>
      <c r="E387" s="27">
        <v>1075</v>
      </c>
      <c r="F387" t="s">
        <v>72</v>
      </c>
      <c r="G387" s="20">
        <v>895</v>
      </c>
      <c r="H387" t="s">
        <v>135</v>
      </c>
      <c r="L387" s="20"/>
    </row>
    <row r="388" spans="1:12" ht="18.75" customHeight="1" x14ac:dyDescent="0.25">
      <c r="A388" s="25">
        <v>969416</v>
      </c>
      <c r="B388" t="s">
        <v>136</v>
      </c>
      <c r="C388" s="26">
        <v>44688</v>
      </c>
      <c r="D388" t="s">
        <v>134</v>
      </c>
      <c r="E388" s="27">
        <v>1082</v>
      </c>
      <c r="F388" t="s">
        <v>31</v>
      </c>
      <c r="G388" s="20">
        <v>272.5</v>
      </c>
      <c r="H388" t="s">
        <v>135</v>
      </c>
      <c r="I388" t="str">
        <f>"4月糧 Total: $"&amp;SUM(G346:G388)</f>
        <v>4月糧 Total: $58750.39</v>
      </c>
    </row>
    <row r="389" spans="1:12" ht="18.75" customHeight="1" x14ac:dyDescent="0.25"/>
    <row r="390" spans="1:12" ht="18.75" customHeight="1" x14ac:dyDescent="0.25">
      <c r="A390" s="25">
        <v>100701</v>
      </c>
      <c r="B390" t="s">
        <v>133</v>
      </c>
      <c r="C390" s="26">
        <v>44719</v>
      </c>
      <c r="D390" t="s">
        <v>134</v>
      </c>
      <c r="E390" s="27">
        <v>1001</v>
      </c>
      <c r="F390" t="s">
        <v>19</v>
      </c>
      <c r="G390" s="20">
        <v>520</v>
      </c>
      <c r="H390" t="s">
        <v>135</v>
      </c>
      <c r="L390" s="26"/>
    </row>
    <row r="391" spans="1:12" ht="18.75" customHeight="1" x14ac:dyDescent="0.25">
      <c r="A391" s="25">
        <v>100702</v>
      </c>
      <c r="B391" t="s">
        <v>133</v>
      </c>
      <c r="C391" s="26">
        <v>44719</v>
      </c>
      <c r="D391" t="s">
        <v>134</v>
      </c>
      <c r="E391" s="27">
        <v>1007</v>
      </c>
      <c r="F391" t="s">
        <v>32</v>
      </c>
      <c r="G391" s="20">
        <v>7170</v>
      </c>
      <c r="H391" t="s">
        <v>135</v>
      </c>
      <c r="L391" s="20"/>
    </row>
    <row r="392" spans="1:12" ht="18.75" customHeight="1" x14ac:dyDescent="0.25">
      <c r="A392" s="25">
        <v>100703</v>
      </c>
      <c r="B392" t="s">
        <v>133</v>
      </c>
      <c r="C392" s="26">
        <v>44719</v>
      </c>
      <c r="D392" t="s">
        <v>134</v>
      </c>
      <c r="E392" s="27">
        <v>1010</v>
      </c>
      <c r="F392" t="s">
        <v>38</v>
      </c>
      <c r="G392" s="20">
        <v>720</v>
      </c>
      <c r="H392" t="s">
        <v>135</v>
      </c>
      <c r="J392" s="20"/>
    </row>
    <row r="393" spans="1:12" ht="18.75" customHeight="1" x14ac:dyDescent="0.25">
      <c r="A393" s="25">
        <v>100704</v>
      </c>
      <c r="B393" t="s">
        <v>133</v>
      </c>
      <c r="C393" s="26">
        <v>44719</v>
      </c>
      <c r="D393" t="s">
        <v>134</v>
      </c>
      <c r="E393" s="27">
        <v>1033</v>
      </c>
      <c r="F393" t="s">
        <v>82</v>
      </c>
      <c r="G393" s="20">
        <v>3335</v>
      </c>
      <c r="H393" t="s">
        <v>135</v>
      </c>
      <c r="J393" s="20"/>
    </row>
    <row r="394" spans="1:12" ht="18.75" customHeight="1" x14ac:dyDescent="0.25">
      <c r="A394" s="25">
        <v>100705</v>
      </c>
      <c r="B394" t="s">
        <v>133</v>
      </c>
      <c r="C394" s="26">
        <v>44719</v>
      </c>
      <c r="D394" t="s">
        <v>134</v>
      </c>
      <c r="E394" s="27">
        <v>1041</v>
      </c>
      <c r="F394" t="s">
        <v>95</v>
      </c>
      <c r="G394" s="20">
        <v>2505.5</v>
      </c>
      <c r="H394" t="s">
        <v>135</v>
      </c>
      <c r="J394" s="20"/>
    </row>
    <row r="395" spans="1:12" ht="18.75" customHeight="1" x14ac:dyDescent="0.25">
      <c r="A395" s="25">
        <v>100706</v>
      </c>
      <c r="B395" t="s">
        <v>133</v>
      </c>
      <c r="C395" s="26">
        <v>44719</v>
      </c>
      <c r="D395" t="s">
        <v>134</v>
      </c>
      <c r="E395" s="27">
        <v>1043</v>
      </c>
      <c r="F395" t="s">
        <v>97</v>
      </c>
      <c r="G395" s="20">
        <v>560</v>
      </c>
      <c r="H395" t="s">
        <v>135</v>
      </c>
      <c r="J395" s="20"/>
    </row>
    <row r="396" spans="1:12" ht="18.75" customHeight="1" x14ac:dyDescent="0.25">
      <c r="A396" s="25">
        <v>100707</v>
      </c>
      <c r="B396" t="s">
        <v>133</v>
      </c>
      <c r="C396" s="26">
        <v>44719</v>
      </c>
      <c r="D396" t="s">
        <v>134</v>
      </c>
      <c r="E396" s="27">
        <v>1049</v>
      </c>
      <c r="F396" t="s">
        <v>108</v>
      </c>
      <c r="G396" s="20">
        <v>1170</v>
      </c>
      <c r="H396" t="s">
        <v>135</v>
      </c>
      <c r="J396" s="20"/>
    </row>
    <row r="397" spans="1:12" ht="18.75" customHeight="1" x14ac:dyDescent="0.25">
      <c r="A397" s="25">
        <v>100708</v>
      </c>
      <c r="B397" t="s">
        <v>133</v>
      </c>
      <c r="C397" s="26">
        <v>44719</v>
      </c>
      <c r="D397" t="s">
        <v>134</v>
      </c>
      <c r="E397" s="27">
        <v>1050</v>
      </c>
      <c r="F397" t="s">
        <v>117</v>
      </c>
      <c r="G397" s="20">
        <v>840</v>
      </c>
      <c r="H397" t="s">
        <v>135</v>
      </c>
      <c r="J397" s="20"/>
    </row>
    <row r="398" spans="1:12" ht="18.75" customHeight="1" x14ac:dyDescent="0.25">
      <c r="A398" s="25">
        <v>100709</v>
      </c>
      <c r="B398" t="s">
        <v>133</v>
      </c>
      <c r="C398" s="26">
        <v>44719</v>
      </c>
      <c r="D398" t="s">
        <v>134</v>
      </c>
      <c r="E398" s="27">
        <v>1053</v>
      </c>
      <c r="F398" t="s">
        <v>115</v>
      </c>
      <c r="G398" s="20">
        <v>1040</v>
      </c>
      <c r="H398" t="s">
        <v>135</v>
      </c>
      <c r="J398" s="20"/>
    </row>
    <row r="399" spans="1:12" ht="18.75" customHeight="1" x14ac:dyDescent="0.25">
      <c r="A399" s="25">
        <v>100710</v>
      </c>
      <c r="B399" t="s">
        <v>133</v>
      </c>
      <c r="C399" s="26">
        <v>44719</v>
      </c>
      <c r="D399" t="s">
        <v>134</v>
      </c>
      <c r="E399" s="27">
        <v>1056</v>
      </c>
      <c r="F399" t="s">
        <v>120</v>
      </c>
      <c r="G399" s="20">
        <v>1855</v>
      </c>
      <c r="H399" t="s">
        <v>135</v>
      </c>
      <c r="J399" s="20"/>
    </row>
    <row r="400" spans="1:12" ht="18.75" customHeight="1" x14ac:dyDescent="0.25">
      <c r="A400" s="25">
        <v>100711</v>
      </c>
      <c r="B400" t="s">
        <v>133</v>
      </c>
      <c r="C400" s="26">
        <v>44719</v>
      </c>
      <c r="D400" t="s">
        <v>134</v>
      </c>
      <c r="E400" s="27">
        <v>1057</v>
      </c>
      <c r="F400" t="s">
        <v>121</v>
      </c>
      <c r="G400" s="20">
        <v>2210</v>
      </c>
      <c r="H400" t="s">
        <v>135</v>
      </c>
      <c r="J400" s="20"/>
    </row>
    <row r="401" spans="1:12" ht="18.75" customHeight="1" x14ac:dyDescent="0.25">
      <c r="A401" s="25">
        <v>100712</v>
      </c>
      <c r="B401" t="s">
        <v>133</v>
      </c>
      <c r="C401" s="26">
        <v>44719</v>
      </c>
      <c r="D401" t="s">
        <v>134</v>
      </c>
      <c r="E401" s="27">
        <v>1058</v>
      </c>
      <c r="F401" t="s">
        <v>122</v>
      </c>
      <c r="G401" s="20">
        <v>412.5</v>
      </c>
      <c r="H401" t="s">
        <v>135</v>
      </c>
      <c r="J401" s="20"/>
    </row>
    <row r="402" spans="1:12" ht="18.75" customHeight="1" x14ac:dyDescent="0.25">
      <c r="A402" s="25">
        <v>100713</v>
      </c>
      <c r="B402" t="s">
        <v>133</v>
      </c>
      <c r="C402" s="26">
        <v>44719</v>
      </c>
      <c r="D402" t="s">
        <v>134</v>
      </c>
      <c r="E402" s="27">
        <v>1062</v>
      </c>
      <c r="F402" t="s">
        <v>104</v>
      </c>
      <c r="G402" s="20">
        <v>4320</v>
      </c>
      <c r="H402" t="s">
        <v>135</v>
      </c>
      <c r="J402" s="20"/>
    </row>
    <row r="403" spans="1:12" ht="18.75" customHeight="1" x14ac:dyDescent="0.25">
      <c r="A403" s="25">
        <v>100714</v>
      </c>
      <c r="B403" t="s">
        <v>133</v>
      </c>
      <c r="C403" s="26">
        <v>44719</v>
      </c>
      <c r="D403" t="s">
        <v>134</v>
      </c>
      <c r="E403" s="27">
        <v>1068</v>
      </c>
      <c r="F403" t="s">
        <v>39</v>
      </c>
      <c r="G403" s="20">
        <v>2310</v>
      </c>
      <c r="H403" t="s">
        <v>135</v>
      </c>
      <c r="J403" s="20"/>
    </row>
    <row r="404" spans="1:12" ht="18.75" customHeight="1" x14ac:dyDescent="0.25">
      <c r="A404" s="25">
        <v>100715</v>
      </c>
      <c r="B404" t="s">
        <v>133</v>
      </c>
      <c r="C404" s="26">
        <v>44719</v>
      </c>
      <c r="D404" t="s">
        <v>134</v>
      </c>
      <c r="E404" s="27">
        <v>1071</v>
      </c>
      <c r="F404" t="s">
        <v>28</v>
      </c>
      <c r="G404" s="20">
        <v>770</v>
      </c>
      <c r="H404" t="s">
        <v>135</v>
      </c>
      <c r="J404" s="20"/>
    </row>
    <row r="405" spans="1:12" ht="18.75" customHeight="1" x14ac:dyDescent="0.25">
      <c r="A405" s="25">
        <v>100716</v>
      </c>
      <c r="B405" t="s">
        <v>133</v>
      </c>
      <c r="C405" s="26">
        <v>44719</v>
      </c>
      <c r="D405" t="s">
        <v>134</v>
      </c>
      <c r="E405" s="27">
        <v>1074</v>
      </c>
      <c r="F405" t="s">
        <v>23</v>
      </c>
      <c r="G405" s="20">
        <v>1950</v>
      </c>
      <c r="H405" t="s">
        <v>135</v>
      </c>
      <c r="J405" s="20"/>
    </row>
    <row r="406" spans="1:12" ht="18.75" customHeight="1" x14ac:dyDescent="0.25">
      <c r="A406" s="25">
        <v>100717</v>
      </c>
      <c r="B406" t="s">
        <v>133</v>
      </c>
      <c r="C406" s="26">
        <v>44719</v>
      </c>
      <c r="D406" t="s">
        <v>134</v>
      </c>
      <c r="E406" s="27">
        <v>1078</v>
      </c>
      <c r="F406" t="s">
        <v>47</v>
      </c>
      <c r="G406" s="20">
        <v>4520</v>
      </c>
      <c r="H406" t="s">
        <v>135</v>
      </c>
      <c r="J406" s="20"/>
    </row>
    <row r="407" spans="1:12" ht="18.75" customHeight="1" x14ac:dyDescent="0.25">
      <c r="A407" s="25">
        <v>100718</v>
      </c>
      <c r="B407" t="s">
        <v>133</v>
      </c>
      <c r="C407" s="26">
        <v>44719</v>
      </c>
      <c r="D407" t="s">
        <v>134</v>
      </c>
      <c r="E407" s="27">
        <v>1080</v>
      </c>
      <c r="F407" t="s">
        <v>93</v>
      </c>
      <c r="G407" s="20">
        <v>800</v>
      </c>
      <c r="H407" t="s">
        <v>135</v>
      </c>
      <c r="J407" s="20"/>
    </row>
    <row r="408" spans="1:12" ht="18.75" customHeight="1" x14ac:dyDescent="0.25">
      <c r="A408" s="25">
        <v>100719</v>
      </c>
      <c r="B408" t="s">
        <v>133</v>
      </c>
      <c r="C408" s="26">
        <v>44719</v>
      </c>
      <c r="D408" t="s">
        <v>134</v>
      </c>
      <c r="E408" s="27">
        <v>1081</v>
      </c>
      <c r="F408" t="s">
        <v>58</v>
      </c>
      <c r="G408" s="20">
        <v>562.5</v>
      </c>
      <c r="H408" t="s">
        <v>135</v>
      </c>
    </row>
    <row r="409" spans="1:12" ht="18.75" customHeight="1" x14ac:dyDescent="0.25">
      <c r="A409" s="25">
        <v>100720</v>
      </c>
      <c r="B409" t="s">
        <v>133</v>
      </c>
      <c r="C409" s="26">
        <v>44719</v>
      </c>
      <c r="D409" t="s">
        <v>134</v>
      </c>
      <c r="E409" s="27">
        <v>1083</v>
      </c>
      <c r="F409" t="s">
        <v>91</v>
      </c>
      <c r="G409" s="20">
        <v>1901.25</v>
      </c>
      <c r="H409" t="s">
        <v>135</v>
      </c>
    </row>
    <row r="410" spans="1:12" ht="18.75" customHeight="1" x14ac:dyDescent="0.25">
      <c r="A410" s="25">
        <v>100721</v>
      </c>
      <c r="B410" t="s">
        <v>133</v>
      </c>
      <c r="C410" s="26">
        <v>44719</v>
      </c>
      <c r="D410" t="s">
        <v>134</v>
      </c>
      <c r="E410" s="27">
        <v>1084</v>
      </c>
      <c r="F410" t="s">
        <v>29</v>
      </c>
      <c r="G410" s="20">
        <v>1820</v>
      </c>
      <c r="H410" t="s">
        <v>135</v>
      </c>
      <c r="L410" t="s">
        <v>227</v>
      </c>
    </row>
    <row r="411" spans="1:12" ht="18.75" customHeight="1" x14ac:dyDescent="0.25">
      <c r="A411" s="25">
        <v>100722</v>
      </c>
      <c r="B411" t="s">
        <v>133</v>
      </c>
      <c r="C411" s="26">
        <v>44719</v>
      </c>
      <c r="D411" t="s">
        <v>134</v>
      </c>
      <c r="E411" s="27">
        <v>1085</v>
      </c>
      <c r="F411" t="s">
        <v>21</v>
      </c>
      <c r="G411" s="20">
        <v>345</v>
      </c>
      <c r="H411" t="s">
        <v>135</v>
      </c>
    </row>
    <row r="412" spans="1:12" ht="18.75" customHeight="1" x14ac:dyDescent="0.25">
      <c r="A412" s="25">
        <v>100723</v>
      </c>
      <c r="B412" t="s">
        <v>133</v>
      </c>
      <c r="C412" s="26">
        <v>44719</v>
      </c>
      <c r="D412" t="s">
        <v>134</v>
      </c>
      <c r="E412" s="27">
        <v>1086</v>
      </c>
      <c r="F412" t="s">
        <v>75</v>
      </c>
      <c r="G412" s="20">
        <v>3220</v>
      </c>
      <c r="H412" t="s">
        <v>135</v>
      </c>
    </row>
    <row r="413" spans="1:12" ht="18.75" customHeight="1" x14ac:dyDescent="0.25">
      <c r="A413" s="25">
        <v>100724</v>
      </c>
      <c r="B413" t="s">
        <v>133</v>
      </c>
      <c r="C413" s="26">
        <v>44719</v>
      </c>
      <c r="D413" t="s">
        <v>134</v>
      </c>
      <c r="E413" s="27">
        <v>1087</v>
      </c>
      <c r="F413" t="s">
        <v>27</v>
      </c>
      <c r="G413" s="20">
        <v>600</v>
      </c>
      <c r="H413" t="s">
        <v>135</v>
      </c>
    </row>
    <row r="414" spans="1:12" ht="18.75" customHeight="1" x14ac:dyDescent="0.25">
      <c r="A414" s="25">
        <v>100725</v>
      </c>
      <c r="B414" t="s">
        <v>133</v>
      </c>
      <c r="C414" s="26">
        <v>44719</v>
      </c>
      <c r="D414" t="s">
        <v>134</v>
      </c>
      <c r="E414" s="27">
        <v>1088</v>
      </c>
      <c r="F414" t="s">
        <v>69</v>
      </c>
      <c r="G414" s="20">
        <v>990</v>
      </c>
      <c r="H414" t="s">
        <v>135</v>
      </c>
    </row>
    <row r="415" spans="1:12" ht="18.75" customHeight="1" x14ac:dyDescent="0.25">
      <c r="A415" s="25">
        <v>100726</v>
      </c>
      <c r="B415" t="s">
        <v>133</v>
      </c>
      <c r="C415" s="26">
        <v>44719</v>
      </c>
      <c r="D415" t="s">
        <v>134</v>
      </c>
      <c r="E415" s="27">
        <v>1089</v>
      </c>
      <c r="F415" t="s">
        <v>114</v>
      </c>
      <c r="G415" s="20">
        <v>1400</v>
      </c>
      <c r="H415" t="s">
        <v>135</v>
      </c>
    </row>
    <row r="416" spans="1:12" ht="18.75" customHeight="1" x14ac:dyDescent="0.25">
      <c r="A416" s="25">
        <v>100727</v>
      </c>
      <c r="B416" t="s">
        <v>133</v>
      </c>
      <c r="C416" s="26">
        <v>44719</v>
      </c>
      <c r="D416" t="s">
        <v>134</v>
      </c>
      <c r="E416" s="27">
        <v>1090</v>
      </c>
      <c r="F416" t="s">
        <v>37</v>
      </c>
      <c r="G416" s="20">
        <v>875</v>
      </c>
      <c r="H416" t="s">
        <v>135</v>
      </c>
    </row>
    <row r="417" spans="1:12" ht="18.75" customHeight="1" x14ac:dyDescent="0.25">
      <c r="A417" s="25">
        <v>100728</v>
      </c>
      <c r="B417" t="s">
        <v>133</v>
      </c>
      <c r="C417" s="26">
        <v>44719</v>
      </c>
      <c r="D417" t="s">
        <v>134</v>
      </c>
      <c r="E417" s="27">
        <v>1091</v>
      </c>
      <c r="F417" t="s">
        <v>110</v>
      </c>
      <c r="G417" s="20">
        <v>810</v>
      </c>
      <c r="H417" t="s">
        <v>135</v>
      </c>
    </row>
    <row r="418" spans="1:12" ht="18.75" customHeight="1" x14ac:dyDescent="0.25">
      <c r="A418" s="25">
        <v>100729</v>
      </c>
      <c r="B418" t="s">
        <v>133</v>
      </c>
      <c r="C418" s="26">
        <v>44719</v>
      </c>
      <c r="D418" t="s">
        <v>134</v>
      </c>
      <c r="E418" s="27">
        <v>1092</v>
      </c>
      <c r="F418" t="s">
        <v>55</v>
      </c>
      <c r="G418" s="20">
        <v>600</v>
      </c>
      <c r="H418" t="s">
        <v>135</v>
      </c>
    </row>
    <row r="419" spans="1:12" ht="18.75" customHeight="1" x14ac:dyDescent="0.25"/>
    <row r="420" spans="1:12" ht="18.75" customHeight="1" x14ac:dyDescent="0.25">
      <c r="A420" s="25">
        <v>100731</v>
      </c>
      <c r="B420" t="s">
        <v>133</v>
      </c>
      <c r="C420" s="26">
        <v>44719</v>
      </c>
      <c r="D420" t="s">
        <v>134</v>
      </c>
      <c r="E420" s="27">
        <v>1082</v>
      </c>
      <c r="F420" t="s">
        <v>31</v>
      </c>
      <c r="G420" s="20">
        <v>1285</v>
      </c>
      <c r="H420" t="s">
        <v>135</v>
      </c>
      <c r="L420" s="26"/>
    </row>
    <row r="421" spans="1:12" ht="18.75" customHeight="1" x14ac:dyDescent="0.25">
      <c r="A421" s="25">
        <v>100732</v>
      </c>
      <c r="B421" t="s">
        <v>133</v>
      </c>
      <c r="C421" s="26">
        <v>44719</v>
      </c>
      <c r="D421" t="s">
        <v>134</v>
      </c>
      <c r="E421" s="27">
        <v>1025</v>
      </c>
      <c r="F421" t="s">
        <v>65</v>
      </c>
      <c r="G421" s="20">
        <v>940</v>
      </c>
      <c r="H421" t="s">
        <v>135</v>
      </c>
      <c r="L421" s="20"/>
    </row>
    <row r="422" spans="1:12" ht="18.75" customHeight="1" x14ac:dyDescent="0.25">
      <c r="A422" s="25">
        <v>100733</v>
      </c>
      <c r="B422" t="s">
        <v>133</v>
      </c>
      <c r="C422" s="26">
        <v>44719</v>
      </c>
      <c r="D422" t="s">
        <v>134</v>
      </c>
      <c r="E422" s="27">
        <v>1075</v>
      </c>
      <c r="F422" t="s">
        <v>72</v>
      </c>
      <c r="G422" s="20">
        <v>650</v>
      </c>
      <c r="H422" t="s">
        <v>135</v>
      </c>
      <c r="J422" s="20"/>
    </row>
    <row r="423" spans="1:12" ht="18.75" customHeight="1" x14ac:dyDescent="0.25">
      <c r="A423" s="25">
        <v>100734</v>
      </c>
      <c r="B423" t="s">
        <v>133</v>
      </c>
      <c r="C423" s="26">
        <v>44719</v>
      </c>
      <c r="D423" t="s">
        <v>134</v>
      </c>
      <c r="E423" s="27">
        <v>1067</v>
      </c>
      <c r="F423" t="s">
        <v>99</v>
      </c>
      <c r="G423" s="20">
        <v>7642.5</v>
      </c>
      <c r="H423" t="s">
        <v>135</v>
      </c>
      <c r="J423" s="20"/>
    </row>
    <row r="424" spans="1:12" ht="18.75" customHeight="1" x14ac:dyDescent="0.25">
      <c r="A424" s="25">
        <v>100735</v>
      </c>
      <c r="B424" t="s">
        <v>133</v>
      </c>
      <c r="C424" s="26">
        <v>44719</v>
      </c>
      <c r="D424" t="s">
        <v>134</v>
      </c>
      <c r="E424" s="27">
        <v>1061</v>
      </c>
      <c r="F424" t="s">
        <v>89</v>
      </c>
      <c r="G424" s="20">
        <v>480</v>
      </c>
      <c r="H424" t="s">
        <v>135</v>
      </c>
      <c r="J424" s="20"/>
    </row>
    <row r="425" spans="1:12" ht="18.75" customHeight="1" x14ac:dyDescent="0.25">
      <c r="A425" s="25">
        <v>100736</v>
      </c>
      <c r="B425" t="s">
        <v>133</v>
      </c>
      <c r="C425" s="26">
        <v>44719</v>
      </c>
      <c r="D425" t="s">
        <v>134</v>
      </c>
      <c r="E425" s="27">
        <v>1003</v>
      </c>
      <c r="F425" t="s">
        <v>24</v>
      </c>
      <c r="G425" s="20">
        <v>4292.5</v>
      </c>
      <c r="H425" t="s">
        <v>135</v>
      </c>
      <c r="J425" s="20"/>
    </row>
    <row r="426" spans="1:12" ht="18.75" customHeight="1" x14ac:dyDescent="0.25">
      <c r="A426" s="25">
        <v>100737</v>
      </c>
      <c r="B426" t="s">
        <v>133</v>
      </c>
      <c r="C426" s="26">
        <v>44719</v>
      </c>
      <c r="D426" t="s">
        <v>134</v>
      </c>
      <c r="E426" s="27">
        <v>1093</v>
      </c>
      <c r="F426" t="s">
        <v>111</v>
      </c>
      <c r="G426" s="20">
        <v>1070</v>
      </c>
      <c r="H426" t="s">
        <v>135</v>
      </c>
      <c r="J426" s="20"/>
    </row>
    <row r="427" spans="1:12" ht="18.75" customHeight="1" x14ac:dyDescent="0.25">
      <c r="A427" s="25">
        <v>100738</v>
      </c>
      <c r="B427" t="s">
        <v>133</v>
      </c>
      <c r="C427" s="26">
        <v>44719</v>
      </c>
      <c r="D427" t="s">
        <v>134</v>
      </c>
      <c r="E427" s="27">
        <v>1004</v>
      </c>
      <c r="F427" t="s">
        <v>25</v>
      </c>
      <c r="G427" s="20">
        <v>512.5</v>
      </c>
      <c r="H427" t="s">
        <v>135</v>
      </c>
      <c r="J427" s="20"/>
    </row>
    <row r="428" spans="1:12" ht="18.75" customHeight="1" x14ac:dyDescent="0.25">
      <c r="A428" s="25">
        <v>100739</v>
      </c>
      <c r="B428" t="s">
        <v>133</v>
      </c>
      <c r="C428" s="26">
        <v>44719</v>
      </c>
      <c r="D428" t="s">
        <v>134</v>
      </c>
      <c r="E428" s="27">
        <v>1015</v>
      </c>
      <c r="F428" t="s">
        <v>45</v>
      </c>
      <c r="G428" s="20">
        <v>4045</v>
      </c>
      <c r="H428" t="s">
        <v>135</v>
      </c>
      <c r="J428" s="20"/>
    </row>
    <row r="429" spans="1:12" ht="18.75" customHeight="1" x14ac:dyDescent="0.25">
      <c r="A429" s="25">
        <v>100740</v>
      </c>
      <c r="B429" t="s">
        <v>133</v>
      </c>
      <c r="C429" s="26">
        <v>44719</v>
      </c>
      <c r="D429" t="s">
        <v>134</v>
      </c>
      <c r="E429" s="27">
        <v>1051</v>
      </c>
      <c r="F429" t="s">
        <v>112</v>
      </c>
      <c r="G429" s="20">
        <v>1290</v>
      </c>
      <c r="H429" t="s">
        <v>135</v>
      </c>
      <c r="J429" s="20"/>
    </row>
    <row r="430" spans="1:12" ht="18.75" customHeight="1" x14ac:dyDescent="0.25">
      <c r="A430" s="28" t="s">
        <v>148</v>
      </c>
      <c r="B430" t="s">
        <v>148</v>
      </c>
      <c r="C430" s="26">
        <v>44599</v>
      </c>
      <c r="D430" t="s">
        <v>134</v>
      </c>
      <c r="E430" s="29">
        <v>1024</v>
      </c>
      <c r="F430" s="30" t="s">
        <v>62</v>
      </c>
      <c r="G430" s="20">
        <v>2567.5</v>
      </c>
      <c r="H430" t="s">
        <v>135</v>
      </c>
      <c r="J430" s="20"/>
    </row>
    <row r="431" spans="1:12" ht="18.75" customHeight="1" x14ac:dyDescent="0.25"/>
    <row r="432" spans="1:12" ht="18.75" customHeight="1" x14ac:dyDescent="0.25">
      <c r="A432" s="25">
        <v>969423</v>
      </c>
      <c r="B432" t="s">
        <v>136</v>
      </c>
      <c r="C432" s="26">
        <v>44719</v>
      </c>
      <c r="D432" t="s">
        <v>134</v>
      </c>
      <c r="E432" s="27">
        <v>1060</v>
      </c>
      <c r="F432" t="s">
        <v>124</v>
      </c>
      <c r="G432" s="20">
        <v>2695</v>
      </c>
      <c r="H432" t="s">
        <v>135</v>
      </c>
      <c r="L432" s="26"/>
    </row>
    <row r="433" spans="1:12" ht="18.75" customHeight="1" x14ac:dyDescent="0.25">
      <c r="A433" s="25">
        <v>969424</v>
      </c>
      <c r="B433" t="s">
        <v>136</v>
      </c>
      <c r="C433" s="26">
        <v>44719</v>
      </c>
      <c r="D433" t="s">
        <v>134</v>
      </c>
      <c r="E433" s="29">
        <v>1020</v>
      </c>
      <c r="F433" s="30" t="s">
        <v>56</v>
      </c>
      <c r="G433" s="32">
        <v>1385</v>
      </c>
      <c r="H433" t="s">
        <v>135</v>
      </c>
      <c r="L433" s="20"/>
    </row>
    <row r="434" spans="1:12" ht="18.75" customHeight="1" x14ac:dyDescent="0.25">
      <c r="A434" s="25">
        <v>969425</v>
      </c>
      <c r="B434" t="s">
        <v>136</v>
      </c>
      <c r="C434" s="26">
        <v>44719</v>
      </c>
      <c r="D434" t="s">
        <v>134</v>
      </c>
      <c r="E434" s="29">
        <v>1013</v>
      </c>
      <c r="F434" s="30" t="s">
        <v>43</v>
      </c>
      <c r="G434" s="32">
        <v>2280</v>
      </c>
      <c r="H434" t="s">
        <v>135</v>
      </c>
      <c r="J434" s="20"/>
    </row>
    <row r="435" spans="1:12" ht="18.75" customHeight="1" x14ac:dyDescent="0.25">
      <c r="A435" s="25">
        <v>100741</v>
      </c>
      <c r="B435" t="s">
        <v>133</v>
      </c>
      <c r="C435" s="26">
        <v>44719</v>
      </c>
      <c r="D435" t="s">
        <v>134</v>
      </c>
      <c r="E435" s="29">
        <v>1032</v>
      </c>
      <c r="F435" s="30" t="s">
        <v>81</v>
      </c>
      <c r="G435" s="32">
        <v>1105</v>
      </c>
      <c r="H435" t="s">
        <v>135</v>
      </c>
      <c r="J435" s="20"/>
    </row>
    <row r="436" spans="1:12" ht="18.75" customHeight="1" x14ac:dyDescent="0.25">
      <c r="A436" s="25">
        <v>100742</v>
      </c>
      <c r="B436" t="s">
        <v>133</v>
      </c>
      <c r="C436" s="26">
        <v>44719</v>
      </c>
      <c r="D436" t="s">
        <v>134</v>
      </c>
      <c r="E436" s="29">
        <v>1047</v>
      </c>
      <c r="F436" s="30" t="s">
        <v>106</v>
      </c>
      <c r="G436" s="32">
        <v>3344.16</v>
      </c>
      <c r="H436" t="s">
        <v>135</v>
      </c>
      <c r="J436" s="20"/>
    </row>
    <row r="437" spans="1:12" ht="18.75" customHeight="1" x14ac:dyDescent="0.25">
      <c r="A437" s="25">
        <v>100743</v>
      </c>
      <c r="B437" t="s">
        <v>133</v>
      </c>
      <c r="C437" s="26">
        <v>44719</v>
      </c>
      <c r="D437" t="s">
        <v>134</v>
      </c>
      <c r="E437" s="27">
        <v>1094</v>
      </c>
      <c r="F437" t="s">
        <v>53</v>
      </c>
      <c r="G437" s="20">
        <v>2509.9899999999998</v>
      </c>
      <c r="H437" t="s">
        <v>135</v>
      </c>
      <c r="J437" s="20"/>
    </row>
    <row r="438" spans="1:12" ht="18.75" customHeight="1" x14ac:dyDescent="0.25">
      <c r="A438" s="25">
        <v>100744</v>
      </c>
      <c r="B438" t="s">
        <v>133</v>
      </c>
      <c r="C438" s="26">
        <v>44719</v>
      </c>
      <c r="D438" t="s">
        <v>134</v>
      </c>
      <c r="E438" s="27">
        <v>1095</v>
      </c>
      <c r="F438" t="s">
        <v>70</v>
      </c>
      <c r="G438" s="20">
        <v>370</v>
      </c>
      <c r="H438" t="s">
        <v>135</v>
      </c>
      <c r="J438" s="20"/>
    </row>
    <row r="439" spans="1:12" ht="18.75" customHeight="1" x14ac:dyDescent="0.25">
      <c r="A439" s="25">
        <v>100745</v>
      </c>
      <c r="B439" t="s">
        <v>133</v>
      </c>
      <c r="C439" s="26">
        <v>44719</v>
      </c>
      <c r="D439" t="s">
        <v>134</v>
      </c>
      <c r="E439" s="29">
        <v>1052</v>
      </c>
      <c r="F439" s="30" t="s">
        <v>113</v>
      </c>
      <c r="G439" s="32">
        <v>3712.5</v>
      </c>
      <c r="H439" t="s">
        <v>135</v>
      </c>
      <c r="J439" s="20"/>
    </row>
    <row r="440" spans="1:12" ht="18.75" customHeight="1" x14ac:dyDescent="0.25">
      <c r="A440" s="25">
        <v>100746</v>
      </c>
      <c r="B440" t="s">
        <v>133</v>
      </c>
      <c r="C440" s="26">
        <v>44719</v>
      </c>
      <c r="D440" t="s">
        <v>134</v>
      </c>
      <c r="E440" s="29">
        <v>1034</v>
      </c>
      <c r="F440" s="30" t="s">
        <v>84</v>
      </c>
      <c r="G440" s="32">
        <v>947.5</v>
      </c>
      <c r="H440" t="s">
        <v>135</v>
      </c>
      <c r="J440" s="20"/>
    </row>
    <row r="441" spans="1:12" ht="18.75" customHeight="1" x14ac:dyDescent="0.25">
      <c r="A441" s="25">
        <v>100747</v>
      </c>
      <c r="B441" t="s">
        <v>133</v>
      </c>
      <c r="C441" s="26">
        <v>44719</v>
      </c>
      <c r="D441" t="s">
        <v>134</v>
      </c>
      <c r="E441" s="29">
        <v>1069</v>
      </c>
      <c r="F441" s="30" t="s">
        <v>88</v>
      </c>
      <c r="G441" s="32">
        <v>1482.5</v>
      </c>
      <c r="H441" t="s">
        <v>135</v>
      </c>
      <c r="J441" s="20"/>
    </row>
    <row r="442" spans="1:12" ht="18.75" customHeight="1" x14ac:dyDescent="0.25">
      <c r="A442" s="25">
        <v>100748</v>
      </c>
      <c r="B442" t="s">
        <v>133</v>
      </c>
      <c r="C442" s="26">
        <v>44719</v>
      </c>
      <c r="D442" t="s">
        <v>134</v>
      </c>
      <c r="E442" s="29">
        <v>1011</v>
      </c>
      <c r="F442" s="30" t="s">
        <v>41</v>
      </c>
      <c r="G442" s="32">
        <v>1820</v>
      </c>
      <c r="H442" t="s">
        <v>135</v>
      </c>
      <c r="J442" s="20"/>
    </row>
    <row r="443" spans="1:12" ht="18.75" customHeight="1" x14ac:dyDescent="0.25">
      <c r="A443" s="25">
        <v>100749</v>
      </c>
      <c r="B443" t="s">
        <v>133</v>
      </c>
      <c r="C443" s="26">
        <v>44719</v>
      </c>
      <c r="D443" t="s">
        <v>134</v>
      </c>
      <c r="E443" s="29">
        <v>1029</v>
      </c>
      <c r="F443" s="30" t="s">
        <v>78</v>
      </c>
      <c r="G443" s="32">
        <v>2000</v>
      </c>
      <c r="H443" t="s">
        <v>135</v>
      </c>
      <c r="J443" s="20"/>
    </row>
    <row r="444" spans="1:12" ht="18.75" customHeight="1" x14ac:dyDescent="0.25">
      <c r="A444" s="25">
        <v>100750</v>
      </c>
      <c r="B444" t="s">
        <v>133</v>
      </c>
      <c r="C444" s="26">
        <v>44719</v>
      </c>
      <c r="D444" t="s">
        <v>134</v>
      </c>
      <c r="E444" s="29">
        <v>1021</v>
      </c>
      <c r="F444" s="30" t="s">
        <v>57</v>
      </c>
      <c r="G444" s="32">
        <v>2775</v>
      </c>
      <c r="H444" t="s">
        <v>135</v>
      </c>
      <c r="J444" s="20"/>
    </row>
    <row r="445" spans="1:12" ht="18.75" customHeight="1" x14ac:dyDescent="0.25">
      <c r="A445" s="25">
        <v>969426</v>
      </c>
      <c r="B445" t="s">
        <v>136</v>
      </c>
      <c r="C445" s="26">
        <v>44719</v>
      </c>
      <c r="D445" t="s">
        <v>134</v>
      </c>
      <c r="E445" s="29">
        <v>1040</v>
      </c>
      <c r="F445" s="30" t="s">
        <v>90</v>
      </c>
      <c r="G445" s="32">
        <v>2509.9899999999998</v>
      </c>
      <c r="H445" t="s">
        <v>135</v>
      </c>
      <c r="J445" s="20"/>
    </row>
    <row r="446" spans="1:12" ht="18.75" customHeight="1" x14ac:dyDescent="0.25">
      <c r="A446" s="25">
        <v>969427</v>
      </c>
      <c r="B446" t="s">
        <v>136</v>
      </c>
      <c r="C446" s="26">
        <v>44719</v>
      </c>
      <c r="D446" t="s">
        <v>134</v>
      </c>
      <c r="E446" s="29">
        <v>1016</v>
      </c>
      <c r="F446" s="30" t="s">
        <v>46</v>
      </c>
      <c r="G446" s="32">
        <v>1952.5</v>
      </c>
      <c r="H446" t="s">
        <v>135</v>
      </c>
      <c r="J446" s="20"/>
    </row>
    <row r="447" spans="1:12" ht="18.75" customHeight="1" x14ac:dyDescent="0.25">
      <c r="A447" s="25">
        <v>969428</v>
      </c>
      <c r="B447" t="s">
        <v>136</v>
      </c>
      <c r="C447" s="26">
        <v>44719</v>
      </c>
      <c r="D447" t="s">
        <v>134</v>
      </c>
      <c r="E447" s="29">
        <v>1006</v>
      </c>
      <c r="F447" s="30" t="s">
        <v>30</v>
      </c>
      <c r="G447" s="32">
        <v>2577.5</v>
      </c>
      <c r="H447" t="s">
        <v>135</v>
      </c>
      <c r="J447" s="20"/>
    </row>
    <row r="448" spans="1:12" ht="18.75" customHeight="1" x14ac:dyDescent="0.25">
      <c r="A448" s="25">
        <v>969429</v>
      </c>
      <c r="B448" t="s">
        <v>136</v>
      </c>
      <c r="C448" s="26">
        <v>44719</v>
      </c>
      <c r="D448" t="s">
        <v>134</v>
      </c>
      <c r="E448" s="27">
        <v>1096</v>
      </c>
      <c r="F448" t="s">
        <v>87</v>
      </c>
      <c r="G448" s="20">
        <v>1630</v>
      </c>
      <c r="H448" t="s">
        <v>135</v>
      </c>
      <c r="J448" s="20"/>
    </row>
    <row r="449" spans="1:12" ht="18.75" customHeight="1" x14ac:dyDescent="0.25">
      <c r="A449" s="25">
        <v>969430</v>
      </c>
      <c r="B449" t="s">
        <v>136</v>
      </c>
      <c r="C449" s="26">
        <v>44719</v>
      </c>
      <c r="D449" t="s">
        <v>134</v>
      </c>
      <c r="E449" s="29">
        <v>1059</v>
      </c>
      <c r="F449" s="30" t="s">
        <v>123</v>
      </c>
      <c r="G449" s="32">
        <v>1340</v>
      </c>
      <c r="H449" t="s">
        <v>135</v>
      </c>
      <c r="J449" s="20"/>
    </row>
    <row r="450" spans="1:12" ht="18.75" customHeight="1" x14ac:dyDescent="0.25"/>
    <row r="451" spans="1:12" ht="18.75" customHeight="1" x14ac:dyDescent="0.25">
      <c r="A451" s="25">
        <v>969432</v>
      </c>
      <c r="B451" t="s">
        <v>136</v>
      </c>
      <c r="C451" s="26">
        <v>44719</v>
      </c>
      <c r="D451" t="s">
        <v>134</v>
      </c>
      <c r="E451" s="27">
        <v>1005</v>
      </c>
      <c r="F451" t="s">
        <v>73</v>
      </c>
      <c r="G451" s="20">
        <v>1005</v>
      </c>
      <c r="H451" t="s">
        <v>135</v>
      </c>
      <c r="L451" s="26"/>
    </row>
    <row r="452" spans="1:12" ht="18.75" customHeight="1" x14ac:dyDescent="0.25">
      <c r="A452" s="25">
        <v>969433</v>
      </c>
      <c r="B452" t="s">
        <v>136</v>
      </c>
      <c r="C452" s="26">
        <v>44719</v>
      </c>
      <c r="D452" t="s">
        <v>134</v>
      </c>
      <c r="E452" s="29">
        <v>1022</v>
      </c>
      <c r="F452" s="30" t="s">
        <v>60</v>
      </c>
      <c r="G452" s="32">
        <v>3309.6</v>
      </c>
      <c r="H452" t="s">
        <v>135</v>
      </c>
      <c r="L452" s="20"/>
    </row>
    <row r="453" spans="1:12" ht="18.75" customHeight="1" x14ac:dyDescent="0.25">
      <c r="A453" s="25">
        <v>969434</v>
      </c>
      <c r="B453" t="s">
        <v>136</v>
      </c>
      <c r="C453" s="26">
        <v>44719</v>
      </c>
      <c r="D453" t="s">
        <v>134</v>
      </c>
      <c r="E453" s="29">
        <v>1031</v>
      </c>
      <c r="F453" s="30" t="s">
        <v>80</v>
      </c>
      <c r="G453" s="32">
        <v>2055</v>
      </c>
      <c r="H453" t="s">
        <v>135</v>
      </c>
      <c r="J453" s="20"/>
    </row>
    <row r="454" spans="1:12" ht="18.75" customHeight="1" x14ac:dyDescent="0.25">
      <c r="A454" s="25">
        <v>969435</v>
      </c>
      <c r="B454" t="s">
        <v>133</v>
      </c>
      <c r="C454" s="26">
        <v>44719</v>
      </c>
      <c r="D454" t="s">
        <v>134</v>
      </c>
      <c r="E454" s="29">
        <v>1036</v>
      </c>
      <c r="F454" s="30" t="s">
        <v>86</v>
      </c>
      <c r="G454" s="32">
        <v>1287.5</v>
      </c>
      <c r="H454" t="s">
        <v>135</v>
      </c>
      <c r="J454" s="20"/>
    </row>
    <row r="455" spans="1:12" ht="18.75" customHeight="1" x14ac:dyDescent="0.25">
      <c r="A455" s="25">
        <v>969436</v>
      </c>
      <c r="B455" t="s">
        <v>133</v>
      </c>
      <c r="C455" s="26">
        <v>44719</v>
      </c>
      <c r="D455" t="s">
        <v>134</v>
      </c>
      <c r="E455" s="29">
        <v>1072</v>
      </c>
      <c r="F455" s="30" t="s">
        <v>83</v>
      </c>
      <c r="G455" s="32">
        <v>3765</v>
      </c>
      <c r="H455" t="s">
        <v>135</v>
      </c>
      <c r="J455" s="20"/>
    </row>
    <row r="456" spans="1:12" ht="18.75" customHeight="1" x14ac:dyDescent="0.25"/>
    <row r="457" spans="1:12" ht="18.75" customHeight="1" x14ac:dyDescent="0.25">
      <c r="A457" s="25">
        <v>969432</v>
      </c>
      <c r="B457" t="s">
        <v>136</v>
      </c>
      <c r="C457" s="26">
        <v>44719</v>
      </c>
      <c r="D457" t="s">
        <v>134</v>
      </c>
      <c r="E457" s="27">
        <v>1005</v>
      </c>
      <c r="F457" t="s">
        <v>73</v>
      </c>
      <c r="G457" s="20">
        <v>1005</v>
      </c>
      <c r="H457" t="s">
        <v>135</v>
      </c>
      <c r="L457" s="26"/>
    </row>
    <row r="458" spans="1:12" ht="18.75" customHeight="1" x14ac:dyDescent="0.25">
      <c r="A458" s="25">
        <v>969433</v>
      </c>
      <c r="B458" t="s">
        <v>136</v>
      </c>
      <c r="C458" s="26">
        <v>44719</v>
      </c>
      <c r="D458" t="s">
        <v>134</v>
      </c>
      <c r="E458" s="29">
        <v>1022</v>
      </c>
      <c r="F458" s="30" t="s">
        <v>60</v>
      </c>
      <c r="G458" s="32">
        <v>3309.6</v>
      </c>
      <c r="H458" t="s">
        <v>135</v>
      </c>
      <c r="L458" s="20"/>
    </row>
    <row r="459" spans="1:12" ht="18.75" customHeight="1" x14ac:dyDescent="0.25">
      <c r="A459" s="25">
        <v>969434</v>
      </c>
      <c r="B459" t="s">
        <v>136</v>
      </c>
      <c r="C459" s="26">
        <v>44719</v>
      </c>
      <c r="D459" t="s">
        <v>134</v>
      </c>
      <c r="E459" s="29">
        <v>1031</v>
      </c>
      <c r="F459" s="30" t="s">
        <v>80</v>
      </c>
      <c r="G459" s="32">
        <v>2055</v>
      </c>
      <c r="H459" t="s">
        <v>135</v>
      </c>
      <c r="J459" s="20"/>
    </row>
    <row r="460" spans="1:12" ht="18.75" customHeight="1" x14ac:dyDescent="0.25">
      <c r="A460" s="25">
        <v>969435</v>
      </c>
      <c r="B460" t="s">
        <v>133</v>
      </c>
      <c r="C460" s="26">
        <v>44719</v>
      </c>
      <c r="D460" t="s">
        <v>134</v>
      </c>
      <c r="E460" s="29">
        <v>1036</v>
      </c>
      <c r="F460" s="30" t="s">
        <v>86</v>
      </c>
      <c r="G460" s="32">
        <v>1287.5</v>
      </c>
      <c r="H460" t="s">
        <v>135</v>
      </c>
      <c r="J460" s="20"/>
    </row>
    <row r="461" spans="1:12" ht="18.75" customHeight="1" x14ac:dyDescent="0.25">
      <c r="A461" s="25">
        <v>969436</v>
      </c>
      <c r="B461" t="s">
        <v>133</v>
      </c>
      <c r="C461" s="26">
        <v>44719</v>
      </c>
      <c r="D461" t="s">
        <v>134</v>
      </c>
      <c r="E461" s="29">
        <v>1072</v>
      </c>
      <c r="F461" s="30" t="s">
        <v>83</v>
      </c>
      <c r="G461" s="32">
        <v>3765</v>
      </c>
      <c r="H461" t="s">
        <v>135</v>
      </c>
      <c r="J461" s="20"/>
    </row>
    <row r="462" spans="1:12" ht="18.75" customHeight="1" x14ac:dyDescent="0.25"/>
    <row r="463" spans="1:12" ht="18.75" customHeight="1" x14ac:dyDescent="0.25">
      <c r="A463" s="25">
        <v>100819</v>
      </c>
      <c r="B463" t="s">
        <v>133</v>
      </c>
      <c r="C463" s="26">
        <v>44780</v>
      </c>
      <c r="D463" t="s">
        <v>134</v>
      </c>
      <c r="E463" s="27">
        <v>1006</v>
      </c>
      <c r="F463" t="s">
        <v>30</v>
      </c>
      <c r="G463" s="20">
        <v>3517.5</v>
      </c>
      <c r="H463" t="s">
        <v>135</v>
      </c>
      <c r="L463" s="26"/>
    </row>
    <row r="464" spans="1:12" ht="18.75" customHeight="1" x14ac:dyDescent="0.25">
      <c r="A464" s="25">
        <v>100820</v>
      </c>
      <c r="B464" t="s">
        <v>133</v>
      </c>
      <c r="C464" s="26">
        <v>44780</v>
      </c>
      <c r="D464" t="s">
        <v>134</v>
      </c>
      <c r="E464" s="29">
        <v>1007</v>
      </c>
      <c r="F464" s="30" t="s">
        <v>32</v>
      </c>
      <c r="G464" s="32">
        <v>6120</v>
      </c>
      <c r="H464" t="s">
        <v>135</v>
      </c>
      <c r="L464" s="20"/>
    </row>
    <row r="465" spans="1:10" ht="18.75" customHeight="1" x14ac:dyDescent="0.25">
      <c r="A465" s="25">
        <v>100821</v>
      </c>
      <c r="B465" t="s">
        <v>133</v>
      </c>
      <c r="C465" s="26">
        <v>44780</v>
      </c>
      <c r="D465" t="s">
        <v>134</v>
      </c>
      <c r="E465" s="29">
        <v>1010</v>
      </c>
      <c r="F465" s="30" t="s">
        <v>38</v>
      </c>
      <c r="G465" s="32">
        <v>750</v>
      </c>
      <c r="H465" t="s">
        <v>135</v>
      </c>
      <c r="J465" s="20"/>
    </row>
    <row r="466" spans="1:10" ht="18.75" customHeight="1" x14ac:dyDescent="0.25">
      <c r="A466" s="25">
        <v>100822</v>
      </c>
      <c r="B466" t="s">
        <v>133</v>
      </c>
      <c r="C466" s="26">
        <v>44780</v>
      </c>
      <c r="D466" t="s">
        <v>134</v>
      </c>
      <c r="E466" s="29">
        <v>1022</v>
      </c>
      <c r="F466" s="30" t="s">
        <v>60</v>
      </c>
      <c r="G466" s="32">
        <v>726.67</v>
      </c>
      <c r="H466" t="s">
        <v>135</v>
      </c>
      <c r="J466" s="20"/>
    </row>
    <row r="467" spans="1:10" ht="18.75" customHeight="1" x14ac:dyDescent="0.25">
      <c r="A467" s="25">
        <v>100823</v>
      </c>
      <c r="B467" t="s">
        <v>133</v>
      </c>
      <c r="C467" s="26">
        <v>44780</v>
      </c>
      <c r="D467" t="s">
        <v>134</v>
      </c>
      <c r="E467" s="29">
        <v>1027</v>
      </c>
      <c r="F467" s="30" t="s">
        <v>73</v>
      </c>
      <c r="G467" s="32">
        <v>1495.5</v>
      </c>
      <c r="H467" t="s">
        <v>135</v>
      </c>
      <c r="J467" s="20"/>
    </row>
    <row r="468" spans="1:10" ht="18.75" customHeight="1" x14ac:dyDescent="0.25">
      <c r="A468" s="25">
        <v>100824</v>
      </c>
      <c r="B468" t="s">
        <v>133</v>
      </c>
      <c r="C468" s="26">
        <v>44780</v>
      </c>
      <c r="D468" t="s">
        <v>134</v>
      </c>
      <c r="E468" s="29">
        <v>1031</v>
      </c>
      <c r="F468" s="30" t="s">
        <v>80</v>
      </c>
      <c r="G468" s="32">
        <v>367.5</v>
      </c>
      <c r="H468" t="s">
        <v>135</v>
      </c>
      <c r="J468" s="20"/>
    </row>
    <row r="469" spans="1:10" ht="18.75" customHeight="1" x14ac:dyDescent="0.25">
      <c r="A469" s="25">
        <v>100825</v>
      </c>
      <c r="B469" t="s">
        <v>133</v>
      </c>
      <c r="C469" s="26">
        <v>44780</v>
      </c>
      <c r="D469" t="s">
        <v>134</v>
      </c>
      <c r="E469" s="29">
        <v>1036</v>
      </c>
      <c r="F469" s="30" t="s">
        <v>86</v>
      </c>
      <c r="G469" s="32">
        <v>1030</v>
      </c>
      <c r="H469" t="s">
        <v>135</v>
      </c>
      <c r="J469" s="20"/>
    </row>
    <row r="470" spans="1:10" ht="18.75" customHeight="1" x14ac:dyDescent="0.25">
      <c r="A470" s="25">
        <v>100826</v>
      </c>
      <c r="B470" t="s">
        <v>133</v>
      </c>
      <c r="C470" s="26">
        <v>44780</v>
      </c>
      <c r="D470" t="s">
        <v>134</v>
      </c>
      <c r="E470" s="29">
        <v>1040</v>
      </c>
      <c r="F470" s="30" t="s">
        <v>90</v>
      </c>
      <c r="G470" s="32">
        <v>2137.5</v>
      </c>
      <c r="H470" t="s">
        <v>135</v>
      </c>
      <c r="J470" s="20"/>
    </row>
    <row r="471" spans="1:10" ht="18.75" customHeight="1" x14ac:dyDescent="0.25">
      <c r="A471" s="25">
        <v>100827</v>
      </c>
      <c r="B471" t="s">
        <v>133</v>
      </c>
      <c r="C471" s="26">
        <v>44780</v>
      </c>
      <c r="D471" t="s">
        <v>134</v>
      </c>
      <c r="E471" s="29">
        <v>1047</v>
      </c>
      <c r="F471" s="30" t="s">
        <v>106</v>
      </c>
      <c r="G471" s="32">
        <v>3712.5</v>
      </c>
      <c r="H471" t="s">
        <v>135</v>
      </c>
      <c r="J471" s="20"/>
    </row>
    <row r="472" spans="1:10" ht="18.75" customHeight="1" x14ac:dyDescent="0.25">
      <c r="A472" s="25">
        <v>100828</v>
      </c>
      <c r="B472" t="s">
        <v>133</v>
      </c>
      <c r="C472" s="26">
        <v>44780</v>
      </c>
      <c r="D472" t="s">
        <v>134</v>
      </c>
      <c r="E472" s="29">
        <v>1049</v>
      </c>
      <c r="F472" s="30" t="s">
        <v>108</v>
      </c>
      <c r="G472" s="32">
        <v>1410</v>
      </c>
      <c r="H472" t="s">
        <v>135</v>
      </c>
      <c r="J472" s="20"/>
    </row>
    <row r="473" spans="1:10" ht="18.75" customHeight="1" x14ac:dyDescent="0.25">
      <c r="A473" s="25">
        <v>100829</v>
      </c>
      <c r="B473" t="s">
        <v>133</v>
      </c>
      <c r="C473" s="26">
        <v>44780</v>
      </c>
      <c r="D473" t="s">
        <v>134</v>
      </c>
      <c r="E473" s="29">
        <v>1050</v>
      </c>
      <c r="F473" s="30" t="s">
        <v>117</v>
      </c>
      <c r="G473" s="32">
        <v>630</v>
      </c>
      <c r="H473" t="s">
        <v>135</v>
      </c>
      <c r="J473" s="20"/>
    </row>
    <row r="474" spans="1:10" ht="18.75" customHeight="1" x14ac:dyDescent="0.25">
      <c r="A474" s="25">
        <v>100830</v>
      </c>
      <c r="B474" t="s">
        <v>133</v>
      </c>
      <c r="C474" s="26">
        <v>44780</v>
      </c>
      <c r="D474" t="s">
        <v>134</v>
      </c>
      <c r="E474" s="29">
        <v>1057</v>
      </c>
      <c r="F474" s="30" t="s">
        <v>121</v>
      </c>
      <c r="G474" s="32">
        <v>2095</v>
      </c>
      <c r="H474" t="s">
        <v>135</v>
      </c>
      <c r="J474" s="20"/>
    </row>
    <row r="475" spans="1:10" ht="18.75" customHeight="1" x14ac:dyDescent="0.25">
      <c r="A475" s="25">
        <v>100831</v>
      </c>
      <c r="B475" t="s">
        <v>133</v>
      </c>
      <c r="C475" s="26">
        <v>44780</v>
      </c>
      <c r="D475" t="s">
        <v>134</v>
      </c>
      <c r="E475" s="29">
        <v>1058</v>
      </c>
      <c r="F475" s="30" t="s">
        <v>122</v>
      </c>
      <c r="G475" s="32">
        <v>990</v>
      </c>
      <c r="H475" t="s">
        <v>135</v>
      </c>
      <c r="J475" s="20"/>
    </row>
    <row r="476" spans="1:10" ht="18.75" customHeight="1" x14ac:dyDescent="0.25">
      <c r="A476" s="25">
        <v>100832</v>
      </c>
      <c r="B476" t="s">
        <v>133</v>
      </c>
      <c r="C476" s="26">
        <v>44780</v>
      </c>
      <c r="D476" t="s">
        <v>134</v>
      </c>
      <c r="E476" s="29">
        <v>1059</v>
      </c>
      <c r="F476" s="30" t="s">
        <v>123</v>
      </c>
      <c r="G476" s="32">
        <v>735</v>
      </c>
      <c r="H476" t="s">
        <v>135</v>
      </c>
      <c r="J476" s="20"/>
    </row>
    <row r="477" spans="1:10" ht="18.75" customHeight="1" x14ac:dyDescent="0.25">
      <c r="A477" s="25">
        <v>100833</v>
      </c>
      <c r="B477" t="s">
        <v>133</v>
      </c>
      <c r="C477" s="26">
        <v>44780</v>
      </c>
      <c r="D477" t="s">
        <v>134</v>
      </c>
      <c r="E477" s="29">
        <v>1060</v>
      </c>
      <c r="F477" s="30" t="s">
        <v>124</v>
      </c>
      <c r="G477" s="32">
        <v>2166</v>
      </c>
      <c r="H477" t="s">
        <v>135</v>
      </c>
      <c r="J477" s="20"/>
    </row>
    <row r="478" spans="1:10" ht="18.75" customHeight="1" x14ac:dyDescent="0.25">
      <c r="A478" s="25">
        <v>100834</v>
      </c>
      <c r="B478" t="s">
        <v>133</v>
      </c>
      <c r="C478" s="26">
        <v>44780</v>
      </c>
      <c r="D478" t="s">
        <v>134</v>
      </c>
      <c r="E478" s="29">
        <v>1062</v>
      </c>
      <c r="F478" s="30" t="s">
        <v>104</v>
      </c>
      <c r="G478" s="32">
        <v>1980</v>
      </c>
      <c r="H478" t="s">
        <v>135</v>
      </c>
      <c r="J478" s="20"/>
    </row>
    <row r="479" spans="1:10" ht="18.75" customHeight="1" x14ac:dyDescent="0.25">
      <c r="A479" s="25">
        <v>100835</v>
      </c>
      <c r="B479" t="s">
        <v>133</v>
      </c>
      <c r="C479" s="26">
        <v>44780</v>
      </c>
      <c r="D479" t="s">
        <v>134</v>
      </c>
      <c r="E479" s="29">
        <v>1067</v>
      </c>
      <c r="F479" s="30" t="s">
        <v>99</v>
      </c>
      <c r="G479" s="32">
        <v>6792.5</v>
      </c>
      <c r="H479" t="s">
        <v>135</v>
      </c>
      <c r="J479" s="20"/>
    </row>
    <row r="480" spans="1:10" ht="18.75" customHeight="1" x14ac:dyDescent="0.25">
      <c r="A480" s="25">
        <v>100836</v>
      </c>
      <c r="B480" t="s">
        <v>133</v>
      </c>
      <c r="C480" s="26">
        <v>44780</v>
      </c>
      <c r="D480" t="s">
        <v>134</v>
      </c>
      <c r="E480" s="29">
        <v>1069</v>
      </c>
      <c r="F480" s="30" t="s">
        <v>88</v>
      </c>
      <c r="G480" s="32">
        <v>2117.5</v>
      </c>
      <c r="H480" t="s">
        <v>135</v>
      </c>
      <c r="J480" s="20"/>
    </row>
    <row r="481" spans="1:12" ht="18.75" customHeight="1" x14ac:dyDescent="0.25">
      <c r="A481" s="25">
        <v>100837</v>
      </c>
      <c r="B481" t="s">
        <v>133</v>
      </c>
      <c r="C481" s="26">
        <v>44780</v>
      </c>
      <c r="D481" t="s">
        <v>134</v>
      </c>
      <c r="E481" s="29">
        <v>1071</v>
      </c>
      <c r="F481" s="30" t="s">
        <v>28</v>
      </c>
      <c r="G481" s="32">
        <v>2485</v>
      </c>
      <c r="H481" t="s">
        <v>135</v>
      </c>
    </row>
    <row r="482" spans="1:12" ht="18.75" customHeight="1" x14ac:dyDescent="0.25">
      <c r="A482" s="25">
        <v>100838</v>
      </c>
      <c r="B482" t="s">
        <v>133</v>
      </c>
      <c r="C482" s="26">
        <v>44780</v>
      </c>
      <c r="D482" t="s">
        <v>134</v>
      </c>
      <c r="E482" s="29">
        <v>1072</v>
      </c>
      <c r="F482" s="30" t="s">
        <v>83</v>
      </c>
      <c r="G482" s="32">
        <v>3755</v>
      </c>
      <c r="H482" t="s">
        <v>135</v>
      </c>
    </row>
    <row r="483" spans="1:12" ht="18.75" customHeight="1" x14ac:dyDescent="0.25">
      <c r="A483" s="25">
        <v>100839</v>
      </c>
      <c r="B483" t="s">
        <v>133</v>
      </c>
      <c r="C483" s="26">
        <v>44780</v>
      </c>
      <c r="D483" t="s">
        <v>134</v>
      </c>
      <c r="E483" s="29">
        <v>1074</v>
      </c>
      <c r="F483" s="30" t="s">
        <v>23</v>
      </c>
      <c r="G483" s="32">
        <v>400</v>
      </c>
      <c r="H483" t="s">
        <v>135</v>
      </c>
      <c r="L483" t="s">
        <v>227</v>
      </c>
    </row>
    <row r="484" spans="1:12" ht="18.75" customHeight="1" x14ac:dyDescent="0.25">
      <c r="A484" s="25">
        <v>100840</v>
      </c>
      <c r="B484" t="s">
        <v>133</v>
      </c>
      <c r="C484" s="26">
        <v>44780</v>
      </c>
      <c r="D484" t="s">
        <v>134</v>
      </c>
      <c r="E484" s="29">
        <v>1078</v>
      </c>
      <c r="F484" s="30" t="s">
        <v>47</v>
      </c>
      <c r="G484" s="32">
        <v>3320</v>
      </c>
      <c r="H484" t="s">
        <v>135</v>
      </c>
    </row>
    <row r="485" spans="1:12" ht="18.75" customHeight="1" x14ac:dyDescent="0.25">
      <c r="A485" s="25">
        <v>100841</v>
      </c>
      <c r="B485" t="s">
        <v>133</v>
      </c>
      <c r="C485" s="26">
        <v>44780</v>
      </c>
      <c r="D485" t="s">
        <v>134</v>
      </c>
      <c r="E485" s="29">
        <v>1080</v>
      </c>
      <c r="F485" s="30" t="s">
        <v>93</v>
      </c>
      <c r="G485" s="32">
        <v>700</v>
      </c>
      <c r="H485" t="s">
        <v>135</v>
      </c>
    </row>
    <row r="486" spans="1:12" ht="18.75" customHeight="1" x14ac:dyDescent="0.25">
      <c r="A486" s="25">
        <v>100842</v>
      </c>
      <c r="B486" t="s">
        <v>133</v>
      </c>
      <c r="C486" s="26">
        <v>44780</v>
      </c>
      <c r="D486" t="s">
        <v>134</v>
      </c>
      <c r="E486" s="29">
        <v>1087</v>
      </c>
      <c r="F486" s="30" t="s">
        <v>27</v>
      </c>
      <c r="G486" s="32">
        <v>1800</v>
      </c>
      <c r="H486" t="s">
        <v>135</v>
      </c>
    </row>
    <row r="487" spans="1:12" ht="18.75" customHeight="1" x14ac:dyDescent="0.25">
      <c r="A487" s="25">
        <v>100843</v>
      </c>
      <c r="B487" t="s">
        <v>133</v>
      </c>
      <c r="C487" s="26">
        <v>44780</v>
      </c>
      <c r="D487" t="s">
        <v>134</v>
      </c>
      <c r="E487" s="29">
        <v>1089</v>
      </c>
      <c r="F487" s="30" t="s">
        <v>114</v>
      </c>
      <c r="G487" s="32">
        <v>960</v>
      </c>
      <c r="H487" t="s">
        <v>135</v>
      </c>
    </row>
    <row r="488" spans="1:12" ht="18.75" customHeight="1" x14ac:dyDescent="0.25">
      <c r="A488" s="25">
        <v>100844</v>
      </c>
      <c r="B488" t="s">
        <v>133</v>
      </c>
      <c r="C488" s="26">
        <v>44780</v>
      </c>
      <c r="D488" t="s">
        <v>134</v>
      </c>
      <c r="E488" s="29">
        <v>1090</v>
      </c>
      <c r="F488" s="30" t="s">
        <v>37</v>
      </c>
      <c r="G488" s="32">
        <v>665</v>
      </c>
      <c r="H488" t="s">
        <v>135</v>
      </c>
    </row>
    <row r="489" spans="1:12" ht="18.75" customHeight="1" x14ac:dyDescent="0.25">
      <c r="A489" s="25">
        <v>100845</v>
      </c>
      <c r="B489" t="s">
        <v>133</v>
      </c>
      <c r="C489" s="26">
        <v>44780</v>
      </c>
      <c r="D489" t="s">
        <v>134</v>
      </c>
      <c r="E489" s="29">
        <v>1093</v>
      </c>
      <c r="F489" s="30" t="s">
        <v>111</v>
      </c>
      <c r="G489" s="32">
        <v>3727.5</v>
      </c>
      <c r="H489" t="s">
        <v>135</v>
      </c>
    </row>
    <row r="490" spans="1:12" ht="18.75" customHeight="1" x14ac:dyDescent="0.25">
      <c r="A490" s="25">
        <v>100846</v>
      </c>
      <c r="B490" t="s">
        <v>133</v>
      </c>
      <c r="C490" s="26">
        <v>44780</v>
      </c>
      <c r="D490" t="s">
        <v>134</v>
      </c>
      <c r="E490" s="27">
        <v>1096</v>
      </c>
      <c r="F490" t="s">
        <v>87</v>
      </c>
      <c r="G490" s="20">
        <v>4437.5</v>
      </c>
      <c r="H490" t="s">
        <v>135</v>
      </c>
    </row>
    <row r="491" spans="1:12" ht="18.75" customHeight="1" x14ac:dyDescent="0.25">
      <c r="A491" s="25">
        <v>100847</v>
      </c>
      <c r="B491" t="s">
        <v>133</v>
      </c>
      <c r="C491" s="26">
        <v>44780</v>
      </c>
      <c r="D491" t="s">
        <v>134</v>
      </c>
      <c r="E491" s="27">
        <v>1099</v>
      </c>
      <c r="F491" t="s">
        <v>94</v>
      </c>
      <c r="G491" s="20">
        <v>3132.5</v>
      </c>
      <c r="H491" t="s">
        <v>135</v>
      </c>
    </row>
    <row r="492" spans="1:12" ht="18.75" customHeight="1" x14ac:dyDescent="0.25">
      <c r="A492" s="25">
        <v>100848</v>
      </c>
      <c r="B492" t="s">
        <v>133</v>
      </c>
      <c r="C492" s="26">
        <v>44780</v>
      </c>
      <c r="D492" t="s">
        <v>134</v>
      </c>
      <c r="E492" s="27">
        <v>1100</v>
      </c>
      <c r="F492" t="s">
        <v>98</v>
      </c>
      <c r="G492" s="20">
        <v>4745</v>
      </c>
      <c r="H492" t="s">
        <v>135</v>
      </c>
    </row>
    <row r="493" spans="1:12" ht="18.75" customHeight="1" x14ac:dyDescent="0.25">
      <c r="A493" s="25">
        <v>100849</v>
      </c>
      <c r="B493" t="s">
        <v>133</v>
      </c>
      <c r="C493" s="26">
        <v>44780</v>
      </c>
      <c r="D493" t="s">
        <v>134</v>
      </c>
      <c r="E493" s="27">
        <v>1101</v>
      </c>
      <c r="F493" t="s">
        <v>76</v>
      </c>
      <c r="G493" s="20">
        <v>3465</v>
      </c>
      <c r="H493" t="s">
        <v>135</v>
      </c>
    </row>
    <row r="494" spans="1:12" ht="18.75" customHeight="1" x14ac:dyDescent="0.25">
      <c r="A494" s="25">
        <v>100850</v>
      </c>
      <c r="B494" t="s">
        <v>133</v>
      </c>
      <c r="C494" s="26">
        <v>44780</v>
      </c>
      <c r="D494" t="s">
        <v>134</v>
      </c>
      <c r="E494" s="27">
        <v>1102</v>
      </c>
      <c r="F494" t="s">
        <v>109</v>
      </c>
      <c r="G494" s="20">
        <v>1575</v>
      </c>
      <c r="H494" t="s">
        <v>135</v>
      </c>
    </row>
    <row r="495" spans="1:12" ht="18.75" customHeight="1" x14ac:dyDescent="0.25">
      <c r="A495" s="25">
        <v>100851</v>
      </c>
      <c r="B495" t="s">
        <v>133</v>
      </c>
      <c r="C495" s="26">
        <v>44780</v>
      </c>
      <c r="D495" t="s">
        <v>134</v>
      </c>
      <c r="E495" s="27">
        <v>1103</v>
      </c>
      <c r="F495" t="s">
        <v>49</v>
      </c>
      <c r="G495" s="20">
        <v>450</v>
      </c>
      <c r="H495" t="s">
        <v>135</v>
      </c>
    </row>
    <row r="496" spans="1:12" ht="18.75" customHeight="1" x14ac:dyDescent="0.25">
      <c r="A496" s="25">
        <v>100852</v>
      </c>
      <c r="B496" t="s">
        <v>133</v>
      </c>
      <c r="C496" s="26">
        <v>44780</v>
      </c>
      <c r="D496" t="s">
        <v>134</v>
      </c>
      <c r="E496" s="27">
        <v>1104</v>
      </c>
      <c r="F496" t="s">
        <v>59</v>
      </c>
      <c r="G496" s="20">
        <v>105</v>
      </c>
      <c r="H496" t="s">
        <v>135</v>
      </c>
    </row>
    <row r="497" spans="1:12" ht="18.75" customHeight="1" x14ac:dyDescent="0.25">
      <c r="A497" s="25">
        <v>100853</v>
      </c>
      <c r="B497" t="s">
        <v>133</v>
      </c>
      <c r="C497" s="26">
        <v>44780</v>
      </c>
      <c r="D497" t="s">
        <v>134</v>
      </c>
      <c r="E497" s="27">
        <v>1105</v>
      </c>
      <c r="F497" t="s">
        <v>67</v>
      </c>
      <c r="G497" s="20">
        <v>630</v>
      </c>
      <c r="H497" t="s">
        <v>135</v>
      </c>
    </row>
    <row r="498" spans="1:12" ht="18.75" customHeight="1" x14ac:dyDescent="0.25">
      <c r="G498" s="20"/>
    </row>
    <row r="499" spans="1:12" ht="18.75" customHeight="1" x14ac:dyDescent="0.25">
      <c r="A499" s="25">
        <v>100854</v>
      </c>
      <c r="B499" t="s">
        <v>133</v>
      </c>
      <c r="C499" s="26">
        <v>44780</v>
      </c>
      <c r="D499" t="s">
        <v>134</v>
      </c>
      <c r="E499" s="27">
        <v>1003</v>
      </c>
      <c r="F499" t="s">
        <v>24</v>
      </c>
      <c r="G499" s="20">
        <v>5732.5</v>
      </c>
      <c r="H499" t="s">
        <v>135</v>
      </c>
      <c r="L499" s="26"/>
    </row>
    <row r="500" spans="1:12" ht="18.75" customHeight="1" x14ac:dyDescent="0.25">
      <c r="A500" s="25">
        <v>100855</v>
      </c>
      <c r="B500" t="s">
        <v>133</v>
      </c>
      <c r="C500" s="26">
        <v>44780</v>
      </c>
      <c r="D500" t="s">
        <v>134</v>
      </c>
      <c r="E500" s="29">
        <v>1013</v>
      </c>
      <c r="F500" s="30" t="s">
        <v>43</v>
      </c>
      <c r="G500" s="20">
        <v>1345</v>
      </c>
      <c r="H500" t="s">
        <v>135</v>
      </c>
      <c r="L500" s="20"/>
    </row>
    <row r="501" spans="1:12" ht="18.75" customHeight="1" x14ac:dyDescent="0.25">
      <c r="A501" s="25">
        <v>100856</v>
      </c>
      <c r="B501" t="s">
        <v>133</v>
      </c>
      <c r="C501" s="26">
        <v>44780</v>
      </c>
      <c r="D501" t="s">
        <v>134</v>
      </c>
      <c r="E501" s="29">
        <v>1015</v>
      </c>
      <c r="F501" s="30" t="s">
        <v>45</v>
      </c>
      <c r="G501" s="20">
        <v>4155</v>
      </c>
      <c r="H501" t="s">
        <v>135</v>
      </c>
      <c r="J501" s="20"/>
    </row>
    <row r="502" spans="1:12" ht="18.75" customHeight="1" x14ac:dyDescent="0.25">
      <c r="A502" s="25">
        <v>100857</v>
      </c>
      <c r="B502" t="s">
        <v>133</v>
      </c>
      <c r="C502" s="26">
        <v>44780</v>
      </c>
      <c r="D502" t="s">
        <v>134</v>
      </c>
      <c r="E502" s="29">
        <v>1020</v>
      </c>
      <c r="F502" s="30" t="s">
        <v>56</v>
      </c>
      <c r="G502" s="20">
        <v>1520</v>
      </c>
      <c r="H502" t="s">
        <v>135</v>
      </c>
      <c r="J502" s="20"/>
    </row>
    <row r="503" spans="1:12" ht="18.75" customHeight="1" x14ac:dyDescent="0.25">
      <c r="A503" s="25">
        <v>100858</v>
      </c>
      <c r="B503" t="s">
        <v>133</v>
      </c>
      <c r="C503" s="26">
        <v>44780</v>
      </c>
      <c r="D503" t="s">
        <v>134</v>
      </c>
      <c r="E503" s="29">
        <v>1025</v>
      </c>
      <c r="F503" s="30" t="s">
        <v>65</v>
      </c>
      <c r="G503" s="20">
        <v>1280</v>
      </c>
      <c r="H503" t="s">
        <v>135</v>
      </c>
      <c r="J503" s="20"/>
    </row>
    <row r="504" spans="1:12" ht="18.75" customHeight="1" x14ac:dyDescent="0.25">
      <c r="A504" s="25">
        <v>100859</v>
      </c>
      <c r="B504" t="s">
        <v>133</v>
      </c>
      <c r="C504" s="26">
        <v>44780</v>
      </c>
      <c r="D504" t="s">
        <v>134</v>
      </c>
      <c r="E504" s="29">
        <v>1033</v>
      </c>
      <c r="F504" s="30" t="s">
        <v>82</v>
      </c>
      <c r="G504" s="20">
        <v>2735</v>
      </c>
      <c r="H504" t="s">
        <v>135</v>
      </c>
      <c r="J504" s="20"/>
    </row>
    <row r="505" spans="1:12" ht="18.75" customHeight="1" x14ac:dyDescent="0.25">
      <c r="A505" s="25">
        <v>100860</v>
      </c>
      <c r="B505" t="s">
        <v>133</v>
      </c>
      <c r="C505" s="26">
        <v>44780</v>
      </c>
      <c r="D505" t="s">
        <v>134</v>
      </c>
      <c r="E505" s="29">
        <v>1041</v>
      </c>
      <c r="F505" s="30" t="s">
        <v>95</v>
      </c>
      <c r="G505" s="20">
        <v>2420</v>
      </c>
      <c r="H505" t="s">
        <v>135</v>
      </c>
      <c r="J505" s="20"/>
    </row>
    <row r="506" spans="1:12" ht="18.75" customHeight="1" x14ac:dyDescent="0.25">
      <c r="A506" s="25">
        <v>100861</v>
      </c>
      <c r="B506" t="s">
        <v>133</v>
      </c>
      <c r="C506" s="26">
        <v>44780</v>
      </c>
      <c r="D506" t="s">
        <v>134</v>
      </c>
      <c r="E506" s="29">
        <v>1043</v>
      </c>
      <c r="F506" s="30" t="s">
        <v>97</v>
      </c>
      <c r="G506" s="20">
        <v>910</v>
      </c>
      <c r="H506" t="s">
        <v>135</v>
      </c>
      <c r="J506" s="20"/>
    </row>
    <row r="507" spans="1:12" ht="18.75" customHeight="1" x14ac:dyDescent="0.25">
      <c r="A507" s="25">
        <v>100872</v>
      </c>
      <c r="B507" t="s">
        <v>133</v>
      </c>
      <c r="C507" s="26">
        <v>44780</v>
      </c>
      <c r="D507" t="s">
        <v>134</v>
      </c>
      <c r="E507" s="29">
        <v>1051</v>
      </c>
      <c r="F507" s="30" t="s">
        <v>112</v>
      </c>
      <c r="G507" s="20">
        <v>1592.5</v>
      </c>
      <c r="H507" t="s">
        <v>135</v>
      </c>
      <c r="J507" s="20"/>
    </row>
    <row r="508" spans="1:12" ht="18.75" customHeight="1" x14ac:dyDescent="0.25">
      <c r="A508" s="25">
        <v>100863</v>
      </c>
      <c r="B508" t="s">
        <v>133</v>
      </c>
      <c r="C508" s="26">
        <v>44780</v>
      </c>
      <c r="D508" t="s">
        <v>134</v>
      </c>
      <c r="E508" s="29">
        <v>1061</v>
      </c>
      <c r="F508" s="30" t="s">
        <v>89</v>
      </c>
      <c r="G508" s="20">
        <v>720</v>
      </c>
      <c r="H508" t="s">
        <v>135</v>
      </c>
      <c r="J508" s="20"/>
    </row>
    <row r="509" spans="1:12" ht="18.75" customHeight="1" x14ac:dyDescent="0.25">
      <c r="A509" s="25">
        <v>100864</v>
      </c>
      <c r="B509" t="s">
        <v>133</v>
      </c>
      <c r="C509" s="26">
        <v>44780</v>
      </c>
      <c r="D509" t="s">
        <v>134</v>
      </c>
      <c r="E509" s="29">
        <v>1068</v>
      </c>
      <c r="F509" s="30" t="s">
        <v>39</v>
      </c>
      <c r="G509" s="20">
        <v>1995</v>
      </c>
      <c r="H509" t="s">
        <v>135</v>
      </c>
      <c r="J509" s="20"/>
    </row>
    <row r="510" spans="1:12" ht="18.75" customHeight="1" x14ac:dyDescent="0.25">
      <c r="A510" s="25">
        <v>100865</v>
      </c>
      <c r="B510" t="s">
        <v>133</v>
      </c>
      <c r="C510" s="26">
        <v>44780</v>
      </c>
      <c r="D510" t="s">
        <v>134</v>
      </c>
      <c r="E510" s="29">
        <v>1082</v>
      </c>
      <c r="F510" s="30" t="s">
        <v>31</v>
      </c>
      <c r="G510" s="20">
        <v>858.33</v>
      </c>
      <c r="H510" t="s">
        <v>135</v>
      </c>
      <c r="J510" s="20"/>
    </row>
    <row r="511" spans="1:12" ht="18.75" customHeight="1" x14ac:dyDescent="0.25">
      <c r="A511" s="25">
        <v>100866</v>
      </c>
      <c r="B511" t="s">
        <v>133</v>
      </c>
      <c r="C511" s="26">
        <v>44780</v>
      </c>
      <c r="D511" t="s">
        <v>134</v>
      </c>
      <c r="E511" s="27">
        <v>1097</v>
      </c>
      <c r="F511" t="s">
        <v>66</v>
      </c>
      <c r="G511" s="20">
        <v>665</v>
      </c>
      <c r="H511" t="s">
        <v>135</v>
      </c>
      <c r="J511" s="20"/>
    </row>
    <row r="512" spans="1:12" ht="18.75" customHeight="1" x14ac:dyDescent="0.25">
      <c r="A512" s="25">
        <v>100867</v>
      </c>
      <c r="B512" t="s">
        <v>133</v>
      </c>
      <c r="C512" s="26">
        <v>44780</v>
      </c>
      <c r="D512" t="s">
        <v>134</v>
      </c>
      <c r="E512" s="27">
        <v>1098</v>
      </c>
      <c r="F512" t="s">
        <v>100</v>
      </c>
      <c r="G512" s="20">
        <v>2975</v>
      </c>
      <c r="H512" t="s">
        <v>135</v>
      </c>
      <c r="J512" s="20"/>
    </row>
    <row r="513" spans="1:10" ht="18.75" customHeight="1" x14ac:dyDescent="0.25">
      <c r="A513" s="25">
        <v>100868</v>
      </c>
      <c r="B513" t="s">
        <v>133</v>
      </c>
      <c r="C513" s="26">
        <v>44780</v>
      </c>
      <c r="D513" t="s">
        <v>134</v>
      </c>
      <c r="E513" s="27">
        <v>1095</v>
      </c>
      <c r="F513" t="s">
        <v>70</v>
      </c>
      <c r="G513" s="20">
        <v>1015</v>
      </c>
      <c r="H513" t="s">
        <v>135</v>
      </c>
      <c r="J513" s="20"/>
    </row>
    <row r="514" spans="1:10" ht="18.75" customHeight="1" x14ac:dyDescent="0.25">
      <c r="A514" s="25">
        <v>100869</v>
      </c>
      <c r="B514" t="s">
        <v>133</v>
      </c>
      <c r="C514" s="26">
        <v>44780</v>
      </c>
      <c r="D514" t="s">
        <v>134</v>
      </c>
      <c r="E514" s="29">
        <v>1032</v>
      </c>
      <c r="F514" s="30" t="s">
        <v>81</v>
      </c>
      <c r="G514" s="20">
        <v>830</v>
      </c>
      <c r="H514" t="s">
        <v>135</v>
      </c>
      <c r="J514" s="20"/>
    </row>
    <row r="515" spans="1:10" ht="18.75" customHeight="1" x14ac:dyDescent="0.25">
      <c r="A515" s="25">
        <v>100870</v>
      </c>
      <c r="B515" t="s">
        <v>133</v>
      </c>
      <c r="C515" s="26">
        <v>44780</v>
      </c>
      <c r="D515" t="s">
        <v>134</v>
      </c>
      <c r="E515" s="29">
        <v>1052</v>
      </c>
      <c r="F515" s="30" t="s">
        <v>113</v>
      </c>
      <c r="G515" s="20">
        <v>4397.5</v>
      </c>
      <c r="H515" t="s">
        <v>135</v>
      </c>
      <c r="J515" s="31" t="s">
        <v>228</v>
      </c>
    </row>
    <row r="516" spans="1:10" ht="18.75" customHeight="1" x14ac:dyDescent="0.25">
      <c r="A516" s="25">
        <v>100871</v>
      </c>
      <c r="B516" t="s">
        <v>133</v>
      </c>
      <c r="C516" s="26">
        <v>44780</v>
      </c>
      <c r="D516" t="s">
        <v>134</v>
      </c>
      <c r="E516" s="27">
        <v>1106</v>
      </c>
      <c r="F516" t="s">
        <v>40</v>
      </c>
      <c r="G516" s="20">
        <v>380</v>
      </c>
      <c r="H516" t="s">
        <v>135</v>
      </c>
      <c r="J516" s="20">
        <f>SUM(G463:G516)</f>
        <v>110651.5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11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28515625" style="34" bestFit="1" customWidth="1"/>
    <col min="2" max="2" width="14.7109375" style="69" bestFit="1" customWidth="1"/>
    <col min="3" max="3" width="13.5703125" bestFit="1" customWidth="1"/>
    <col min="4" max="4" width="64.140625" style="19" bestFit="1" customWidth="1"/>
    <col min="5" max="5" width="58.28515625" style="19" bestFit="1" customWidth="1"/>
    <col min="6" max="6" width="13.85546875" style="17" bestFit="1" customWidth="1"/>
    <col min="7" max="7" width="13.7109375" style="17" bestFit="1" customWidth="1"/>
    <col min="8" max="12" width="13.5703125" bestFit="1" customWidth="1"/>
    <col min="13" max="13" width="13.5703125" style="17" bestFit="1" customWidth="1"/>
    <col min="14" max="16" width="13.5703125" bestFit="1" customWidth="1"/>
  </cols>
  <sheetData>
    <row r="1" spans="1:13" ht="21" customHeight="1" x14ac:dyDescent="0.3">
      <c r="A1" s="64" t="s">
        <v>0</v>
      </c>
      <c r="B1" s="65" t="s">
        <v>152</v>
      </c>
      <c r="D1" s="66"/>
      <c r="E1" s="66"/>
      <c r="F1" s="68" t="s">
        <v>196</v>
      </c>
      <c r="G1" s="68" t="s">
        <v>197</v>
      </c>
      <c r="H1" s="65" t="s">
        <v>198</v>
      </c>
      <c r="I1" s="65" t="s">
        <v>199</v>
      </c>
      <c r="J1" s="65" t="s">
        <v>200</v>
      </c>
      <c r="K1" s="65" t="s">
        <v>201</v>
      </c>
      <c r="L1" s="65" t="s">
        <v>202</v>
      </c>
    </row>
    <row r="2" spans="1:13" ht="15.75" customHeight="1" x14ac:dyDescent="0.25">
      <c r="A2" s="29">
        <v>1001</v>
      </c>
      <c r="B2" s="30" t="s">
        <v>19</v>
      </c>
      <c r="E2" s="32"/>
      <c r="F2" s="67"/>
      <c r="G2" s="67"/>
      <c r="H2" s="30"/>
      <c r="I2" s="30"/>
      <c r="J2" s="30"/>
      <c r="K2" s="30"/>
      <c r="L2" s="30"/>
      <c r="M2" s="29">
        <v>0</v>
      </c>
    </row>
    <row r="3" spans="1:13" ht="18.75" customHeight="1" x14ac:dyDescent="0.25">
      <c r="A3" s="29">
        <v>1002</v>
      </c>
      <c r="B3" s="30" t="s">
        <v>22</v>
      </c>
      <c r="E3" s="32"/>
      <c r="F3" s="67"/>
      <c r="G3" s="67"/>
      <c r="H3" s="30"/>
      <c r="I3" s="30"/>
      <c r="J3" s="30"/>
      <c r="K3" s="30"/>
      <c r="L3" s="30"/>
      <c r="M3" s="29">
        <v>0</v>
      </c>
    </row>
    <row r="4" spans="1:13" ht="18.75" customHeight="1" x14ac:dyDescent="0.25">
      <c r="A4" s="29">
        <v>1003</v>
      </c>
      <c r="B4" s="30" t="s">
        <v>24</v>
      </c>
      <c r="E4" s="32"/>
      <c r="F4" s="29">
        <v>91464498</v>
      </c>
      <c r="G4" s="67"/>
      <c r="H4" s="30" t="s">
        <v>203</v>
      </c>
      <c r="I4" s="30" t="s">
        <v>204</v>
      </c>
      <c r="J4" s="30" t="s">
        <v>205</v>
      </c>
      <c r="K4" s="30" t="s">
        <v>206</v>
      </c>
      <c r="L4" s="30"/>
      <c r="M4" s="29">
        <v>12</v>
      </c>
    </row>
    <row r="5" spans="1:13" ht="18.75" customHeight="1" x14ac:dyDescent="0.25">
      <c r="A5" s="29">
        <v>1004</v>
      </c>
      <c r="B5" s="30" t="s">
        <v>25</v>
      </c>
      <c r="E5" s="32"/>
      <c r="F5" s="29">
        <v>93651304</v>
      </c>
      <c r="G5" s="29">
        <v>56001287</v>
      </c>
      <c r="H5" s="30" t="s">
        <v>205</v>
      </c>
      <c r="I5" s="30"/>
      <c r="J5" s="30"/>
      <c r="K5" s="30"/>
      <c r="L5" s="30"/>
      <c r="M5" s="29">
        <v>0</v>
      </c>
    </row>
    <row r="6" spans="1:13" ht="18.75" customHeight="1" x14ac:dyDescent="0.25">
      <c r="A6" s="29">
        <v>1005</v>
      </c>
      <c r="B6" s="30" t="s">
        <v>26</v>
      </c>
      <c r="E6" s="32"/>
      <c r="F6" s="29">
        <v>55272789</v>
      </c>
      <c r="G6" s="67"/>
      <c r="H6" s="30"/>
      <c r="I6" s="30"/>
      <c r="J6" s="30"/>
      <c r="K6" s="30"/>
      <c r="L6" s="30"/>
      <c r="M6" s="29">
        <v>0</v>
      </c>
    </row>
    <row r="7" spans="1:13" ht="18.75" customHeight="1" x14ac:dyDescent="0.25">
      <c r="A7" s="29">
        <v>1006</v>
      </c>
      <c r="B7" s="30" t="s">
        <v>30</v>
      </c>
      <c r="E7" s="32">
        <v>3517.5</v>
      </c>
      <c r="F7" s="29">
        <v>67695963</v>
      </c>
      <c r="G7" s="67"/>
      <c r="H7" s="30" t="s">
        <v>203</v>
      </c>
      <c r="I7" s="30" t="s">
        <v>204</v>
      </c>
      <c r="J7" s="30"/>
      <c r="K7" s="30"/>
      <c r="L7" s="30"/>
      <c r="M7" s="29">
        <v>8</v>
      </c>
    </row>
    <row r="8" spans="1:13" ht="18.75" customHeight="1" x14ac:dyDescent="0.25">
      <c r="A8" s="29">
        <v>1007</v>
      </c>
      <c r="B8" s="30" t="s">
        <v>32</v>
      </c>
      <c r="E8" s="32">
        <v>6120</v>
      </c>
      <c r="F8" s="29">
        <v>66322319</v>
      </c>
      <c r="G8" s="67"/>
      <c r="H8" s="30"/>
      <c r="I8" s="30"/>
      <c r="J8" s="30"/>
      <c r="K8" s="30"/>
      <c r="L8" s="30"/>
      <c r="M8" s="29">
        <v>0</v>
      </c>
    </row>
    <row r="9" spans="1:13" ht="18.75" customHeight="1" x14ac:dyDescent="0.25">
      <c r="A9" s="29">
        <v>1008</v>
      </c>
      <c r="B9" s="30" t="s">
        <v>33</v>
      </c>
      <c r="E9" s="32"/>
      <c r="F9" s="29">
        <v>93445018</v>
      </c>
      <c r="G9" s="67"/>
      <c r="H9" s="30"/>
      <c r="I9" s="30"/>
      <c r="J9" s="30"/>
      <c r="K9" s="30"/>
      <c r="L9" s="30"/>
      <c r="M9" s="29">
        <v>0</v>
      </c>
    </row>
    <row r="10" spans="1:13" ht="18.75" customHeight="1" x14ac:dyDescent="0.25">
      <c r="A10" s="67"/>
      <c r="B10" s="30"/>
      <c r="E10" s="32"/>
      <c r="F10" s="29">
        <v>98175770</v>
      </c>
      <c r="G10" s="67"/>
      <c r="H10" s="30"/>
      <c r="I10" s="30"/>
      <c r="J10" s="30"/>
      <c r="K10" s="30"/>
      <c r="L10" s="30"/>
      <c r="M10" s="29">
        <v>0</v>
      </c>
    </row>
    <row r="11" spans="1:13" ht="18.75" customHeight="1" x14ac:dyDescent="0.25">
      <c r="A11" s="29">
        <v>1010</v>
      </c>
      <c r="B11" s="30" t="s">
        <v>38</v>
      </c>
      <c r="E11" s="32">
        <v>750</v>
      </c>
      <c r="F11" s="29">
        <v>97365075</v>
      </c>
      <c r="G11" s="67"/>
      <c r="H11" s="30"/>
      <c r="I11" s="30"/>
      <c r="J11" s="30"/>
      <c r="K11" s="30"/>
      <c r="L11" s="30"/>
      <c r="M11" s="29">
        <v>0</v>
      </c>
    </row>
    <row r="12" spans="1:13" ht="18.75" customHeight="1" x14ac:dyDescent="0.25">
      <c r="A12" s="29">
        <v>1011</v>
      </c>
      <c r="B12" s="30" t="s">
        <v>41</v>
      </c>
      <c r="E12" s="32"/>
      <c r="F12" s="29">
        <v>95405301</v>
      </c>
      <c r="G12" s="67"/>
      <c r="H12" s="30" t="s">
        <v>203</v>
      </c>
      <c r="I12" s="30"/>
      <c r="J12" s="30"/>
      <c r="K12" s="30"/>
      <c r="L12" s="30"/>
      <c r="M12" s="29">
        <v>1</v>
      </c>
    </row>
    <row r="13" spans="1:13" ht="18.75" customHeight="1" x14ac:dyDescent="0.25">
      <c r="A13" s="29">
        <v>1012</v>
      </c>
      <c r="B13" s="30" t="s">
        <v>42</v>
      </c>
      <c r="E13" s="32"/>
      <c r="F13" s="29">
        <v>93337705</v>
      </c>
      <c r="G13" s="29">
        <v>51640437</v>
      </c>
      <c r="H13" s="30"/>
      <c r="I13" s="30"/>
      <c r="J13" s="30"/>
      <c r="K13" s="30"/>
      <c r="L13" s="30"/>
      <c r="M13" s="29">
        <v>0</v>
      </c>
    </row>
    <row r="14" spans="1:13" ht="18.75" customHeight="1" x14ac:dyDescent="0.25">
      <c r="A14" s="67"/>
      <c r="B14" s="30"/>
      <c r="E14" s="32"/>
      <c r="F14" s="67"/>
      <c r="G14" s="67"/>
      <c r="H14" s="30"/>
      <c r="I14" s="30"/>
      <c r="J14" s="30"/>
      <c r="K14" s="30"/>
      <c r="L14" s="30"/>
      <c r="M14" s="67"/>
    </row>
    <row r="15" spans="1:13" ht="18.75" customHeight="1" x14ac:dyDescent="0.25">
      <c r="A15" s="29">
        <v>1013</v>
      </c>
      <c r="B15" s="30" t="s">
        <v>43</v>
      </c>
      <c r="E15" s="32"/>
      <c r="F15" s="67"/>
      <c r="G15" s="67"/>
      <c r="H15" s="30" t="s">
        <v>207</v>
      </c>
      <c r="I15" s="30"/>
      <c r="J15" s="30"/>
      <c r="K15" s="30"/>
      <c r="L15" s="30"/>
      <c r="M15" s="29">
        <v>31</v>
      </c>
    </row>
    <row r="16" spans="1:13" ht="18.75" customHeight="1" x14ac:dyDescent="0.25">
      <c r="A16" s="29">
        <v>1014</v>
      </c>
      <c r="B16" s="30" t="s">
        <v>44</v>
      </c>
      <c r="E16" s="32"/>
      <c r="F16" s="29">
        <v>95149324</v>
      </c>
      <c r="G16" s="67"/>
      <c r="H16" s="30" t="s">
        <v>208</v>
      </c>
      <c r="I16" s="30"/>
      <c r="J16" s="30"/>
      <c r="K16" s="30"/>
      <c r="L16" s="30"/>
      <c r="M16" s="29">
        <v>16</v>
      </c>
    </row>
    <row r="17" spans="1:13" ht="18.75" customHeight="1" x14ac:dyDescent="0.25">
      <c r="A17" s="29">
        <v>1015</v>
      </c>
      <c r="B17" s="30" t="s">
        <v>45</v>
      </c>
      <c r="E17" s="32"/>
      <c r="F17" s="29">
        <v>94773815</v>
      </c>
      <c r="G17" s="67"/>
      <c r="H17" s="30" t="s">
        <v>203</v>
      </c>
      <c r="I17" s="30" t="s">
        <v>206</v>
      </c>
      <c r="J17" s="30" t="s">
        <v>207</v>
      </c>
      <c r="K17" s="30"/>
      <c r="L17" s="30"/>
      <c r="M17" s="29">
        <v>9</v>
      </c>
    </row>
    <row r="18" spans="1:13" ht="18.75" customHeight="1" x14ac:dyDescent="0.25">
      <c r="A18" s="29">
        <v>1016</v>
      </c>
      <c r="B18" s="30" t="s">
        <v>46</v>
      </c>
      <c r="E18" s="32"/>
      <c r="F18" s="29">
        <v>54116904</v>
      </c>
      <c r="G18" s="67"/>
      <c r="H18" s="30" t="s">
        <v>203</v>
      </c>
      <c r="I18" s="30" t="s">
        <v>207</v>
      </c>
      <c r="J18" s="30"/>
      <c r="K18" s="30"/>
      <c r="L18" s="30"/>
      <c r="M18" s="29">
        <v>11</v>
      </c>
    </row>
    <row r="19" spans="1:13" ht="18.75" customHeight="1" x14ac:dyDescent="0.25">
      <c r="A19" s="29">
        <v>1017</v>
      </c>
      <c r="B19" s="30" t="s">
        <v>48</v>
      </c>
      <c r="E19" s="32"/>
      <c r="F19" s="29">
        <v>91424127</v>
      </c>
      <c r="G19" s="67"/>
      <c r="H19" s="30" t="s">
        <v>209</v>
      </c>
      <c r="I19" s="30"/>
      <c r="J19" s="30"/>
      <c r="K19" s="30"/>
      <c r="L19" s="30"/>
      <c r="M19" s="29">
        <v>0</v>
      </c>
    </row>
    <row r="20" spans="1:13" ht="18.75" customHeight="1" x14ac:dyDescent="0.25">
      <c r="A20" s="29">
        <v>1018</v>
      </c>
      <c r="B20" s="30" t="s">
        <v>52</v>
      </c>
      <c r="E20" s="32"/>
      <c r="F20" s="29">
        <v>61068832</v>
      </c>
      <c r="G20" s="67"/>
      <c r="H20" s="30" t="s">
        <v>204</v>
      </c>
      <c r="I20" s="30" t="s">
        <v>205</v>
      </c>
      <c r="J20" s="30"/>
      <c r="K20" s="30"/>
      <c r="L20" s="30"/>
      <c r="M20" s="29">
        <v>21</v>
      </c>
    </row>
    <row r="21" spans="1:13" ht="18.75" customHeight="1" x14ac:dyDescent="0.25">
      <c r="A21" s="29">
        <v>1019</v>
      </c>
      <c r="B21" s="30" t="s">
        <v>54</v>
      </c>
      <c r="E21" s="32"/>
      <c r="F21" s="29">
        <v>65745221</v>
      </c>
      <c r="G21" s="67"/>
      <c r="H21" s="30" t="s">
        <v>203</v>
      </c>
      <c r="I21" s="30"/>
      <c r="J21" s="30"/>
      <c r="K21" s="30"/>
      <c r="L21" s="30"/>
      <c r="M21" s="29">
        <v>0</v>
      </c>
    </row>
    <row r="22" spans="1:13" ht="18.75" customHeight="1" x14ac:dyDescent="0.25">
      <c r="A22" s="29">
        <v>1020</v>
      </c>
      <c r="B22" s="30" t="s">
        <v>56</v>
      </c>
      <c r="E22" s="32"/>
      <c r="F22" s="29">
        <v>64696478</v>
      </c>
      <c r="G22" s="67"/>
      <c r="H22" s="30" t="s">
        <v>210</v>
      </c>
      <c r="I22" s="30" t="s">
        <v>211</v>
      </c>
      <c r="J22" s="30" t="s">
        <v>212</v>
      </c>
      <c r="K22" s="30" t="s">
        <v>213</v>
      </c>
      <c r="L22" s="30"/>
      <c r="M22" s="29">
        <v>7</v>
      </c>
    </row>
    <row r="23" spans="1:13" ht="18.75" customHeight="1" x14ac:dyDescent="0.25">
      <c r="A23" s="29">
        <v>1021</v>
      </c>
      <c r="B23" s="30" t="s">
        <v>57</v>
      </c>
      <c r="E23" s="32"/>
      <c r="F23" s="29">
        <v>68077817</v>
      </c>
      <c r="G23" s="67"/>
      <c r="H23" s="30" t="s">
        <v>203</v>
      </c>
      <c r="I23" s="30"/>
      <c r="J23" s="30"/>
      <c r="K23" s="30"/>
      <c r="L23" s="30"/>
      <c r="M23" s="29">
        <v>6</v>
      </c>
    </row>
    <row r="24" spans="1:13" ht="18.75" customHeight="1" x14ac:dyDescent="0.25">
      <c r="A24" s="29">
        <v>1022</v>
      </c>
      <c r="B24" s="30" t="s">
        <v>60</v>
      </c>
      <c r="E24" s="32">
        <v>726.67</v>
      </c>
      <c r="F24" s="29">
        <v>61447325</v>
      </c>
      <c r="G24" s="67"/>
      <c r="H24" s="30"/>
      <c r="I24" s="30"/>
      <c r="J24" s="30"/>
      <c r="K24" s="30"/>
      <c r="L24" s="30"/>
      <c r="M24" s="29">
        <v>18</v>
      </c>
    </row>
    <row r="25" spans="1:13" ht="18.75" customHeight="1" x14ac:dyDescent="0.25">
      <c r="A25" s="29">
        <v>1023</v>
      </c>
      <c r="B25" s="30" t="s">
        <v>61</v>
      </c>
      <c r="E25" s="32"/>
      <c r="F25" s="29">
        <v>60631615</v>
      </c>
      <c r="G25" s="67"/>
      <c r="H25" s="30"/>
      <c r="I25" s="30"/>
      <c r="J25" s="30"/>
      <c r="K25" s="30"/>
      <c r="L25" s="30"/>
      <c r="M25" s="29">
        <v>0</v>
      </c>
    </row>
    <row r="26" spans="1:13" ht="18.75" customHeight="1" x14ac:dyDescent="0.25">
      <c r="A26" s="29">
        <v>1024</v>
      </c>
      <c r="B26" s="30" t="s">
        <v>62</v>
      </c>
      <c r="E26" s="32"/>
      <c r="F26" s="67"/>
      <c r="G26" s="67"/>
      <c r="H26" s="30"/>
      <c r="I26" s="30"/>
      <c r="J26" s="30"/>
      <c r="K26" s="30"/>
      <c r="L26" s="30"/>
      <c r="M26" s="29">
        <v>0</v>
      </c>
    </row>
    <row r="27" spans="1:13" ht="18.75" customHeight="1" x14ac:dyDescent="0.25">
      <c r="A27" s="29">
        <v>1025</v>
      </c>
      <c r="B27" s="30" t="s">
        <v>65</v>
      </c>
      <c r="E27" s="32"/>
      <c r="F27" s="29">
        <v>66221020</v>
      </c>
      <c r="G27" s="67"/>
      <c r="H27" s="30" t="s">
        <v>214</v>
      </c>
      <c r="I27" s="30"/>
      <c r="J27" s="30"/>
      <c r="K27" s="30"/>
      <c r="L27" s="30"/>
      <c r="M27" s="29">
        <v>20</v>
      </c>
    </row>
    <row r="28" spans="1:13" ht="18.75" customHeight="1" x14ac:dyDescent="0.25">
      <c r="A28" s="29">
        <v>1026</v>
      </c>
      <c r="B28" s="30" t="s">
        <v>71</v>
      </c>
      <c r="E28" s="32"/>
      <c r="F28" s="67"/>
      <c r="G28" s="67"/>
      <c r="H28" s="30"/>
      <c r="I28" s="30"/>
      <c r="J28" s="30"/>
      <c r="K28" s="30"/>
      <c r="L28" s="30"/>
      <c r="M28" s="29">
        <v>0</v>
      </c>
    </row>
    <row r="29" spans="1:13" ht="18.75" customHeight="1" x14ac:dyDescent="0.25">
      <c r="A29" s="29">
        <v>1027</v>
      </c>
      <c r="B29" s="30" t="s">
        <v>73</v>
      </c>
      <c r="E29" s="32">
        <v>1495.5</v>
      </c>
      <c r="F29" s="29">
        <v>67028356</v>
      </c>
      <c r="G29" s="67"/>
      <c r="H29" s="30" t="s">
        <v>215</v>
      </c>
      <c r="I29" s="30"/>
      <c r="J29" s="30"/>
      <c r="K29" s="30"/>
      <c r="L29" s="30"/>
      <c r="M29" s="29">
        <v>22</v>
      </c>
    </row>
    <row r="30" spans="1:13" ht="18.75" customHeight="1" x14ac:dyDescent="0.25">
      <c r="A30" s="29">
        <v>1028</v>
      </c>
      <c r="B30" s="30" t="s">
        <v>77</v>
      </c>
      <c r="E30" s="32"/>
      <c r="F30" s="29">
        <v>96832635</v>
      </c>
      <c r="G30" s="67"/>
      <c r="H30" s="30"/>
      <c r="I30" s="30"/>
      <c r="J30" s="30"/>
      <c r="K30" s="30"/>
      <c r="L30" s="30"/>
      <c r="M30" s="29">
        <v>0</v>
      </c>
    </row>
    <row r="31" spans="1:13" ht="18.75" customHeight="1" x14ac:dyDescent="0.25">
      <c r="A31" s="29">
        <v>1029</v>
      </c>
      <c r="B31" s="30" t="s">
        <v>78</v>
      </c>
      <c r="E31" s="32"/>
      <c r="F31" s="29">
        <v>66074465</v>
      </c>
      <c r="G31" s="67"/>
      <c r="H31" s="30" t="s">
        <v>203</v>
      </c>
      <c r="I31" s="30"/>
      <c r="J31" s="30"/>
      <c r="K31" s="30"/>
      <c r="L31" s="30"/>
      <c r="M31" s="29">
        <v>2</v>
      </c>
    </row>
    <row r="32" spans="1:13" ht="18.75" customHeight="1" x14ac:dyDescent="0.25">
      <c r="A32" s="29">
        <v>1030</v>
      </c>
      <c r="B32" s="30" t="s">
        <v>79</v>
      </c>
      <c r="E32" s="32"/>
      <c r="F32" s="67"/>
      <c r="G32" s="67"/>
      <c r="H32" s="30" t="s">
        <v>216</v>
      </c>
      <c r="I32" s="30" t="s">
        <v>204</v>
      </c>
      <c r="J32" s="30" t="s">
        <v>217</v>
      </c>
      <c r="K32" s="30"/>
      <c r="L32" s="30"/>
      <c r="M32" s="29">
        <v>10</v>
      </c>
    </row>
    <row r="33" spans="1:13" ht="18.75" customHeight="1" x14ac:dyDescent="0.25">
      <c r="A33" s="29">
        <v>1031</v>
      </c>
      <c r="B33" s="30" t="s">
        <v>80</v>
      </c>
      <c r="E33" s="32">
        <v>367.5</v>
      </c>
      <c r="F33" s="29">
        <v>95808491</v>
      </c>
      <c r="G33" s="67"/>
      <c r="H33" s="30"/>
      <c r="I33" s="30"/>
      <c r="J33" s="30"/>
      <c r="K33" s="30"/>
      <c r="L33" s="30"/>
      <c r="M33" s="29">
        <v>19</v>
      </c>
    </row>
    <row r="34" spans="1:13" ht="18.75" customHeight="1" x14ac:dyDescent="0.25">
      <c r="A34" s="29">
        <v>1032</v>
      </c>
      <c r="B34" s="30" t="s">
        <v>81</v>
      </c>
      <c r="E34" s="32"/>
      <c r="F34" s="29">
        <v>93688716</v>
      </c>
      <c r="G34" s="67"/>
      <c r="H34" s="30" t="s">
        <v>203</v>
      </c>
      <c r="I34" s="30" t="s">
        <v>218</v>
      </c>
      <c r="J34" s="30" t="s">
        <v>205</v>
      </c>
      <c r="K34" s="30" t="s">
        <v>207</v>
      </c>
      <c r="L34" s="30"/>
      <c r="M34" s="29">
        <v>0</v>
      </c>
    </row>
    <row r="35" spans="1:13" ht="18.75" customHeight="1" x14ac:dyDescent="0.25">
      <c r="A35" s="29">
        <v>1033</v>
      </c>
      <c r="B35" s="30" t="s">
        <v>82</v>
      </c>
      <c r="E35" s="32"/>
      <c r="F35" s="67"/>
      <c r="G35" s="67"/>
      <c r="H35" s="30"/>
      <c r="I35" s="30"/>
      <c r="J35" s="30"/>
      <c r="K35" s="30"/>
      <c r="L35" s="30"/>
      <c r="M35" s="29">
        <v>0</v>
      </c>
    </row>
    <row r="36" spans="1:13" ht="18.75" customHeight="1" x14ac:dyDescent="0.25">
      <c r="A36" s="29">
        <v>1034</v>
      </c>
      <c r="B36" s="30" t="s">
        <v>84</v>
      </c>
      <c r="E36" s="32"/>
      <c r="F36" s="29">
        <v>91083497</v>
      </c>
      <c r="G36" s="67"/>
      <c r="H36" s="30" t="s">
        <v>203</v>
      </c>
      <c r="I36" s="30"/>
      <c r="J36" s="30"/>
      <c r="K36" s="30"/>
      <c r="L36" s="30"/>
      <c r="M36" s="29">
        <v>5</v>
      </c>
    </row>
    <row r="37" spans="1:13" ht="18.75" customHeight="1" x14ac:dyDescent="0.25">
      <c r="A37" s="29">
        <v>1035</v>
      </c>
      <c r="B37" s="30" t="s">
        <v>85</v>
      </c>
      <c r="E37" s="32"/>
      <c r="F37" s="29">
        <v>93410617</v>
      </c>
      <c r="G37" s="67"/>
      <c r="H37" s="30" t="s">
        <v>219</v>
      </c>
      <c r="I37" s="30"/>
      <c r="J37" s="30"/>
      <c r="K37" s="30"/>
      <c r="L37" s="30"/>
      <c r="M37" s="29">
        <v>27</v>
      </c>
    </row>
    <row r="38" spans="1:13" ht="18.75" customHeight="1" x14ac:dyDescent="0.25">
      <c r="A38" s="29">
        <v>1036</v>
      </c>
      <c r="B38" s="30" t="s">
        <v>86</v>
      </c>
      <c r="E38" s="32">
        <v>1030</v>
      </c>
      <c r="F38" s="29">
        <v>54051394</v>
      </c>
      <c r="G38" s="67"/>
      <c r="H38" s="30" t="s">
        <v>204</v>
      </c>
      <c r="I38" s="30"/>
      <c r="J38" s="30"/>
      <c r="K38" s="30"/>
      <c r="L38" s="30"/>
      <c r="M38" s="29">
        <v>24</v>
      </c>
    </row>
    <row r="39" spans="1:13" ht="18.75" customHeight="1" x14ac:dyDescent="0.25">
      <c r="A39" s="29">
        <v>1037</v>
      </c>
      <c r="B39" s="30" t="s">
        <v>50</v>
      </c>
      <c r="E39" s="32"/>
      <c r="F39" s="67"/>
      <c r="G39" s="67"/>
      <c r="H39" s="30"/>
      <c r="I39" s="30"/>
      <c r="J39" s="30"/>
      <c r="K39" s="30"/>
      <c r="L39" s="30"/>
      <c r="M39" s="29">
        <v>0</v>
      </c>
    </row>
    <row r="40" spans="1:13" ht="18.75" customHeight="1" x14ac:dyDescent="0.25">
      <c r="A40" s="29">
        <v>1038</v>
      </c>
      <c r="B40" s="30" t="s">
        <v>51</v>
      </c>
      <c r="E40" s="32"/>
      <c r="F40" s="67"/>
      <c r="G40" s="67"/>
      <c r="H40" s="30"/>
      <c r="I40" s="30"/>
      <c r="J40" s="30"/>
      <c r="K40" s="30"/>
      <c r="L40" s="30"/>
      <c r="M40" s="29">
        <v>0</v>
      </c>
    </row>
    <row r="41" spans="1:13" ht="18.75" customHeight="1" x14ac:dyDescent="0.25">
      <c r="A41" s="29">
        <v>1039</v>
      </c>
      <c r="B41" s="30" t="s">
        <v>18</v>
      </c>
      <c r="E41" s="32"/>
      <c r="F41" s="29">
        <v>64643731</v>
      </c>
      <c r="G41" s="67"/>
      <c r="H41" s="30"/>
      <c r="I41" s="30"/>
      <c r="J41" s="30"/>
      <c r="K41" s="30"/>
      <c r="L41" s="30"/>
      <c r="M41" s="29">
        <v>0</v>
      </c>
    </row>
    <row r="42" spans="1:13" ht="18.75" customHeight="1" x14ac:dyDescent="0.25">
      <c r="A42" s="29">
        <v>1040</v>
      </c>
      <c r="B42" s="30" t="s">
        <v>90</v>
      </c>
      <c r="E42" s="32">
        <v>2137.5</v>
      </c>
      <c r="F42" s="29">
        <v>51284425</v>
      </c>
      <c r="G42" s="67"/>
      <c r="H42" s="30" t="s">
        <v>203</v>
      </c>
      <c r="I42" s="30" t="s">
        <v>204</v>
      </c>
      <c r="J42" s="30"/>
      <c r="K42" s="30"/>
      <c r="L42" s="30"/>
      <c r="M42" s="29">
        <v>14</v>
      </c>
    </row>
    <row r="43" spans="1:13" ht="18.75" customHeight="1" x14ac:dyDescent="0.25">
      <c r="A43" s="29">
        <v>1041</v>
      </c>
      <c r="B43" s="30" t="s">
        <v>95</v>
      </c>
      <c r="E43" s="32"/>
      <c r="F43" s="67"/>
      <c r="G43" s="67"/>
      <c r="H43" s="30"/>
      <c r="I43" s="30"/>
      <c r="J43" s="30"/>
      <c r="K43" s="30"/>
      <c r="L43" s="30"/>
      <c r="M43" s="29">
        <v>0</v>
      </c>
    </row>
    <row r="44" spans="1:13" ht="18.75" customHeight="1" x14ac:dyDescent="0.25">
      <c r="A44" s="29">
        <v>1042</v>
      </c>
      <c r="B44" s="30" t="s">
        <v>96</v>
      </c>
      <c r="E44" s="32"/>
      <c r="F44" s="67"/>
      <c r="G44" s="67"/>
      <c r="H44" s="30"/>
      <c r="I44" s="30"/>
      <c r="J44" s="30"/>
      <c r="K44" s="30"/>
      <c r="L44" s="30"/>
      <c r="M44" s="29">
        <v>0</v>
      </c>
    </row>
    <row r="45" spans="1:13" ht="18.75" customHeight="1" x14ac:dyDescent="0.25">
      <c r="A45" s="29">
        <v>1043</v>
      </c>
      <c r="B45" s="30" t="s">
        <v>97</v>
      </c>
      <c r="E45" s="32"/>
      <c r="F45" s="29">
        <v>55710045</v>
      </c>
      <c r="G45" s="67"/>
      <c r="H45" s="30"/>
      <c r="I45" s="30"/>
      <c r="J45" s="30"/>
      <c r="K45" s="30"/>
      <c r="L45" s="30"/>
      <c r="M45" s="29">
        <v>0</v>
      </c>
    </row>
    <row r="46" spans="1:13" ht="18.75" customHeight="1" x14ac:dyDescent="0.25">
      <c r="A46" s="29">
        <v>1044</v>
      </c>
      <c r="B46" s="30" t="s">
        <v>102</v>
      </c>
      <c r="E46" s="32"/>
      <c r="F46" s="29">
        <v>93110581</v>
      </c>
      <c r="G46" s="29">
        <v>96651575</v>
      </c>
      <c r="H46" s="30" t="s">
        <v>218</v>
      </c>
      <c r="I46" s="30" t="s">
        <v>219</v>
      </c>
      <c r="J46" s="30"/>
      <c r="K46" s="30"/>
      <c r="L46" s="30"/>
      <c r="M46" s="29">
        <v>0</v>
      </c>
    </row>
    <row r="47" spans="1:13" ht="18.75" customHeight="1" x14ac:dyDescent="0.25">
      <c r="A47" s="29">
        <v>1045</v>
      </c>
      <c r="B47" s="30" t="s">
        <v>103</v>
      </c>
      <c r="E47" s="32"/>
      <c r="F47" s="67"/>
      <c r="G47" s="67"/>
      <c r="H47" s="30" t="s">
        <v>204</v>
      </c>
      <c r="I47" s="30"/>
      <c r="J47" s="30"/>
      <c r="K47" s="30"/>
      <c r="L47" s="30"/>
      <c r="M47" s="29">
        <v>17</v>
      </c>
    </row>
    <row r="48" spans="1:13" ht="18.75" customHeight="1" x14ac:dyDescent="0.25">
      <c r="A48" s="29">
        <v>1046</v>
      </c>
      <c r="B48" s="30" t="s">
        <v>105</v>
      </c>
      <c r="E48" s="32"/>
      <c r="F48" s="29">
        <v>90250084</v>
      </c>
      <c r="G48" s="67"/>
      <c r="H48" s="30" t="s">
        <v>203</v>
      </c>
      <c r="I48" s="30" t="s">
        <v>219</v>
      </c>
      <c r="J48" s="30"/>
      <c r="K48" s="30"/>
      <c r="L48" s="30"/>
      <c r="M48" s="29">
        <v>15</v>
      </c>
    </row>
    <row r="49" spans="1:13" ht="18.75" customHeight="1" x14ac:dyDescent="0.25">
      <c r="A49" s="29">
        <v>1047</v>
      </c>
      <c r="B49" s="30" t="s">
        <v>106</v>
      </c>
      <c r="E49" s="32">
        <v>3712.5</v>
      </c>
      <c r="F49" s="29">
        <v>60161501</v>
      </c>
      <c r="G49" s="67"/>
      <c r="H49" s="30" t="s">
        <v>204</v>
      </c>
      <c r="I49" s="30" t="s">
        <v>219</v>
      </c>
      <c r="J49" s="30" t="s">
        <v>206</v>
      </c>
      <c r="K49" s="30" t="s">
        <v>207</v>
      </c>
      <c r="L49" s="30"/>
      <c r="M49" s="29">
        <v>23</v>
      </c>
    </row>
    <row r="50" spans="1:13" ht="18.75" customHeight="1" x14ac:dyDescent="0.25">
      <c r="A50" s="29">
        <v>1048</v>
      </c>
      <c r="B50" s="30" t="s">
        <v>107</v>
      </c>
      <c r="E50" s="32"/>
      <c r="F50" s="67"/>
      <c r="G50" s="67"/>
      <c r="H50" s="30" t="s">
        <v>219</v>
      </c>
      <c r="I50" s="30" t="s">
        <v>205</v>
      </c>
      <c r="J50" s="30" t="s">
        <v>207</v>
      </c>
      <c r="K50" s="30"/>
      <c r="L50" s="30"/>
      <c r="M50" s="29">
        <v>28</v>
      </c>
    </row>
    <row r="51" spans="1:13" ht="18.75" customHeight="1" x14ac:dyDescent="0.25">
      <c r="A51" s="29">
        <v>1049</v>
      </c>
      <c r="B51" s="30" t="s">
        <v>108</v>
      </c>
      <c r="E51" s="32">
        <v>1410</v>
      </c>
      <c r="F51" s="29">
        <v>62151421</v>
      </c>
      <c r="G51" s="67"/>
      <c r="H51" s="30"/>
      <c r="I51" s="30"/>
      <c r="J51" s="30"/>
      <c r="K51" s="30"/>
      <c r="L51" s="30"/>
      <c r="M51" s="29">
        <v>0</v>
      </c>
    </row>
    <row r="52" spans="1:13" ht="18.75" customHeight="1" x14ac:dyDescent="0.25">
      <c r="A52" s="29">
        <v>1050</v>
      </c>
      <c r="B52" s="30" t="s">
        <v>117</v>
      </c>
      <c r="E52" s="32">
        <v>630</v>
      </c>
      <c r="F52" s="29">
        <v>54483663</v>
      </c>
      <c r="G52" s="29">
        <v>61836663</v>
      </c>
      <c r="H52" s="30"/>
      <c r="I52" s="30"/>
      <c r="J52" s="30"/>
      <c r="K52" s="30"/>
      <c r="L52" s="30"/>
      <c r="M52" s="29">
        <v>0</v>
      </c>
    </row>
    <row r="53" spans="1:13" ht="18.75" customHeight="1" x14ac:dyDescent="0.25">
      <c r="A53" s="29">
        <v>1051</v>
      </c>
      <c r="B53" s="30" t="s">
        <v>112</v>
      </c>
      <c r="E53" s="32"/>
      <c r="F53" s="29">
        <v>63872385</v>
      </c>
      <c r="G53" s="67"/>
      <c r="H53" s="30" t="s">
        <v>206</v>
      </c>
      <c r="I53" s="30"/>
      <c r="J53" s="30"/>
      <c r="K53" s="30"/>
      <c r="L53" s="30"/>
      <c r="M53" s="29">
        <v>30</v>
      </c>
    </row>
    <row r="54" spans="1:13" ht="18.75" customHeight="1" x14ac:dyDescent="0.25">
      <c r="A54" s="29">
        <v>1052</v>
      </c>
      <c r="B54" s="30" t="s">
        <v>113</v>
      </c>
      <c r="E54" s="32"/>
      <c r="F54" s="29">
        <v>60865035</v>
      </c>
      <c r="G54" s="67"/>
      <c r="H54" s="30" t="s">
        <v>203</v>
      </c>
      <c r="I54" s="30" t="s">
        <v>207</v>
      </c>
      <c r="J54" s="30"/>
      <c r="K54" s="30"/>
      <c r="L54" s="30"/>
      <c r="M54" s="29">
        <v>13</v>
      </c>
    </row>
    <row r="55" spans="1:13" ht="18.75" customHeight="1" x14ac:dyDescent="0.25">
      <c r="A55" s="29">
        <v>1053</v>
      </c>
      <c r="B55" s="30" t="s">
        <v>115</v>
      </c>
      <c r="E55" s="32"/>
      <c r="F55" s="67"/>
      <c r="G55" s="67"/>
      <c r="H55" s="30"/>
      <c r="I55" s="30"/>
      <c r="J55" s="30"/>
      <c r="K55" s="30"/>
      <c r="L55" s="30"/>
      <c r="M55" s="29">
        <v>0</v>
      </c>
    </row>
    <row r="56" spans="1:13" ht="18.75" customHeight="1" x14ac:dyDescent="0.25">
      <c r="A56" s="29">
        <v>1054</v>
      </c>
      <c r="B56" s="30" t="s">
        <v>118</v>
      </c>
      <c r="E56" s="32"/>
      <c r="F56" s="29">
        <v>91497487</v>
      </c>
      <c r="G56" s="67"/>
      <c r="H56" s="30" t="s">
        <v>203</v>
      </c>
      <c r="I56" s="30" t="s">
        <v>204</v>
      </c>
      <c r="J56" s="30"/>
      <c r="K56" s="30"/>
      <c r="L56" s="30"/>
      <c r="M56" s="29">
        <v>3</v>
      </c>
    </row>
    <row r="57" spans="1:13" ht="18.75" customHeight="1" x14ac:dyDescent="0.25">
      <c r="A57" s="29">
        <v>1055</v>
      </c>
      <c r="B57" s="30" t="s">
        <v>119</v>
      </c>
      <c r="E57" s="32"/>
      <c r="F57" s="29">
        <v>54457473</v>
      </c>
      <c r="G57" s="67"/>
      <c r="H57" s="30" t="s">
        <v>203</v>
      </c>
      <c r="I57" s="30"/>
      <c r="J57" s="30"/>
      <c r="K57" s="30"/>
      <c r="L57" s="30"/>
      <c r="M57" s="29">
        <v>4</v>
      </c>
    </row>
    <row r="58" spans="1:13" ht="18.75" customHeight="1" x14ac:dyDescent="0.25">
      <c r="A58" s="29">
        <v>1056</v>
      </c>
      <c r="B58" s="30" t="s">
        <v>120</v>
      </c>
      <c r="E58" s="32"/>
      <c r="F58" s="29">
        <v>97922875</v>
      </c>
      <c r="G58" s="67"/>
      <c r="H58" s="30"/>
      <c r="I58" s="30"/>
      <c r="J58" s="30"/>
      <c r="K58" s="30"/>
      <c r="L58" s="30"/>
      <c r="M58" s="29">
        <v>0</v>
      </c>
    </row>
    <row r="59" spans="1:13" ht="18.75" customHeight="1" x14ac:dyDescent="0.25">
      <c r="A59" s="29">
        <v>1057</v>
      </c>
      <c r="B59" s="30" t="s">
        <v>121</v>
      </c>
      <c r="E59" s="32">
        <v>2095</v>
      </c>
      <c r="F59" s="29">
        <v>53450935</v>
      </c>
      <c r="G59" s="67"/>
      <c r="H59" s="30" t="s">
        <v>220</v>
      </c>
      <c r="I59" s="30" t="s">
        <v>221</v>
      </c>
      <c r="J59" s="30"/>
      <c r="K59" s="30"/>
      <c r="L59" s="30"/>
      <c r="M59" s="29">
        <v>26</v>
      </c>
    </row>
    <row r="60" spans="1:13" ht="18.75" customHeight="1" x14ac:dyDescent="0.25">
      <c r="A60" s="29">
        <v>1058</v>
      </c>
      <c r="B60" s="30" t="s">
        <v>122</v>
      </c>
      <c r="E60" s="32">
        <v>990</v>
      </c>
      <c r="F60" s="67"/>
      <c r="G60" s="67"/>
      <c r="H60" s="30"/>
      <c r="I60" s="30"/>
      <c r="J60" s="30"/>
      <c r="K60" s="30"/>
      <c r="L60" s="30"/>
      <c r="M60" s="29">
        <v>0</v>
      </c>
    </row>
    <row r="61" spans="1:13" ht="18.75" customHeight="1" x14ac:dyDescent="0.25">
      <c r="A61" s="29">
        <v>1059</v>
      </c>
      <c r="B61" s="30" t="s">
        <v>123</v>
      </c>
      <c r="E61" s="32">
        <v>735</v>
      </c>
      <c r="F61" s="29">
        <v>51392740</v>
      </c>
      <c r="G61" s="67"/>
      <c r="H61" s="30" t="s">
        <v>218</v>
      </c>
      <c r="I61" s="30" t="s">
        <v>222</v>
      </c>
      <c r="J61" s="30"/>
      <c r="K61" s="30"/>
      <c r="L61" s="30"/>
      <c r="M61" s="29">
        <v>25</v>
      </c>
    </row>
    <row r="62" spans="1:13" ht="18.75" customHeight="1" x14ac:dyDescent="0.25">
      <c r="A62" s="29">
        <v>1060</v>
      </c>
      <c r="B62" s="30" t="s">
        <v>124</v>
      </c>
      <c r="E62" s="32">
        <v>2166</v>
      </c>
      <c r="F62" s="29">
        <v>60519606</v>
      </c>
      <c r="G62" s="67"/>
      <c r="H62" s="30" t="s">
        <v>223</v>
      </c>
      <c r="I62" s="30"/>
      <c r="J62" s="30"/>
      <c r="K62" s="30"/>
      <c r="L62" s="30"/>
      <c r="M62" s="29">
        <v>29</v>
      </c>
    </row>
    <row r="63" spans="1:13" ht="18.75" customHeight="1" x14ac:dyDescent="0.25">
      <c r="A63" s="29">
        <v>1061</v>
      </c>
      <c r="B63" s="30" t="s">
        <v>89</v>
      </c>
      <c r="E63" s="32"/>
      <c r="F63" s="67"/>
      <c r="G63" s="67"/>
      <c r="H63" s="30" t="s">
        <v>205</v>
      </c>
      <c r="I63" s="30"/>
      <c r="J63" s="30"/>
      <c r="K63" s="30"/>
      <c r="L63" s="30"/>
      <c r="M63" s="67"/>
    </row>
    <row r="64" spans="1:13" ht="18.75" customHeight="1" x14ac:dyDescent="0.25">
      <c r="A64" s="29">
        <v>1062</v>
      </c>
      <c r="B64" s="30" t="s">
        <v>104</v>
      </c>
      <c r="E64" s="32">
        <v>1980</v>
      </c>
      <c r="F64" s="67"/>
      <c r="G64" s="67"/>
      <c r="H64" s="30"/>
      <c r="I64" s="30"/>
      <c r="J64" s="30"/>
      <c r="K64" s="30"/>
      <c r="L64" s="30"/>
      <c r="M64" s="67"/>
    </row>
    <row r="65" spans="1:16" ht="18.75" customHeight="1" x14ac:dyDescent="0.25">
      <c r="A65" s="29">
        <v>1063</v>
      </c>
      <c r="B65" s="30" t="s">
        <v>68</v>
      </c>
      <c r="E65" s="32"/>
      <c r="F65" s="67"/>
      <c r="G65" s="67"/>
      <c r="H65" s="30"/>
      <c r="I65" s="30"/>
      <c r="J65" s="30"/>
      <c r="K65" s="30"/>
      <c r="L65" s="30"/>
      <c r="M65" s="67"/>
    </row>
    <row r="66" spans="1:16" ht="18.75" customHeight="1" x14ac:dyDescent="0.25">
      <c r="A66" s="29">
        <v>1064</v>
      </c>
      <c r="B66" s="30" t="s">
        <v>101</v>
      </c>
      <c r="E66" s="32"/>
      <c r="F66" s="67"/>
      <c r="G66" s="67"/>
      <c r="H66" s="30"/>
      <c r="I66" s="30"/>
      <c r="J66" s="30"/>
      <c r="K66" s="30"/>
      <c r="L66" s="30"/>
      <c r="M66" s="67"/>
    </row>
    <row r="67" spans="1:16" ht="18.75" customHeight="1" x14ac:dyDescent="0.25">
      <c r="A67" s="29">
        <v>1065</v>
      </c>
      <c r="B67" s="30" t="s">
        <v>34</v>
      </c>
      <c r="E67" s="32"/>
      <c r="F67" s="67"/>
      <c r="G67" s="67"/>
      <c r="H67" s="30"/>
      <c r="I67" s="30"/>
      <c r="J67" s="30"/>
      <c r="K67" s="30"/>
      <c r="L67" s="30"/>
      <c r="M67" s="67"/>
    </row>
    <row r="68" spans="1:16" ht="18.75" customHeight="1" x14ac:dyDescent="0.25">
      <c r="A68" s="29">
        <v>1066</v>
      </c>
      <c r="B68" s="30" t="s">
        <v>36</v>
      </c>
      <c r="E68" s="32"/>
      <c r="F68" s="67"/>
      <c r="G68" s="67"/>
      <c r="H68" s="30"/>
      <c r="I68" s="30"/>
      <c r="J68" s="30"/>
      <c r="K68" s="30"/>
      <c r="L68" s="30"/>
      <c r="M68" s="67"/>
    </row>
    <row r="69" spans="1:16" ht="18.75" customHeight="1" x14ac:dyDescent="0.25">
      <c r="A69" s="29">
        <v>1067</v>
      </c>
      <c r="B69" s="30" t="s">
        <v>99</v>
      </c>
      <c r="E69" s="32">
        <v>6792.5</v>
      </c>
      <c r="F69" s="67"/>
      <c r="G69" s="67"/>
      <c r="H69" s="30"/>
      <c r="I69" s="30"/>
      <c r="J69" s="30"/>
      <c r="K69" s="30"/>
      <c r="L69" s="30"/>
      <c r="M69" s="67"/>
    </row>
    <row r="70" spans="1:16" ht="18.75" customHeight="1" x14ac:dyDescent="0.25">
      <c r="A70" s="29">
        <v>1068</v>
      </c>
      <c r="B70" s="30" t="s">
        <v>39</v>
      </c>
      <c r="E70" s="32"/>
      <c r="F70" s="67"/>
      <c r="G70" s="67"/>
      <c r="H70" s="30"/>
      <c r="I70" s="30"/>
      <c r="J70" s="30"/>
      <c r="K70" s="30"/>
      <c r="L70" s="30"/>
      <c r="M70" s="67"/>
    </row>
    <row r="71" spans="1:16" ht="18.75" customHeight="1" x14ac:dyDescent="0.25">
      <c r="A71" s="29">
        <v>1069</v>
      </c>
      <c r="B71" s="30" t="s">
        <v>88</v>
      </c>
      <c r="E71" s="32">
        <v>2117.5</v>
      </c>
      <c r="F71" s="67"/>
      <c r="G71" s="67"/>
      <c r="H71" s="30"/>
      <c r="I71" s="30"/>
      <c r="J71" s="30"/>
      <c r="K71" s="30"/>
      <c r="L71" s="30"/>
      <c r="M71" s="67"/>
    </row>
    <row r="72" spans="1:16" ht="18.75" customHeight="1" x14ac:dyDescent="0.25">
      <c r="A72" s="29">
        <v>1070</v>
      </c>
      <c r="B72" s="30" t="s">
        <v>63</v>
      </c>
      <c r="E72" s="32"/>
      <c r="F72" s="67"/>
      <c r="G72" s="67"/>
      <c r="H72" s="30"/>
      <c r="I72" s="30"/>
      <c r="J72" s="30"/>
      <c r="K72" s="30"/>
      <c r="L72" s="30"/>
      <c r="M72" s="67"/>
      <c r="P72" t="s">
        <v>224</v>
      </c>
    </row>
    <row r="73" spans="1:16" ht="18.75" customHeight="1" x14ac:dyDescent="0.25">
      <c r="A73" s="29">
        <v>1071</v>
      </c>
      <c r="B73" s="30" t="s">
        <v>28</v>
      </c>
      <c r="E73" s="32">
        <v>2485</v>
      </c>
      <c r="F73" s="67"/>
      <c r="G73" s="67"/>
      <c r="H73" s="30"/>
      <c r="I73" s="30"/>
      <c r="J73" s="30"/>
      <c r="K73" s="30"/>
      <c r="L73" s="30"/>
      <c r="M73" s="67"/>
    </row>
    <row r="74" spans="1:16" ht="18.75" customHeight="1" x14ac:dyDescent="0.25">
      <c r="A74" s="29">
        <v>1072</v>
      </c>
      <c r="B74" s="30" t="s">
        <v>83</v>
      </c>
      <c r="E74" s="32">
        <v>3755</v>
      </c>
      <c r="F74" s="67"/>
      <c r="G74" s="67"/>
      <c r="H74" s="30"/>
      <c r="I74" s="30"/>
      <c r="J74" s="30"/>
      <c r="K74" s="30"/>
      <c r="L74" s="30"/>
      <c r="M74" s="67"/>
    </row>
    <row r="75" spans="1:16" ht="18.75" customHeight="1" x14ac:dyDescent="0.25">
      <c r="A75" s="29">
        <v>1073</v>
      </c>
      <c r="B75" s="30" t="s">
        <v>64</v>
      </c>
      <c r="E75" s="32"/>
      <c r="F75" s="67"/>
      <c r="G75" s="67"/>
      <c r="H75" s="30"/>
      <c r="I75" s="30"/>
      <c r="J75" s="30"/>
      <c r="K75" s="30"/>
      <c r="L75" s="30"/>
      <c r="M75" s="67"/>
    </row>
    <row r="76" spans="1:16" ht="18.75" customHeight="1" x14ac:dyDescent="0.25">
      <c r="A76" s="29">
        <v>1074</v>
      </c>
      <c r="B76" s="30" t="s">
        <v>23</v>
      </c>
      <c r="E76" s="32">
        <v>400</v>
      </c>
      <c r="F76" s="67"/>
      <c r="G76" s="67"/>
      <c r="H76" s="30"/>
      <c r="I76" s="30"/>
      <c r="J76" s="30"/>
      <c r="K76" s="30"/>
      <c r="L76" s="30"/>
      <c r="M76" s="67"/>
    </row>
    <row r="77" spans="1:16" ht="18.75" customHeight="1" x14ac:dyDescent="0.25">
      <c r="A77" s="29">
        <v>1075</v>
      </c>
      <c r="B77" s="30" t="s">
        <v>72</v>
      </c>
      <c r="E77" s="32"/>
      <c r="F77" s="67"/>
      <c r="G77" s="67"/>
      <c r="H77" s="30"/>
      <c r="I77" s="30"/>
      <c r="J77" s="30"/>
      <c r="K77" s="30"/>
      <c r="L77" s="30"/>
      <c r="M77" s="67"/>
    </row>
    <row r="78" spans="1:16" ht="18.75" customHeight="1" x14ac:dyDescent="0.25">
      <c r="A78" s="29">
        <v>1076</v>
      </c>
      <c r="B78" s="30" t="s">
        <v>20</v>
      </c>
      <c r="E78" s="32"/>
      <c r="F78" s="67"/>
      <c r="G78" s="67"/>
      <c r="H78" s="30"/>
      <c r="I78" s="30"/>
      <c r="J78" s="30"/>
      <c r="K78" s="30"/>
      <c r="L78" s="30"/>
      <c r="M78" s="67"/>
    </row>
    <row r="79" spans="1:16" ht="18.75" customHeight="1" x14ac:dyDescent="0.25">
      <c r="A79" s="29">
        <v>1077</v>
      </c>
      <c r="B79" s="30" t="s">
        <v>74</v>
      </c>
      <c r="E79" s="32"/>
      <c r="F79" s="67"/>
      <c r="G79" s="67"/>
      <c r="H79" s="30"/>
      <c r="I79" s="30"/>
      <c r="J79" s="30"/>
      <c r="K79" s="30"/>
      <c r="L79" s="30"/>
      <c r="M79" s="67"/>
    </row>
    <row r="80" spans="1:16" ht="18.75" customHeight="1" x14ac:dyDescent="0.25">
      <c r="A80" s="29">
        <v>1078</v>
      </c>
      <c r="B80" s="30" t="s">
        <v>47</v>
      </c>
      <c r="E80" s="32">
        <v>3320</v>
      </c>
      <c r="F80" s="67"/>
      <c r="G80" s="67"/>
      <c r="H80" s="30"/>
      <c r="I80" s="30"/>
      <c r="J80" s="30"/>
      <c r="K80" s="30"/>
      <c r="L80" s="30"/>
      <c r="M80" s="67"/>
    </row>
    <row r="81" spans="1:13" ht="18.75" customHeight="1" x14ac:dyDescent="0.25">
      <c r="A81" s="29">
        <v>1079</v>
      </c>
      <c r="B81" s="30" t="s">
        <v>116</v>
      </c>
      <c r="E81" s="32"/>
      <c r="F81" s="67"/>
      <c r="G81" s="67"/>
      <c r="H81" s="30"/>
      <c r="I81" s="30"/>
      <c r="J81" s="30"/>
      <c r="K81" s="30"/>
      <c r="L81" s="30"/>
      <c r="M81" s="67"/>
    </row>
    <row r="82" spans="1:13" ht="18.75" customHeight="1" x14ac:dyDescent="0.25">
      <c r="A82" s="29">
        <v>1080</v>
      </c>
      <c r="B82" s="30" t="s">
        <v>93</v>
      </c>
      <c r="E82" s="32">
        <v>700</v>
      </c>
      <c r="F82" s="67"/>
      <c r="G82" s="67"/>
      <c r="H82" s="30"/>
      <c r="I82" s="30"/>
      <c r="J82" s="30"/>
      <c r="K82" s="30"/>
      <c r="L82" s="30"/>
      <c r="M82" s="67"/>
    </row>
    <row r="83" spans="1:13" ht="18.75" customHeight="1" x14ac:dyDescent="0.25">
      <c r="A83" s="29">
        <v>1081</v>
      </c>
      <c r="B83" s="30" t="s">
        <v>58</v>
      </c>
      <c r="E83" s="32"/>
      <c r="F83" s="67"/>
      <c r="G83" s="67"/>
      <c r="H83" s="30"/>
      <c r="I83" s="30"/>
      <c r="J83" s="30"/>
      <c r="K83" s="30"/>
      <c r="L83" s="30"/>
      <c r="M83" s="67"/>
    </row>
    <row r="84" spans="1:13" ht="18.75" customHeight="1" x14ac:dyDescent="0.25">
      <c r="A84" s="29">
        <v>1082</v>
      </c>
      <c r="B84" s="30" t="s">
        <v>31</v>
      </c>
      <c r="E84" s="32"/>
      <c r="F84" s="67"/>
      <c r="G84" s="67"/>
      <c r="H84" s="30"/>
      <c r="I84" s="30"/>
      <c r="J84" s="30"/>
      <c r="K84" s="30"/>
      <c r="L84" s="30"/>
      <c r="M84" s="67"/>
    </row>
    <row r="85" spans="1:13" ht="18.75" customHeight="1" x14ac:dyDescent="0.25">
      <c r="A85" s="29">
        <v>1083</v>
      </c>
      <c r="B85" s="30" t="s">
        <v>91</v>
      </c>
      <c r="E85" s="32"/>
      <c r="F85" s="67"/>
      <c r="G85" s="67"/>
      <c r="H85" s="30"/>
      <c r="I85" s="30"/>
      <c r="J85" s="30"/>
      <c r="K85" s="30"/>
      <c r="L85" s="30"/>
      <c r="M85" s="67"/>
    </row>
    <row r="86" spans="1:13" ht="18.75" customHeight="1" x14ac:dyDescent="0.25">
      <c r="A86" s="29">
        <v>1084</v>
      </c>
      <c r="B86" s="30" t="s">
        <v>29</v>
      </c>
      <c r="E86" s="32"/>
      <c r="F86" s="67"/>
      <c r="G86" s="67"/>
      <c r="H86" s="30"/>
      <c r="I86" s="30"/>
      <c r="J86" s="30"/>
      <c r="K86" s="30"/>
      <c r="L86" s="30"/>
      <c r="M86" s="67"/>
    </row>
    <row r="87" spans="1:13" ht="18.75" customHeight="1" x14ac:dyDescent="0.25">
      <c r="A87" s="29">
        <v>1085</v>
      </c>
      <c r="B87" s="30" t="s">
        <v>21</v>
      </c>
      <c r="E87" s="32"/>
      <c r="F87" s="67"/>
      <c r="G87" s="67"/>
      <c r="H87" s="30"/>
      <c r="I87" s="30"/>
      <c r="J87" s="30"/>
      <c r="K87" s="30"/>
      <c r="L87" s="30"/>
      <c r="M87" s="67"/>
    </row>
    <row r="88" spans="1:13" ht="18.75" customHeight="1" x14ac:dyDescent="0.25">
      <c r="A88" s="29">
        <v>1086</v>
      </c>
      <c r="B88" s="30" t="s">
        <v>75</v>
      </c>
      <c r="E88" s="32"/>
      <c r="F88" s="67"/>
      <c r="G88" s="67"/>
      <c r="H88" s="30"/>
      <c r="I88" s="30"/>
      <c r="J88" s="30"/>
      <c r="K88" s="30"/>
      <c r="L88" s="30"/>
      <c r="M88" s="67"/>
    </row>
    <row r="89" spans="1:13" ht="18.75" customHeight="1" x14ac:dyDescent="0.25">
      <c r="A89" s="29">
        <v>1087</v>
      </c>
      <c r="B89" s="30" t="s">
        <v>27</v>
      </c>
      <c r="E89" s="32">
        <v>1800</v>
      </c>
      <c r="F89" s="67"/>
      <c r="G89" s="67"/>
      <c r="H89" s="30"/>
      <c r="I89" s="30"/>
      <c r="J89" s="30"/>
      <c r="K89" s="30"/>
      <c r="L89" s="30"/>
      <c r="M89" s="67"/>
    </row>
    <row r="90" spans="1:13" ht="18.75" customHeight="1" x14ac:dyDescent="0.25">
      <c r="A90" s="29">
        <v>1088</v>
      </c>
      <c r="B90" s="30" t="s">
        <v>69</v>
      </c>
      <c r="E90" s="32"/>
      <c r="F90" s="67"/>
      <c r="G90" s="67"/>
      <c r="H90" s="30"/>
      <c r="I90" s="30"/>
      <c r="J90" s="30"/>
      <c r="K90" s="30"/>
      <c r="L90" s="30"/>
      <c r="M90" s="67"/>
    </row>
    <row r="91" spans="1:13" ht="18.75" customHeight="1" x14ac:dyDescent="0.25">
      <c r="A91" s="29">
        <v>1089</v>
      </c>
      <c r="B91" s="30" t="s">
        <v>114</v>
      </c>
      <c r="E91" s="32">
        <v>960</v>
      </c>
      <c r="F91" s="67"/>
      <c r="G91" s="67"/>
      <c r="H91" s="30"/>
      <c r="I91" s="30"/>
      <c r="J91" s="30"/>
      <c r="K91" s="30"/>
      <c r="L91" s="30"/>
      <c r="M91" s="67"/>
    </row>
    <row r="92" spans="1:13" ht="18.75" customHeight="1" x14ac:dyDescent="0.25">
      <c r="A92" s="29">
        <v>1090</v>
      </c>
      <c r="B92" s="30" t="s">
        <v>37</v>
      </c>
      <c r="E92" s="32">
        <v>665</v>
      </c>
      <c r="F92" s="67"/>
      <c r="G92" s="67"/>
      <c r="H92" s="30"/>
      <c r="I92" s="30"/>
      <c r="J92" s="30"/>
      <c r="K92" s="30"/>
      <c r="L92" s="30"/>
      <c r="M92" s="67"/>
    </row>
    <row r="93" spans="1:13" ht="18.75" customHeight="1" x14ac:dyDescent="0.25">
      <c r="A93" s="29">
        <v>1091</v>
      </c>
      <c r="B93" s="30" t="s">
        <v>110</v>
      </c>
      <c r="E93" s="32"/>
      <c r="F93" s="67"/>
      <c r="G93" s="67"/>
      <c r="H93" s="30"/>
      <c r="I93" s="30"/>
      <c r="J93" s="30"/>
      <c r="K93" s="30"/>
      <c r="L93" s="30"/>
      <c r="M93" s="67"/>
    </row>
    <row r="94" spans="1:13" ht="18.75" customHeight="1" x14ac:dyDescent="0.25">
      <c r="A94" s="29">
        <v>1092</v>
      </c>
      <c r="B94" s="30" t="s">
        <v>55</v>
      </c>
      <c r="E94" s="32"/>
      <c r="F94" s="67"/>
      <c r="G94" s="67"/>
      <c r="H94" s="30"/>
      <c r="I94" s="30"/>
      <c r="J94" s="30"/>
      <c r="K94" s="30"/>
      <c r="L94" s="30"/>
      <c r="M94" s="67"/>
    </row>
    <row r="95" spans="1:13" ht="18.75" customHeight="1" x14ac:dyDescent="0.25">
      <c r="A95" s="29">
        <v>1093</v>
      </c>
      <c r="B95" s="30" t="s">
        <v>111</v>
      </c>
      <c r="E95" s="32">
        <v>3727.5</v>
      </c>
      <c r="F95" s="67"/>
      <c r="G95" s="67"/>
      <c r="H95" s="30"/>
      <c r="I95" s="30"/>
      <c r="J95" s="30"/>
      <c r="K95" s="30"/>
      <c r="L95" s="30"/>
      <c r="M95" s="67"/>
    </row>
    <row r="96" spans="1:13" ht="18.75" customHeight="1" x14ac:dyDescent="0.25">
      <c r="A96" s="27">
        <v>1094</v>
      </c>
      <c r="B96" s="69" t="s">
        <v>53</v>
      </c>
    </row>
    <row r="97" spans="1:5" ht="18.75" customHeight="1" x14ac:dyDescent="0.25">
      <c r="A97" s="27">
        <v>1095</v>
      </c>
      <c r="B97" s="69" t="s">
        <v>70</v>
      </c>
    </row>
    <row r="98" spans="1:5" ht="18.75" customHeight="1" x14ac:dyDescent="0.25">
      <c r="A98" s="27">
        <v>1096</v>
      </c>
      <c r="B98" s="69" t="s">
        <v>87</v>
      </c>
      <c r="E98" s="20">
        <v>4437.5</v>
      </c>
    </row>
    <row r="99" spans="1:5" ht="18.75" customHeight="1" x14ac:dyDescent="0.25">
      <c r="A99" s="27">
        <v>1097</v>
      </c>
      <c r="B99" s="69" t="s">
        <v>66</v>
      </c>
    </row>
    <row r="100" spans="1:5" ht="18.75" customHeight="1" x14ac:dyDescent="0.25">
      <c r="A100" s="27">
        <v>1098</v>
      </c>
      <c r="B100" s="69" t="s">
        <v>100</v>
      </c>
    </row>
    <row r="101" spans="1:5" ht="18.75" customHeight="1" x14ac:dyDescent="0.25">
      <c r="A101" s="27">
        <v>1099</v>
      </c>
      <c r="B101" s="69" t="s">
        <v>94</v>
      </c>
      <c r="E101" s="20">
        <v>3132.5</v>
      </c>
    </row>
    <row r="102" spans="1:5" ht="18.75" customHeight="1" x14ac:dyDescent="0.25">
      <c r="A102" s="27">
        <v>1100</v>
      </c>
      <c r="B102" s="69" t="s">
        <v>98</v>
      </c>
      <c r="E102" s="20">
        <v>4745</v>
      </c>
    </row>
    <row r="103" spans="1:5" ht="18.75" customHeight="1" x14ac:dyDescent="0.25">
      <c r="A103" s="27">
        <v>1101</v>
      </c>
      <c r="B103" s="69" t="s">
        <v>76</v>
      </c>
      <c r="E103" s="20">
        <v>3465</v>
      </c>
    </row>
    <row r="104" spans="1:5" ht="18.75" customHeight="1" x14ac:dyDescent="0.25">
      <c r="A104" s="27">
        <v>1102</v>
      </c>
      <c r="B104" s="69" t="s">
        <v>109</v>
      </c>
      <c r="E104" s="20">
        <v>1575</v>
      </c>
    </row>
    <row r="105" spans="1:5" ht="18.75" customHeight="1" x14ac:dyDescent="0.25">
      <c r="A105" s="27">
        <v>1103</v>
      </c>
      <c r="B105" s="69" t="s">
        <v>49</v>
      </c>
      <c r="E105" s="20">
        <v>450</v>
      </c>
    </row>
    <row r="106" spans="1:5" ht="18.75" customHeight="1" x14ac:dyDescent="0.25">
      <c r="A106" s="27">
        <v>1104</v>
      </c>
      <c r="B106" s="69" t="s">
        <v>59</v>
      </c>
      <c r="E106" s="20">
        <v>105</v>
      </c>
    </row>
    <row r="107" spans="1:5" ht="18.75" customHeight="1" x14ac:dyDescent="0.25">
      <c r="A107" s="27">
        <v>1105</v>
      </c>
      <c r="B107" s="69" t="s">
        <v>67</v>
      </c>
      <c r="E107" s="20">
        <v>630</v>
      </c>
    </row>
    <row r="108" spans="1:5" ht="18.75" customHeight="1" x14ac:dyDescent="0.25">
      <c r="A108" s="27">
        <v>1106</v>
      </c>
      <c r="B108" s="69" t="s">
        <v>40</v>
      </c>
    </row>
    <row r="109" spans="1:5" ht="18.75" customHeight="1" x14ac:dyDescent="0.25">
      <c r="A109" s="27">
        <v>1107</v>
      </c>
      <c r="B109" s="69" t="s">
        <v>154</v>
      </c>
    </row>
    <row r="110" spans="1:5" ht="18.75" customHeight="1" x14ac:dyDescent="0.25">
      <c r="A110" s="27">
        <v>1108</v>
      </c>
      <c r="B110" s="69" t="s">
        <v>155</v>
      </c>
    </row>
    <row r="111" spans="1:5" ht="18.75" customHeight="1" x14ac:dyDescent="0.25">
      <c r="A111" s="27">
        <v>1109</v>
      </c>
      <c r="B111" s="22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D111"/>
  <sheetViews>
    <sheetView workbookViewId="0"/>
  </sheetViews>
  <sheetFormatPr defaultRowHeight="15" x14ac:dyDescent="0.25"/>
  <cols>
    <col min="1" max="1" width="9.28515625" style="17" bestFit="1" customWidth="1"/>
    <col min="2" max="2" width="14.7109375" bestFit="1" customWidth="1"/>
    <col min="3" max="3" width="83.5703125" style="18" bestFit="1" customWidth="1"/>
    <col min="4" max="4" width="13.5703125" bestFit="1" customWidth="1"/>
  </cols>
  <sheetData>
    <row r="1" spans="1:4" ht="21" customHeight="1" x14ac:dyDescent="0.3">
      <c r="A1" s="64" t="s">
        <v>0</v>
      </c>
      <c r="B1" s="65" t="s">
        <v>152</v>
      </c>
      <c r="C1" s="66"/>
      <c r="D1" s="65" t="s">
        <v>153</v>
      </c>
    </row>
    <row r="2" spans="1:4" ht="15.75" customHeight="1" x14ac:dyDescent="0.25">
      <c r="A2" s="29">
        <v>1001</v>
      </c>
      <c r="B2" s="30" t="s">
        <v>19</v>
      </c>
      <c r="C2" s="20">
        <f>1120+1157.5+970</f>
        <v>3247.5</v>
      </c>
      <c r="D2" t="s">
        <v>187</v>
      </c>
    </row>
    <row r="3" spans="1:4" ht="18.75" customHeight="1" x14ac:dyDescent="0.25">
      <c r="A3" s="29">
        <v>1002</v>
      </c>
      <c r="B3" s="30" t="s">
        <v>22</v>
      </c>
    </row>
    <row r="4" spans="1:4" ht="18.75" customHeight="1" x14ac:dyDescent="0.25">
      <c r="A4" s="29">
        <v>1003</v>
      </c>
      <c r="B4" s="30" t="s">
        <v>24</v>
      </c>
      <c r="C4" s="20">
        <f>1915+3680+870</f>
        <v>6465</v>
      </c>
      <c r="D4" t="s">
        <v>187</v>
      </c>
    </row>
    <row r="5" spans="1:4" ht="18.75" customHeight="1" x14ac:dyDescent="0.25">
      <c r="A5" s="29">
        <v>1004</v>
      </c>
      <c r="B5" s="30" t="s">
        <v>25</v>
      </c>
    </row>
    <row r="6" spans="1:4" ht="18.75" customHeight="1" x14ac:dyDescent="0.25">
      <c r="A6" s="29">
        <v>1005</v>
      </c>
      <c r="B6" s="30" t="s">
        <v>26</v>
      </c>
    </row>
    <row r="7" spans="1:4" ht="18.75" customHeight="1" x14ac:dyDescent="0.25">
      <c r="A7" s="29">
        <v>1006</v>
      </c>
      <c r="B7" s="30" t="s">
        <v>30</v>
      </c>
      <c r="C7" s="20">
        <f>2100+1218.75</f>
        <v>3318.75</v>
      </c>
      <c r="D7" t="s">
        <v>187</v>
      </c>
    </row>
    <row r="8" spans="1:4" ht="18.75" customHeight="1" x14ac:dyDescent="0.25">
      <c r="A8" s="29">
        <v>1007</v>
      </c>
      <c r="B8" s="30" t="s">
        <v>32</v>
      </c>
      <c r="C8" s="20">
        <v>4995</v>
      </c>
      <c r="D8" t="s">
        <v>187</v>
      </c>
    </row>
    <row r="9" spans="1:4" ht="18.75" customHeight="1" x14ac:dyDescent="0.25">
      <c r="A9" s="29">
        <v>1008</v>
      </c>
      <c r="B9" s="30" t="s">
        <v>33</v>
      </c>
    </row>
    <row r="10" spans="1:4" ht="18.75" customHeight="1" x14ac:dyDescent="0.25">
      <c r="A10" s="67"/>
      <c r="B10" s="30"/>
    </row>
    <row r="11" spans="1:4" ht="18.75" customHeight="1" x14ac:dyDescent="0.25">
      <c r="A11" s="29">
        <v>1010</v>
      </c>
      <c r="B11" s="30" t="s">
        <v>38</v>
      </c>
    </row>
    <row r="12" spans="1:4" ht="18.75" customHeight="1" x14ac:dyDescent="0.25">
      <c r="A12" s="29">
        <v>1011</v>
      </c>
      <c r="B12" s="30" t="s">
        <v>41</v>
      </c>
      <c r="C12" s="20">
        <v>1315</v>
      </c>
      <c r="D12" t="s">
        <v>187</v>
      </c>
    </row>
    <row r="13" spans="1:4" ht="18.75" customHeight="1" x14ac:dyDescent="0.25">
      <c r="A13" s="29">
        <v>1012</v>
      </c>
      <c r="B13" s="30" t="s">
        <v>42</v>
      </c>
    </row>
    <row r="14" spans="1:4" ht="18.75" customHeight="1" x14ac:dyDescent="0.25">
      <c r="A14" s="29">
        <v>1013</v>
      </c>
      <c r="B14" s="30" t="s">
        <v>43</v>
      </c>
      <c r="C14" s="20">
        <v>845</v>
      </c>
      <c r="D14" t="s">
        <v>187</v>
      </c>
    </row>
    <row r="15" spans="1:4" ht="18.75" customHeight="1" x14ac:dyDescent="0.25">
      <c r="A15" s="29">
        <v>1014</v>
      </c>
      <c r="B15" s="30" t="s">
        <v>44</v>
      </c>
      <c r="C15" s="20">
        <v>1850</v>
      </c>
      <c r="D15" t="s">
        <v>187</v>
      </c>
    </row>
    <row r="16" spans="1:4" ht="18.75" customHeight="1" x14ac:dyDescent="0.25">
      <c r="A16" s="29">
        <v>1015</v>
      </c>
      <c r="B16" s="30" t="s">
        <v>45</v>
      </c>
      <c r="C16" s="20">
        <f>1790+1850</f>
        <v>3640</v>
      </c>
      <c r="D16" t="s">
        <v>187</v>
      </c>
    </row>
    <row r="17" spans="1:4" ht="18.75" customHeight="1" x14ac:dyDescent="0.25">
      <c r="A17" s="29">
        <v>1016</v>
      </c>
      <c r="B17" s="30" t="s">
        <v>46</v>
      </c>
      <c r="C17" s="20">
        <v>1435</v>
      </c>
      <c r="D17" t="s">
        <v>188</v>
      </c>
    </row>
    <row r="18" spans="1:4" ht="18.75" customHeight="1" x14ac:dyDescent="0.25">
      <c r="A18" s="29">
        <v>1017</v>
      </c>
      <c r="B18" s="30" t="s">
        <v>48</v>
      </c>
      <c r="C18" s="20">
        <v>1072.5</v>
      </c>
      <c r="D18" t="s">
        <v>187</v>
      </c>
    </row>
    <row r="19" spans="1:4" ht="18.75" customHeight="1" x14ac:dyDescent="0.25">
      <c r="A19" s="29">
        <v>1018</v>
      </c>
      <c r="B19" s="30" t="s">
        <v>52</v>
      </c>
    </row>
    <row r="20" spans="1:4" ht="18.75" customHeight="1" x14ac:dyDescent="0.25">
      <c r="A20" s="29">
        <v>1019</v>
      </c>
      <c r="B20" s="30" t="s">
        <v>54</v>
      </c>
    </row>
    <row r="21" spans="1:4" ht="18.75" customHeight="1" x14ac:dyDescent="0.25">
      <c r="A21" s="29">
        <v>1020</v>
      </c>
      <c r="B21" s="30" t="s">
        <v>56</v>
      </c>
      <c r="C21" s="20">
        <f>130+580</f>
        <v>710</v>
      </c>
      <c r="D21" t="s">
        <v>187</v>
      </c>
    </row>
    <row r="22" spans="1:4" ht="18.75" customHeight="1" x14ac:dyDescent="0.25">
      <c r="A22" s="29">
        <v>1021</v>
      </c>
      <c r="B22" s="30" t="s">
        <v>57</v>
      </c>
      <c r="C22" s="20">
        <v>1697.5</v>
      </c>
      <c r="D22" t="s">
        <v>187</v>
      </c>
    </row>
    <row r="23" spans="1:4" ht="18.75" customHeight="1" x14ac:dyDescent="0.25">
      <c r="A23" s="29">
        <v>1022</v>
      </c>
      <c r="B23" s="30" t="s">
        <v>60</v>
      </c>
      <c r="C23" s="20">
        <f>3145+2746.66</f>
        <v>5891.66</v>
      </c>
      <c r="D23" t="s">
        <v>187</v>
      </c>
    </row>
    <row r="24" spans="1:4" ht="18.75" customHeight="1" x14ac:dyDescent="0.25">
      <c r="A24" s="29">
        <v>1023</v>
      </c>
      <c r="B24" s="30" t="s">
        <v>61</v>
      </c>
    </row>
    <row r="25" spans="1:4" ht="18.75" customHeight="1" x14ac:dyDescent="0.25">
      <c r="A25" s="29">
        <v>1024</v>
      </c>
      <c r="B25" s="30" t="s">
        <v>62</v>
      </c>
    </row>
    <row r="26" spans="1:4" ht="18.75" customHeight="1" x14ac:dyDescent="0.25">
      <c r="A26" s="29">
        <v>1025</v>
      </c>
      <c r="B26" s="30" t="s">
        <v>65</v>
      </c>
      <c r="C26" s="20">
        <f>1025</f>
        <v>1025</v>
      </c>
      <c r="D26" t="s">
        <v>187</v>
      </c>
    </row>
    <row r="27" spans="1:4" ht="18.75" customHeight="1" x14ac:dyDescent="0.25">
      <c r="A27" s="29">
        <v>1026</v>
      </c>
      <c r="B27" s="30" t="s">
        <v>71</v>
      </c>
    </row>
    <row r="28" spans="1:4" ht="18.75" customHeight="1" x14ac:dyDescent="0.25">
      <c r="A28" s="29">
        <v>1027</v>
      </c>
      <c r="B28" s="30" t="s">
        <v>73</v>
      </c>
      <c r="C28" s="20">
        <f>95+1465</f>
        <v>1560</v>
      </c>
      <c r="D28" t="s">
        <v>187</v>
      </c>
    </row>
    <row r="29" spans="1:4" ht="18.75" customHeight="1" x14ac:dyDescent="0.25">
      <c r="A29" s="29">
        <v>1028</v>
      </c>
      <c r="B29" s="30" t="s">
        <v>77</v>
      </c>
    </row>
    <row r="30" spans="1:4" ht="18.75" customHeight="1" x14ac:dyDescent="0.25">
      <c r="A30" s="29">
        <v>1029</v>
      </c>
      <c r="B30" s="30" t="s">
        <v>78</v>
      </c>
      <c r="C30" s="20">
        <v>1962.5</v>
      </c>
      <c r="D30" t="s">
        <v>187</v>
      </c>
    </row>
    <row r="31" spans="1:4" ht="18.75" customHeight="1" x14ac:dyDescent="0.25">
      <c r="A31" s="29">
        <v>1030</v>
      </c>
      <c r="B31" s="30" t="s">
        <v>79</v>
      </c>
    </row>
    <row r="32" spans="1:4" ht="18.75" customHeight="1" x14ac:dyDescent="0.25">
      <c r="A32" s="29">
        <v>1031</v>
      </c>
      <c r="B32" s="30" t="s">
        <v>80</v>
      </c>
      <c r="C32" s="20">
        <v>706.13</v>
      </c>
      <c r="D32" t="s">
        <v>187</v>
      </c>
    </row>
    <row r="33" spans="1:4" ht="18.75" customHeight="1" x14ac:dyDescent="0.25">
      <c r="A33" s="29">
        <v>1032</v>
      </c>
      <c r="B33" s="30" t="s">
        <v>81</v>
      </c>
      <c r="C33" s="20">
        <f>860+357.5</f>
        <v>1217.5</v>
      </c>
      <c r="D33" t="s">
        <v>187</v>
      </c>
    </row>
    <row r="34" spans="1:4" ht="18.75" customHeight="1" x14ac:dyDescent="0.25">
      <c r="A34" s="29">
        <v>1033</v>
      </c>
      <c r="B34" s="30" t="s">
        <v>82</v>
      </c>
    </row>
    <row r="35" spans="1:4" ht="18.75" customHeight="1" x14ac:dyDescent="0.25">
      <c r="A35" s="29">
        <v>1034</v>
      </c>
      <c r="B35" s="30" t="s">
        <v>84</v>
      </c>
      <c r="C35" s="20">
        <v>1575</v>
      </c>
      <c r="D35" t="s">
        <v>187</v>
      </c>
    </row>
    <row r="36" spans="1:4" ht="18.75" customHeight="1" x14ac:dyDescent="0.25">
      <c r="A36" s="29">
        <v>1035</v>
      </c>
      <c r="B36" s="30" t="s">
        <v>85</v>
      </c>
    </row>
    <row r="37" spans="1:4" ht="18.75" customHeight="1" x14ac:dyDescent="0.25">
      <c r="A37" s="29">
        <v>1036</v>
      </c>
      <c r="B37" s="30" t="s">
        <v>86</v>
      </c>
      <c r="C37" s="20">
        <v>257.5</v>
      </c>
      <c r="D37" t="s">
        <v>187</v>
      </c>
    </row>
    <row r="38" spans="1:4" ht="18.75" customHeight="1" x14ac:dyDescent="0.25">
      <c r="A38" s="29">
        <v>1037</v>
      </c>
      <c r="B38" s="30" t="s">
        <v>50</v>
      </c>
    </row>
    <row r="39" spans="1:4" ht="18.75" customHeight="1" x14ac:dyDescent="0.25">
      <c r="A39" s="29">
        <v>1038</v>
      </c>
      <c r="B39" s="30" t="s">
        <v>51</v>
      </c>
    </row>
    <row r="40" spans="1:4" ht="18.75" customHeight="1" x14ac:dyDescent="0.25">
      <c r="A40" s="29">
        <v>1039</v>
      </c>
      <c r="B40" s="30" t="s">
        <v>18</v>
      </c>
    </row>
    <row r="41" spans="1:4" ht="18.75" customHeight="1" x14ac:dyDescent="0.25">
      <c r="A41" s="29">
        <v>1040</v>
      </c>
      <c r="B41" s="30" t="s">
        <v>90</v>
      </c>
      <c r="C41" s="20">
        <f>650+1027.5</f>
        <v>1677.5</v>
      </c>
      <c r="D41" t="s">
        <v>187</v>
      </c>
    </row>
    <row r="42" spans="1:4" ht="18.75" customHeight="1" x14ac:dyDescent="0.25">
      <c r="A42" s="29">
        <v>1041</v>
      </c>
      <c r="B42" s="30" t="s">
        <v>95</v>
      </c>
      <c r="C42" s="20">
        <v>1540</v>
      </c>
      <c r="D42" t="s">
        <v>187</v>
      </c>
    </row>
    <row r="43" spans="1:4" ht="18.75" customHeight="1" x14ac:dyDescent="0.25">
      <c r="A43" s="29">
        <v>1042</v>
      </c>
      <c r="B43" s="30" t="s">
        <v>96</v>
      </c>
    </row>
    <row r="44" spans="1:4" ht="18.75" customHeight="1" x14ac:dyDescent="0.25">
      <c r="A44" s="29">
        <v>1043</v>
      </c>
      <c r="B44" s="30" t="s">
        <v>97</v>
      </c>
      <c r="C44" s="20">
        <v>490</v>
      </c>
      <c r="D44" t="s">
        <v>187</v>
      </c>
    </row>
    <row r="45" spans="1:4" ht="18.75" customHeight="1" x14ac:dyDescent="0.25">
      <c r="A45" s="29">
        <v>1044</v>
      </c>
      <c r="B45" s="30" t="s">
        <v>102</v>
      </c>
    </row>
    <row r="46" spans="1:4" ht="18.75" customHeight="1" x14ac:dyDescent="0.25">
      <c r="A46" s="29">
        <v>1045</v>
      </c>
      <c r="B46" s="30" t="s">
        <v>103</v>
      </c>
    </row>
    <row r="47" spans="1:4" ht="18.75" customHeight="1" x14ac:dyDescent="0.25">
      <c r="A47" s="29">
        <v>1046</v>
      </c>
      <c r="B47" s="30" t="s">
        <v>105</v>
      </c>
    </row>
    <row r="48" spans="1:4" ht="18.75" customHeight="1" x14ac:dyDescent="0.25">
      <c r="A48" s="29">
        <v>1047</v>
      </c>
      <c r="B48" s="30" t="s">
        <v>106</v>
      </c>
      <c r="C48" s="20">
        <f>1020.43+1845.45</f>
        <v>2865.88</v>
      </c>
      <c r="D48" t="s">
        <v>187</v>
      </c>
    </row>
    <row r="49" spans="1:4" ht="18.75" customHeight="1" x14ac:dyDescent="0.25">
      <c r="A49" s="29">
        <v>1048</v>
      </c>
      <c r="B49" s="30" t="s">
        <v>107</v>
      </c>
    </row>
    <row r="50" spans="1:4" ht="18.75" customHeight="1" x14ac:dyDescent="0.25">
      <c r="A50" s="29">
        <v>1049</v>
      </c>
      <c r="B50" s="30" t="s">
        <v>108</v>
      </c>
      <c r="C50" s="20">
        <v>1830</v>
      </c>
      <c r="D50" t="s">
        <v>187</v>
      </c>
    </row>
    <row r="51" spans="1:4" ht="18.75" customHeight="1" x14ac:dyDescent="0.25">
      <c r="A51" s="29">
        <v>1050</v>
      </c>
      <c r="B51" s="30" t="s">
        <v>117</v>
      </c>
      <c r="C51" s="20">
        <v>720</v>
      </c>
      <c r="D51" t="s">
        <v>187</v>
      </c>
    </row>
    <row r="52" spans="1:4" ht="18.75" customHeight="1" x14ac:dyDescent="0.25">
      <c r="A52" s="29">
        <v>1051</v>
      </c>
      <c r="B52" s="30" t="s">
        <v>112</v>
      </c>
      <c r="C52" s="20">
        <v>845.83</v>
      </c>
      <c r="D52" t="s">
        <v>187</v>
      </c>
    </row>
    <row r="53" spans="1:4" ht="18.75" customHeight="1" x14ac:dyDescent="0.25">
      <c r="A53" s="29">
        <v>1052</v>
      </c>
      <c r="B53" s="30" t="s">
        <v>113</v>
      </c>
      <c r="C53" s="20">
        <f>1317+1695</f>
        <v>3012</v>
      </c>
      <c r="D53" t="s">
        <v>187</v>
      </c>
    </row>
    <row r="54" spans="1:4" ht="18.75" customHeight="1" x14ac:dyDescent="0.25">
      <c r="A54" s="29">
        <v>1053</v>
      </c>
      <c r="B54" s="30" t="s">
        <v>115</v>
      </c>
    </row>
    <row r="55" spans="1:4" ht="18.75" customHeight="1" x14ac:dyDescent="0.25">
      <c r="A55" s="29">
        <v>1054</v>
      </c>
      <c r="B55" s="30" t="s">
        <v>118</v>
      </c>
    </row>
    <row r="56" spans="1:4" ht="18.75" customHeight="1" x14ac:dyDescent="0.25">
      <c r="A56" s="29">
        <v>1055</v>
      </c>
      <c r="B56" s="30" t="s">
        <v>119</v>
      </c>
    </row>
    <row r="57" spans="1:4" ht="18.75" customHeight="1" x14ac:dyDescent="0.25">
      <c r="A57" s="29">
        <v>1056</v>
      </c>
      <c r="B57" s="30" t="s">
        <v>120</v>
      </c>
      <c r="C57" s="20">
        <v>875</v>
      </c>
      <c r="D57" t="s">
        <v>187</v>
      </c>
    </row>
    <row r="58" spans="1:4" ht="18.75" customHeight="1" x14ac:dyDescent="0.25">
      <c r="A58" s="29">
        <v>1057</v>
      </c>
      <c r="B58" s="30" t="s">
        <v>121</v>
      </c>
      <c r="C58" s="20">
        <f>1125+1325</f>
        <v>2450</v>
      </c>
      <c r="D58" t="s">
        <v>187</v>
      </c>
    </row>
    <row r="59" spans="1:4" ht="18.75" customHeight="1" x14ac:dyDescent="0.25">
      <c r="A59" s="29">
        <v>1058</v>
      </c>
      <c r="B59" s="30" t="s">
        <v>122</v>
      </c>
      <c r="C59" s="20">
        <v>1155</v>
      </c>
      <c r="D59" t="s">
        <v>187</v>
      </c>
    </row>
    <row r="60" spans="1:4" ht="18.75" customHeight="1" x14ac:dyDescent="0.25">
      <c r="A60" s="29">
        <v>1059</v>
      </c>
      <c r="B60" s="30" t="s">
        <v>123</v>
      </c>
      <c r="C60" s="20">
        <f>1280+670</f>
        <v>1950</v>
      </c>
      <c r="D60" t="s">
        <v>187</v>
      </c>
    </row>
    <row r="61" spans="1:4" ht="18.75" customHeight="1" x14ac:dyDescent="0.25">
      <c r="A61" s="29">
        <v>1060</v>
      </c>
      <c r="B61" s="30" t="s">
        <v>124</v>
      </c>
      <c r="C61" s="20">
        <f>1520+1175</f>
        <v>2695</v>
      </c>
      <c r="D61" t="s">
        <v>187</v>
      </c>
    </row>
    <row r="62" spans="1:4" ht="18.75" customHeight="1" x14ac:dyDescent="0.25">
      <c r="A62" s="29">
        <v>1061</v>
      </c>
      <c r="B62" s="30" t="s">
        <v>89</v>
      </c>
      <c r="C62" s="20">
        <v>1200</v>
      </c>
      <c r="D62" t="s">
        <v>187</v>
      </c>
    </row>
    <row r="63" spans="1:4" ht="18.75" customHeight="1" x14ac:dyDescent="0.25">
      <c r="A63" s="29">
        <v>1062</v>
      </c>
      <c r="B63" s="30" t="s">
        <v>104</v>
      </c>
      <c r="C63" s="20">
        <v>1740</v>
      </c>
      <c r="D63" t="s">
        <v>187</v>
      </c>
    </row>
    <row r="64" spans="1:4" ht="18.75" customHeight="1" x14ac:dyDescent="0.25">
      <c r="A64" s="29">
        <v>1063</v>
      </c>
      <c r="B64" s="30" t="s">
        <v>68</v>
      </c>
    </row>
    <row r="65" spans="1:4" ht="18.75" customHeight="1" x14ac:dyDescent="0.25">
      <c r="A65" s="29">
        <v>1064</v>
      </c>
      <c r="B65" s="30" t="s">
        <v>101</v>
      </c>
    </row>
    <row r="66" spans="1:4" ht="18.75" customHeight="1" x14ac:dyDescent="0.25">
      <c r="A66" s="29">
        <v>1065</v>
      </c>
      <c r="B66" s="30" t="s">
        <v>34</v>
      </c>
    </row>
    <row r="67" spans="1:4" ht="18.75" customHeight="1" x14ac:dyDescent="0.25">
      <c r="A67" s="29">
        <v>1066</v>
      </c>
      <c r="B67" s="30" t="s">
        <v>36</v>
      </c>
    </row>
    <row r="68" spans="1:4" ht="18.75" customHeight="1" x14ac:dyDescent="0.25">
      <c r="A68" s="29">
        <v>1067</v>
      </c>
      <c r="B68" s="30" t="s">
        <v>99</v>
      </c>
      <c r="C68" s="20">
        <f>1072.5+1175+1530+2200+2740+620</f>
        <v>9337.5</v>
      </c>
      <c r="D68" t="s">
        <v>187</v>
      </c>
    </row>
    <row r="69" spans="1:4" ht="18.75" customHeight="1" x14ac:dyDescent="0.25">
      <c r="A69" s="29">
        <v>1068</v>
      </c>
      <c r="B69" s="30" t="s">
        <v>39</v>
      </c>
      <c r="C69" s="20">
        <v>3325</v>
      </c>
      <c r="D69" t="s">
        <v>187</v>
      </c>
    </row>
    <row r="70" spans="1:4" ht="18.75" customHeight="1" x14ac:dyDescent="0.25">
      <c r="A70" s="29">
        <v>1069</v>
      </c>
      <c r="B70" s="30" t="s">
        <v>88</v>
      </c>
      <c r="C70" s="20">
        <f>660+1940+1015</f>
        <v>3615</v>
      </c>
      <c r="D70" t="s">
        <v>187</v>
      </c>
    </row>
    <row r="71" spans="1:4" ht="18.75" customHeight="1" x14ac:dyDescent="0.25">
      <c r="A71" s="29">
        <v>1070</v>
      </c>
      <c r="B71" s="30" t="s">
        <v>63</v>
      </c>
    </row>
    <row r="72" spans="1:4" ht="18.75" customHeight="1" x14ac:dyDescent="0.25">
      <c r="A72" s="29">
        <v>1071</v>
      </c>
      <c r="B72" s="30" t="s">
        <v>28</v>
      </c>
      <c r="C72" s="20">
        <v>875</v>
      </c>
      <c r="D72" t="s">
        <v>187</v>
      </c>
    </row>
    <row r="73" spans="1:4" ht="18.75" customHeight="1" x14ac:dyDescent="0.25">
      <c r="A73" s="29">
        <v>1072</v>
      </c>
      <c r="B73" s="30" t="s">
        <v>83</v>
      </c>
    </row>
    <row r="74" spans="1:4" ht="18.75" customHeight="1" x14ac:dyDescent="0.25">
      <c r="A74" s="29">
        <v>1073</v>
      </c>
      <c r="B74" s="30" t="s">
        <v>64</v>
      </c>
    </row>
    <row r="75" spans="1:4" ht="18.75" customHeight="1" x14ac:dyDescent="0.25">
      <c r="A75" s="29">
        <v>1074</v>
      </c>
      <c r="B75" s="30" t="s">
        <v>23</v>
      </c>
      <c r="C75" s="20">
        <v>600</v>
      </c>
      <c r="D75" t="s">
        <v>187</v>
      </c>
    </row>
    <row r="76" spans="1:4" ht="18.75" customHeight="1" x14ac:dyDescent="0.25">
      <c r="A76" s="29">
        <v>1075</v>
      </c>
      <c r="B76" s="30" t="s">
        <v>72</v>
      </c>
      <c r="C76" s="20">
        <f>930+1302.93</f>
        <v>2232.9300000000003</v>
      </c>
      <c r="D76" t="s">
        <v>187</v>
      </c>
    </row>
    <row r="77" spans="1:4" ht="18.75" customHeight="1" x14ac:dyDescent="0.25">
      <c r="A77" s="29">
        <v>1076</v>
      </c>
      <c r="B77" s="30" t="s">
        <v>20</v>
      </c>
    </row>
    <row r="78" spans="1:4" ht="18.75" customHeight="1" x14ac:dyDescent="0.25">
      <c r="A78" s="29">
        <v>1077</v>
      </c>
      <c r="B78" s="30" t="s">
        <v>74</v>
      </c>
    </row>
    <row r="79" spans="1:4" ht="18.75" customHeight="1" x14ac:dyDescent="0.25">
      <c r="A79" s="29">
        <v>1078</v>
      </c>
      <c r="B79" s="30" t="s">
        <v>47</v>
      </c>
      <c r="C79" s="20">
        <v>3600</v>
      </c>
      <c r="D79" t="s">
        <v>187</v>
      </c>
    </row>
    <row r="80" spans="1:4" ht="18.75" customHeight="1" x14ac:dyDescent="0.25">
      <c r="A80" s="29">
        <v>1079</v>
      </c>
      <c r="B80" s="30" t="s">
        <v>116</v>
      </c>
    </row>
    <row r="81" spans="1:4" ht="18.75" customHeight="1" x14ac:dyDescent="0.25">
      <c r="A81" s="29">
        <v>1080</v>
      </c>
      <c r="B81" s="30" t="s">
        <v>93</v>
      </c>
    </row>
    <row r="82" spans="1:4" ht="18.75" customHeight="1" x14ac:dyDescent="0.25">
      <c r="A82" s="29">
        <v>1081</v>
      </c>
      <c r="B82" s="30" t="s">
        <v>58</v>
      </c>
    </row>
    <row r="83" spans="1:4" ht="18.75" customHeight="1" x14ac:dyDescent="0.25">
      <c r="A83" s="29">
        <v>1082</v>
      </c>
      <c r="B83" s="30" t="s">
        <v>31</v>
      </c>
    </row>
    <row r="84" spans="1:4" ht="18.75" customHeight="1" x14ac:dyDescent="0.25">
      <c r="A84" s="29">
        <v>1083</v>
      </c>
      <c r="B84" s="30" t="s">
        <v>91</v>
      </c>
    </row>
    <row r="85" spans="1:4" ht="18.75" customHeight="1" x14ac:dyDescent="0.25">
      <c r="A85" s="29">
        <v>1084</v>
      </c>
      <c r="B85" s="30" t="s">
        <v>29</v>
      </c>
    </row>
    <row r="86" spans="1:4" ht="18.75" customHeight="1" x14ac:dyDescent="0.25">
      <c r="A86" s="29">
        <v>1085</v>
      </c>
      <c r="B86" s="30" t="s">
        <v>21</v>
      </c>
    </row>
    <row r="87" spans="1:4" ht="18.75" customHeight="1" x14ac:dyDescent="0.25">
      <c r="A87" s="29">
        <v>1086</v>
      </c>
      <c r="B87" s="30" t="s">
        <v>75</v>
      </c>
    </row>
    <row r="88" spans="1:4" ht="18.75" customHeight="1" x14ac:dyDescent="0.25">
      <c r="A88" s="29">
        <v>1087</v>
      </c>
      <c r="B88" s="30" t="s">
        <v>27</v>
      </c>
      <c r="C88" s="20">
        <v>1590</v>
      </c>
      <c r="D88" t="s">
        <v>187</v>
      </c>
    </row>
    <row r="89" spans="1:4" ht="18.75" customHeight="1" x14ac:dyDescent="0.25">
      <c r="A89" s="29">
        <v>1088</v>
      </c>
      <c r="B89" s="30" t="s">
        <v>69</v>
      </c>
    </row>
    <row r="90" spans="1:4" ht="18.75" customHeight="1" x14ac:dyDescent="0.25">
      <c r="A90" s="29">
        <v>1089</v>
      </c>
      <c r="B90" s="30" t="s">
        <v>114</v>
      </c>
    </row>
    <row r="91" spans="1:4" ht="18.75" customHeight="1" x14ac:dyDescent="0.25">
      <c r="A91" s="29">
        <v>1090</v>
      </c>
      <c r="B91" s="30" t="s">
        <v>37</v>
      </c>
    </row>
    <row r="92" spans="1:4" ht="18.75" customHeight="1" x14ac:dyDescent="0.25">
      <c r="A92" s="29">
        <v>1091</v>
      </c>
      <c r="B92" s="30" t="s">
        <v>110</v>
      </c>
    </row>
    <row r="93" spans="1:4" ht="18.75" customHeight="1" x14ac:dyDescent="0.25">
      <c r="A93" s="29">
        <v>1092</v>
      </c>
      <c r="B93" s="30" t="s">
        <v>55</v>
      </c>
    </row>
    <row r="94" spans="1:4" ht="18.75" customHeight="1" x14ac:dyDescent="0.25">
      <c r="A94" s="29">
        <v>1093</v>
      </c>
      <c r="B94" s="30" t="s">
        <v>111</v>
      </c>
      <c r="C94" s="20">
        <f>1190+940+1675</f>
        <v>3805</v>
      </c>
      <c r="D94" t="s">
        <v>187</v>
      </c>
    </row>
    <row r="95" spans="1:4" ht="18.75" customHeight="1" x14ac:dyDescent="0.25">
      <c r="A95" s="27">
        <v>1094</v>
      </c>
      <c r="B95" t="s">
        <v>53</v>
      </c>
    </row>
    <row r="96" spans="1:4" ht="18.75" customHeight="1" x14ac:dyDescent="0.25">
      <c r="A96" s="27">
        <v>1095</v>
      </c>
      <c r="B96" t="s">
        <v>70</v>
      </c>
      <c r="C96" s="20">
        <f>1290</f>
        <v>1290</v>
      </c>
      <c r="D96" t="s">
        <v>187</v>
      </c>
    </row>
    <row r="97" spans="1:4" ht="18.75" customHeight="1" x14ac:dyDescent="0.25">
      <c r="A97" s="27">
        <v>1096</v>
      </c>
      <c r="B97" t="s">
        <v>87</v>
      </c>
      <c r="C97" s="20">
        <f>960+1096+1440+1100</f>
        <v>4596</v>
      </c>
      <c r="D97" t="s">
        <v>187</v>
      </c>
    </row>
    <row r="98" spans="1:4" ht="18.75" customHeight="1" x14ac:dyDescent="0.25">
      <c r="A98" s="27">
        <v>1097</v>
      </c>
      <c r="B98" t="s">
        <v>66</v>
      </c>
      <c r="C98" s="20">
        <v>380</v>
      </c>
      <c r="D98" t="s">
        <v>187</v>
      </c>
    </row>
    <row r="99" spans="1:4" ht="18.75" customHeight="1" x14ac:dyDescent="0.25">
      <c r="A99" s="27">
        <v>1098</v>
      </c>
      <c r="B99" t="s">
        <v>100</v>
      </c>
      <c r="C99" s="20">
        <v>2120</v>
      </c>
      <c r="D99" t="s">
        <v>187</v>
      </c>
    </row>
    <row r="100" spans="1:4" ht="18.75" customHeight="1" x14ac:dyDescent="0.25">
      <c r="A100" s="27">
        <v>1099</v>
      </c>
      <c r="B100" t="s">
        <v>94</v>
      </c>
      <c r="C100" s="20">
        <v>3870</v>
      </c>
      <c r="D100" t="s">
        <v>187</v>
      </c>
    </row>
    <row r="101" spans="1:4" ht="18.75" customHeight="1" x14ac:dyDescent="0.25">
      <c r="A101" s="27">
        <v>1100</v>
      </c>
      <c r="B101" t="s">
        <v>98</v>
      </c>
    </row>
    <row r="102" spans="1:4" ht="18.75" customHeight="1" x14ac:dyDescent="0.25">
      <c r="A102" s="27">
        <v>1101</v>
      </c>
      <c r="B102" t="s">
        <v>76</v>
      </c>
      <c r="C102" s="20">
        <v>4200</v>
      </c>
      <c r="D102" t="s">
        <v>187</v>
      </c>
    </row>
    <row r="103" spans="1:4" ht="18.75" customHeight="1" x14ac:dyDescent="0.25">
      <c r="A103" s="27">
        <v>1102</v>
      </c>
      <c r="B103" t="s">
        <v>109</v>
      </c>
      <c r="C103" s="20">
        <v>1015</v>
      </c>
      <c r="D103" t="s">
        <v>187</v>
      </c>
    </row>
    <row r="104" spans="1:4" ht="18.75" customHeight="1" x14ac:dyDescent="0.25">
      <c r="A104" s="27">
        <v>1103</v>
      </c>
      <c r="B104" t="s">
        <v>49</v>
      </c>
      <c r="C104" s="20">
        <v>750</v>
      </c>
      <c r="D104" t="s">
        <v>187</v>
      </c>
    </row>
    <row r="105" spans="1:4" ht="18.75" customHeight="1" x14ac:dyDescent="0.25">
      <c r="A105" s="27">
        <v>1104</v>
      </c>
      <c r="B105" t="s">
        <v>59</v>
      </c>
    </row>
    <row r="106" spans="1:4" ht="18.75" customHeight="1" x14ac:dyDescent="0.25">
      <c r="A106" s="27">
        <v>1105</v>
      </c>
      <c r="B106" t="s">
        <v>67</v>
      </c>
      <c r="C106" s="20">
        <v>690</v>
      </c>
      <c r="D106" t="s">
        <v>188</v>
      </c>
    </row>
    <row r="107" spans="1:4" ht="18.75" customHeight="1" x14ac:dyDescent="0.25">
      <c r="A107" s="27">
        <v>1106</v>
      </c>
      <c r="B107" t="s">
        <v>40</v>
      </c>
      <c r="C107" s="20">
        <v>380</v>
      </c>
      <c r="D107" t="s">
        <v>187</v>
      </c>
    </row>
    <row r="108" spans="1:4" ht="18.75" customHeight="1" x14ac:dyDescent="0.25">
      <c r="A108" s="27">
        <v>1107</v>
      </c>
      <c r="B108" t="s">
        <v>154</v>
      </c>
      <c r="C108" s="20">
        <v>1200</v>
      </c>
      <c r="D108" t="s">
        <v>187</v>
      </c>
    </row>
    <row r="109" spans="1:4" ht="18.75" customHeight="1" x14ac:dyDescent="0.25">
      <c r="A109" s="27">
        <v>1108</v>
      </c>
      <c r="B109" t="s">
        <v>155</v>
      </c>
      <c r="C109" s="20">
        <v>280</v>
      </c>
      <c r="D109" t="s">
        <v>187</v>
      </c>
    </row>
    <row r="110" spans="1:4" ht="18.75" customHeight="1" x14ac:dyDescent="0.25">
      <c r="A110" s="27">
        <v>1109</v>
      </c>
      <c r="B110" t="s">
        <v>156</v>
      </c>
      <c r="C110" s="20">
        <v>2040</v>
      </c>
      <c r="D110" t="s">
        <v>187</v>
      </c>
    </row>
    <row r="111" spans="1:4" ht="18.75" customHeight="1" x14ac:dyDescent="0.25">
      <c r="C111" s="20">
        <f>SUM(C2:C110)</f>
        <v>121624.18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11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28515625" style="34" bestFit="1" customWidth="1"/>
    <col min="2" max="2" width="14.7109375" bestFit="1" customWidth="1"/>
    <col min="3" max="3" width="76.5703125" style="18" bestFit="1" customWidth="1"/>
    <col min="4" max="4" width="9.28515625" bestFit="1" customWidth="1"/>
  </cols>
  <sheetData>
    <row r="1" spans="1:4" ht="20.25" customHeight="1" x14ac:dyDescent="0.3">
      <c r="A1" s="58" t="s">
        <v>0</v>
      </c>
      <c r="B1" s="44" t="s">
        <v>152</v>
      </c>
      <c r="C1" s="59"/>
      <c r="D1" s="46" t="s">
        <v>153</v>
      </c>
    </row>
    <row r="2" spans="1:4" ht="18.75" customHeight="1" x14ac:dyDescent="0.25">
      <c r="A2" s="60">
        <v>1001</v>
      </c>
      <c r="B2" s="61" t="s">
        <v>19</v>
      </c>
      <c r="C2" s="49">
        <v>2782.5</v>
      </c>
      <c r="D2" s="50" t="s">
        <v>187</v>
      </c>
    </row>
    <row r="3" spans="1:4" ht="18.75" customHeight="1" x14ac:dyDescent="0.25">
      <c r="A3" s="62">
        <v>1002</v>
      </c>
      <c r="B3" s="52" t="s">
        <v>22</v>
      </c>
    </row>
    <row r="4" spans="1:4" ht="18.75" customHeight="1" x14ac:dyDescent="0.25">
      <c r="A4" s="62">
        <v>1003</v>
      </c>
      <c r="B4" s="52" t="s">
        <v>24</v>
      </c>
      <c r="C4" s="54">
        <v>8235</v>
      </c>
      <c r="D4" s="50" t="s">
        <v>187</v>
      </c>
    </row>
    <row r="5" spans="1:4" ht="18.75" customHeight="1" x14ac:dyDescent="0.25">
      <c r="A5" s="62">
        <v>1004</v>
      </c>
      <c r="B5" s="52" t="s">
        <v>25</v>
      </c>
    </row>
    <row r="6" spans="1:4" ht="18.75" customHeight="1" x14ac:dyDescent="0.25">
      <c r="A6" s="62">
        <v>1005</v>
      </c>
      <c r="B6" s="52" t="s">
        <v>26</v>
      </c>
    </row>
    <row r="7" spans="1:4" ht="18.75" customHeight="1" x14ac:dyDescent="0.25">
      <c r="A7" s="62">
        <v>1006</v>
      </c>
      <c r="B7" s="52" t="s">
        <v>30</v>
      </c>
      <c r="C7" s="54">
        <v>2592.5</v>
      </c>
      <c r="D7" s="56" t="s">
        <v>187</v>
      </c>
    </row>
    <row r="8" spans="1:4" ht="18.75" customHeight="1" x14ac:dyDescent="0.25">
      <c r="A8" s="62">
        <v>1007</v>
      </c>
      <c r="B8" s="52" t="s">
        <v>32</v>
      </c>
      <c r="C8" s="54">
        <v>7540</v>
      </c>
      <c r="D8" s="50" t="s">
        <v>187</v>
      </c>
    </row>
    <row r="9" spans="1:4" ht="18.75" customHeight="1" x14ac:dyDescent="0.25">
      <c r="A9" s="62">
        <v>1008</v>
      </c>
      <c r="B9" s="52" t="s">
        <v>33</v>
      </c>
    </row>
    <row r="10" spans="1:4" ht="18.75" customHeight="1" x14ac:dyDescent="0.25">
      <c r="A10" s="62">
        <v>1009</v>
      </c>
      <c r="B10" s="52"/>
    </row>
    <row r="11" spans="1:4" ht="18.75" customHeight="1" x14ac:dyDescent="0.25">
      <c r="A11" s="62">
        <v>1010</v>
      </c>
      <c r="B11" s="52" t="s">
        <v>38</v>
      </c>
    </row>
    <row r="12" spans="1:4" ht="18.75" customHeight="1" x14ac:dyDescent="0.25">
      <c r="A12" s="62">
        <v>1011</v>
      </c>
      <c r="B12" s="52" t="s">
        <v>41</v>
      </c>
      <c r="C12" s="54">
        <v>1875</v>
      </c>
      <c r="D12" s="56" t="s">
        <v>187</v>
      </c>
    </row>
    <row r="13" spans="1:4" ht="18.75" customHeight="1" x14ac:dyDescent="0.25">
      <c r="A13" s="62">
        <v>1012</v>
      </c>
      <c r="B13" s="52" t="s">
        <v>42</v>
      </c>
    </row>
    <row r="14" spans="1:4" ht="18.75" customHeight="1" x14ac:dyDescent="0.25">
      <c r="A14" s="62">
        <v>1013</v>
      </c>
      <c r="B14" s="52" t="s">
        <v>43</v>
      </c>
      <c r="C14" s="54">
        <v>640</v>
      </c>
      <c r="D14" s="56" t="s">
        <v>187</v>
      </c>
    </row>
    <row r="15" spans="1:4" ht="18.75" customHeight="1" x14ac:dyDescent="0.25">
      <c r="A15" s="62">
        <v>1014</v>
      </c>
      <c r="B15" s="52" t="s">
        <v>44</v>
      </c>
      <c r="C15" s="54">
        <v>650</v>
      </c>
      <c r="D15" s="56" t="s">
        <v>187</v>
      </c>
    </row>
    <row r="16" spans="1:4" ht="18.75" customHeight="1" x14ac:dyDescent="0.25">
      <c r="A16" s="62">
        <v>1015</v>
      </c>
      <c r="B16" s="52" t="s">
        <v>45</v>
      </c>
      <c r="C16" s="54">
        <v>4610</v>
      </c>
      <c r="D16" s="50" t="s">
        <v>187</v>
      </c>
    </row>
    <row r="17" spans="1:4" ht="18.75" customHeight="1" x14ac:dyDescent="0.25">
      <c r="A17" s="62">
        <v>1016</v>
      </c>
      <c r="B17" s="52" t="s">
        <v>46</v>
      </c>
      <c r="C17" s="54">
        <v>1645</v>
      </c>
      <c r="D17" s="56" t="s">
        <v>187</v>
      </c>
    </row>
    <row r="18" spans="1:4" ht="18.75" customHeight="1" x14ac:dyDescent="0.25">
      <c r="A18" s="62">
        <v>1017</v>
      </c>
      <c r="B18" s="52" t="s">
        <v>48</v>
      </c>
      <c r="C18" s="54">
        <v>3180</v>
      </c>
      <c r="D18" s="56" t="s">
        <v>187</v>
      </c>
    </row>
    <row r="19" spans="1:4" ht="18.75" customHeight="1" x14ac:dyDescent="0.25">
      <c r="A19" s="62">
        <v>1018</v>
      </c>
      <c r="B19" s="52" t="s">
        <v>52</v>
      </c>
    </row>
    <row r="20" spans="1:4" ht="18.75" customHeight="1" x14ac:dyDescent="0.25">
      <c r="A20" s="62">
        <v>1019</v>
      </c>
      <c r="B20" s="52" t="s">
        <v>54</v>
      </c>
    </row>
    <row r="21" spans="1:4" ht="18.75" customHeight="1" x14ac:dyDescent="0.25">
      <c r="A21" s="62">
        <v>1020</v>
      </c>
      <c r="B21" s="52" t="s">
        <v>56</v>
      </c>
      <c r="C21" s="54">
        <v>1585</v>
      </c>
      <c r="D21" s="56" t="s">
        <v>187</v>
      </c>
    </row>
    <row r="22" spans="1:4" ht="18.75" customHeight="1" x14ac:dyDescent="0.25">
      <c r="A22" s="62">
        <v>1021</v>
      </c>
      <c r="B22" s="52" t="s">
        <v>57</v>
      </c>
      <c r="C22" s="54">
        <v>2890</v>
      </c>
      <c r="D22" s="56" t="s">
        <v>187</v>
      </c>
    </row>
    <row r="23" spans="1:4" ht="18.75" customHeight="1" x14ac:dyDescent="0.25">
      <c r="A23" s="62">
        <v>1022</v>
      </c>
      <c r="B23" s="52" t="s">
        <v>60</v>
      </c>
      <c r="C23" s="54">
        <v>2695</v>
      </c>
      <c r="D23" s="56" t="s">
        <v>187</v>
      </c>
    </row>
    <row r="24" spans="1:4" ht="18.75" customHeight="1" x14ac:dyDescent="0.25">
      <c r="A24" s="62">
        <v>1023</v>
      </c>
      <c r="B24" s="52" t="s">
        <v>61</v>
      </c>
    </row>
    <row r="25" spans="1:4" ht="18.75" customHeight="1" x14ac:dyDescent="0.25">
      <c r="A25" s="62">
        <v>1024</v>
      </c>
      <c r="B25" s="52" t="s">
        <v>62</v>
      </c>
    </row>
    <row r="26" spans="1:4" ht="18.75" customHeight="1" x14ac:dyDescent="0.25">
      <c r="A26" s="62">
        <v>1025</v>
      </c>
      <c r="B26" s="52" t="s">
        <v>65</v>
      </c>
      <c r="C26" s="54">
        <v>940</v>
      </c>
      <c r="D26" s="56" t="s">
        <v>187</v>
      </c>
    </row>
    <row r="27" spans="1:4" ht="18.75" customHeight="1" x14ac:dyDescent="0.25">
      <c r="A27" s="62">
        <v>1026</v>
      </c>
      <c r="B27" s="52" t="s">
        <v>71</v>
      </c>
    </row>
    <row r="28" spans="1:4" ht="18.75" customHeight="1" x14ac:dyDescent="0.25">
      <c r="A28" s="62">
        <v>1027</v>
      </c>
      <c r="B28" s="52" t="s">
        <v>73</v>
      </c>
      <c r="C28" s="54">
        <v>2625</v>
      </c>
      <c r="D28" s="56" t="s">
        <v>187</v>
      </c>
    </row>
    <row r="29" spans="1:4" ht="18.75" customHeight="1" x14ac:dyDescent="0.25">
      <c r="A29" s="62">
        <v>1028</v>
      </c>
      <c r="B29" s="52" t="s">
        <v>77</v>
      </c>
    </row>
    <row r="30" spans="1:4" ht="18.75" customHeight="1" x14ac:dyDescent="0.25">
      <c r="A30" s="62">
        <v>1029</v>
      </c>
      <c r="B30" s="52" t="s">
        <v>78</v>
      </c>
      <c r="C30" s="54">
        <v>2005</v>
      </c>
      <c r="D30" s="56" t="s">
        <v>187</v>
      </c>
    </row>
    <row r="31" spans="1:4" ht="18.75" customHeight="1" x14ac:dyDescent="0.25">
      <c r="A31" s="62">
        <v>1030</v>
      </c>
      <c r="B31" s="52" t="s">
        <v>79</v>
      </c>
    </row>
    <row r="32" spans="1:4" ht="18.75" customHeight="1" x14ac:dyDescent="0.25">
      <c r="A32" s="62">
        <v>1031</v>
      </c>
      <c r="B32" s="52" t="s">
        <v>80</v>
      </c>
      <c r="C32" s="54">
        <v>868.62</v>
      </c>
      <c r="D32" s="56" t="s">
        <v>187</v>
      </c>
    </row>
    <row r="33" spans="1:4" ht="18.75" customHeight="1" x14ac:dyDescent="0.25">
      <c r="A33" s="62">
        <v>1032</v>
      </c>
      <c r="B33" s="52" t="s">
        <v>81</v>
      </c>
      <c r="C33" s="54">
        <v>940</v>
      </c>
      <c r="D33" s="56" t="s">
        <v>187</v>
      </c>
    </row>
    <row r="34" spans="1:4" ht="18.75" customHeight="1" x14ac:dyDescent="0.25">
      <c r="A34" s="62">
        <v>1033</v>
      </c>
      <c r="B34" s="52" t="s">
        <v>82</v>
      </c>
      <c r="C34" s="54">
        <v>2560</v>
      </c>
      <c r="D34" s="50" t="s">
        <v>187</v>
      </c>
    </row>
    <row r="35" spans="1:4" ht="18.75" customHeight="1" x14ac:dyDescent="0.25">
      <c r="A35" s="62">
        <v>1034</v>
      </c>
      <c r="B35" s="53" t="s">
        <v>84</v>
      </c>
    </row>
    <row r="36" spans="1:4" ht="18.75" customHeight="1" x14ac:dyDescent="0.25">
      <c r="A36" s="62">
        <v>1035</v>
      </c>
      <c r="B36" s="52" t="s">
        <v>85</v>
      </c>
    </row>
    <row r="37" spans="1:4" ht="18.75" customHeight="1" x14ac:dyDescent="0.25">
      <c r="A37" s="62">
        <v>1036</v>
      </c>
      <c r="B37" s="52" t="s">
        <v>86</v>
      </c>
      <c r="C37" s="54">
        <v>405</v>
      </c>
      <c r="D37" s="56" t="s">
        <v>187</v>
      </c>
    </row>
    <row r="38" spans="1:4" ht="18.75" customHeight="1" x14ac:dyDescent="0.25">
      <c r="A38" s="62">
        <v>1037</v>
      </c>
      <c r="B38" s="52" t="s">
        <v>50</v>
      </c>
    </row>
    <row r="39" spans="1:4" ht="18.75" customHeight="1" x14ac:dyDescent="0.25">
      <c r="A39" s="62">
        <v>1038</v>
      </c>
      <c r="B39" s="52" t="s">
        <v>51</v>
      </c>
    </row>
    <row r="40" spans="1:4" ht="18.75" customHeight="1" x14ac:dyDescent="0.25">
      <c r="A40" s="62">
        <v>1039</v>
      </c>
      <c r="B40" s="52" t="s">
        <v>18</v>
      </c>
    </row>
    <row r="41" spans="1:4" ht="18.75" customHeight="1" x14ac:dyDescent="0.25">
      <c r="A41" s="62">
        <v>1040</v>
      </c>
      <c r="B41" s="52" t="s">
        <v>90</v>
      </c>
      <c r="C41" s="54">
        <v>1840</v>
      </c>
      <c r="D41" s="56" t="s">
        <v>187</v>
      </c>
    </row>
    <row r="42" spans="1:4" ht="18.75" customHeight="1" x14ac:dyDescent="0.25">
      <c r="A42" s="62">
        <v>1041</v>
      </c>
      <c r="B42" s="52" t="s">
        <v>95</v>
      </c>
    </row>
    <row r="43" spans="1:4" ht="18.75" customHeight="1" x14ac:dyDescent="0.25">
      <c r="A43" s="62">
        <v>1042</v>
      </c>
      <c r="B43" s="52" t="s">
        <v>96</v>
      </c>
    </row>
    <row r="44" spans="1:4" ht="18.75" customHeight="1" x14ac:dyDescent="0.25">
      <c r="A44" s="62">
        <v>1043</v>
      </c>
      <c r="B44" s="52" t="s">
        <v>97</v>
      </c>
      <c r="C44" s="54">
        <v>700</v>
      </c>
      <c r="D44" s="50" t="s">
        <v>187</v>
      </c>
    </row>
    <row r="45" spans="1:4" ht="18.75" customHeight="1" x14ac:dyDescent="0.25">
      <c r="A45" s="62">
        <v>1044</v>
      </c>
      <c r="B45" s="52" t="s">
        <v>102</v>
      </c>
    </row>
    <row r="46" spans="1:4" ht="18.75" customHeight="1" x14ac:dyDescent="0.25">
      <c r="A46" s="62">
        <v>1045</v>
      </c>
      <c r="B46" s="52" t="s">
        <v>103</v>
      </c>
    </row>
    <row r="47" spans="1:4" ht="18.75" customHeight="1" x14ac:dyDescent="0.25">
      <c r="A47" s="62">
        <v>1046</v>
      </c>
      <c r="B47" s="52" t="s">
        <v>105</v>
      </c>
    </row>
    <row r="48" spans="1:4" ht="18.75" customHeight="1" x14ac:dyDescent="0.25">
      <c r="A48" s="62">
        <v>1047</v>
      </c>
      <c r="B48" s="52" t="s">
        <v>106</v>
      </c>
      <c r="C48" s="54">
        <v>2740.65</v>
      </c>
      <c r="D48" s="50" t="s">
        <v>187</v>
      </c>
    </row>
    <row r="49" spans="1:4" ht="18.75" customHeight="1" x14ac:dyDescent="0.25">
      <c r="A49" s="62">
        <v>1048</v>
      </c>
      <c r="B49" s="52" t="s">
        <v>107</v>
      </c>
    </row>
    <row r="50" spans="1:4" ht="18.75" customHeight="1" x14ac:dyDescent="0.25">
      <c r="A50" s="62">
        <v>1049</v>
      </c>
      <c r="B50" s="52" t="s">
        <v>108</v>
      </c>
      <c r="C50" s="54">
        <v>2250</v>
      </c>
      <c r="D50" s="50" t="s">
        <v>187</v>
      </c>
    </row>
    <row r="51" spans="1:4" ht="18.75" customHeight="1" x14ac:dyDescent="0.25">
      <c r="A51" s="62">
        <v>1050</v>
      </c>
      <c r="B51" s="52" t="s">
        <v>117</v>
      </c>
      <c r="C51" s="54">
        <v>690</v>
      </c>
      <c r="D51" s="56" t="s">
        <v>187</v>
      </c>
    </row>
    <row r="52" spans="1:4" ht="18.75" customHeight="1" x14ac:dyDescent="0.25">
      <c r="A52" s="62">
        <v>1051</v>
      </c>
      <c r="B52" s="52" t="s">
        <v>112</v>
      </c>
      <c r="C52" s="54">
        <v>1962.5</v>
      </c>
      <c r="D52" s="50" t="s">
        <v>187</v>
      </c>
    </row>
    <row r="53" spans="1:4" ht="18.75" customHeight="1" x14ac:dyDescent="0.25">
      <c r="A53" s="62">
        <v>1052</v>
      </c>
      <c r="B53" s="52" t="s">
        <v>113</v>
      </c>
      <c r="C53" s="54">
        <v>4000</v>
      </c>
      <c r="D53" s="50" t="s">
        <v>187</v>
      </c>
    </row>
    <row r="54" spans="1:4" ht="18.75" customHeight="1" x14ac:dyDescent="0.25">
      <c r="A54" s="62">
        <v>1053</v>
      </c>
      <c r="B54" s="52" t="s">
        <v>115</v>
      </c>
    </row>
    <row r="55" spans="1:4" ht="18.75" customHeight="1" x14ac:dyDescent="0.25">
      <c r="A55" s="62">
        <v>1054</v>
      </c>
      <c r="B55" s="52" t="s">
        <v>118</v>
      </c>
    </row>
    <row r="56" spans="1:4" ht="18.75" customHeight="1" x14ac:dyDescent="0.25">
      <c r="A56" s="62">
        <v>1055</v>
      </c>
      <c r="B56" s="52" t="s">
        <v>119</v>
      </c>
    </row>
    <row r="57" spans="1:4" ht="18.75" customHeight="1" x14ac:dyDescent="0.25">
      <c r="A57" s="62">
        <v>1056</v>
      </c>
      <c r="B57" s="52" t="s">
        <v>120</v>
      </c>
      <c r="C57" s="54">
        <v>525</v>
      </c>
      <c r="D57" s="50" t="s">
        <v>187</v>
      </c>
    </row>
    <row r="58" spans="1:4" ht="18.75" customHeight="1" x14ac:dyDescent="0.25">
      <c r="A58" s="62">
        <v>1057</v>
      </c>
      <c r="B58" s="52" t="s">
        <v>121</v>
      </c>
      <c r="C58" s="54">
        <v>1170</v>
      </c>
      <c r="D58" s="56" t="s">
        <v>187</v>
      </c>
    </row>
    <row r="59" spans="1:4" ht="18.75" customHeight="1" x14ac:dyDescent="0.25">
      <c r="A59" s="62">
        <v>1058</v>
      </c>
      <c r="B59" s="52" t="s">
        <v>122</v>
      </c>
      <c r="C59" s="54">
        <v>1925</v>
      </c>
      <c r="D59" s="56" t="s">
        <v>187</v>
      </c>
    </row>
    <row r="60" spans="1:4" ht="18.75" customHeight="1" x14ac:dyDescent="0.25">
      <c r="A60" s="62">
        <v>1059</v>
      </c>
      <c r="B60" s="52" t="s">
        <v>123</v>
      </c>
    </row>
    <row r="61" spans="1:4" ht="18.75" customHeight="1" x14ac:dyDescent="0.25">
      <c r="A61" s="62">
        <v>1060</v>
      </c>
      <c r="B61" s="52" t="s">
        <v>124</v>
      </c>
      <c r="C61" s="54">
        <v>2918</v>
      </c>
      <c r="D61" s="56" t="s">
        <v>187</v>
      </c>
    </row>
    <row r="62" spans="1:4" ht="18.75" customHeight="1" x14ac:dyDescent="0.25">
      <c r="A62" s="62">
        <v>1061</v>
      </c>
      <c r="B62" s="52" t="s">
        <v>89</v>
      </c>
      <c r="C62" s="54">
        <v>962.5</v>
      </c>
      <c r="D62" s="56" t="s">
        <v>187</v>
      </c>
    </row>
    <row r="63" spans="1:4" ht="18.75" customHeight="1" x14ac:dyDescent="0.25">
      <c r="A63" s="62">
        <v>1062</v>
      </c>
      <c r="B63" s="52" t="s">
        <v>104</v>
      </c>
      <c r="C63" s="54">
        <v>1980</v>
      </c>
      <c r="D63" s="50" t="s">
        <v>187</v>
      </c>
    </row>
    <row r="64" spans="1:4" ht="18.75" customHeight="1" x14ac:dyDescent="0.25">
      <c r="A64" s="62">
        <v>1063</v>
      </c>
      <c r="B64" s="52" t="s">
        <v>68</v>
      </c>
    </row>
    <row r="65" spans="1:4" ht="18.75" customHeight="1" x14ac:dyDescent="0.25">
      <c r="A65" s="62">
        <v>1064</v>
      </c>
      <c r="B65" s="52" t="s">
        <v>101</v>
      </c>
    </row>
    <row r="66" spans="1:4" ht="18.75" customHeight="1" x14ac:dyDescent="0.25">
      <c r="A66" s="62">
        <v>1065</v>
      </c>
      <c r="B66" s="52" t="s">
        <v>34</v>
      </c>
    </row>
    <row r="67" spans="1:4" ht="18.75" customHeight="1" x14ac:dyDescent="0.25">
      <c r="A67" s="62">
        <v>1066</v>
      </c>
      <c r="B67" s="52" t="s">
        <v>36</v>
      </c>
    </row>
    <row r="68" spans="1:4" ht="18.75" customHeight="1" x14ac:dyDescent="0.25">
      <c r="A68" s="62">
        <v>1067</v>
      </c>
      <c r="B68" s="52" t="s">
        <v>99</v>
      </c>
      <c r="C68" s="54">
        <v>10495</v>
      </c>
      <c r="D68" s="50" t="s">
        <v>187</v>
      </c>
    </row>
    <row r="69" spans="1:4" ht="18.75" customHeight="1" x14ac:dyDescent="0.25">
      <c r="A69" s="62">
        <v>1068</v>
      </c>
      <c r="B69" s="52" t="s">
        <v>39</v>
      </c>
      <c r="C69" s="54">
        <v>1680</v>
      </c>
      <c r="D69" s="50" t="s">
        <v>187</v>
      </c>
    </row>
    <row r="70" spans="1:4" ht="18.75" customHeight="1" x14ac:dyDescent="0.25">
      <c r="A70" s="62">
        <v>1069</v>
      </c>
      <c r="B70" s="52" t="s">
        <v>88</v>
      </c>
      <c r="C70" s="54">
        <v>5172.5</v>
      </c>
      <c r="D70" s="56" t="s">
        <v>187</v>
      </c>
    </row>
    <row r="71" spans="1:4" ht="18.75" customHeight="1" x14ac:dyDescent="0.25">
      <c r="A71" s="62">
        <v>1070</v>
      </c>
      <c r="B71" s="52" t="s">
        <v>63</v>
      </c>
    </row>
    <row r="72" spans="1:4" ht="18.75" customHeight="1" x14ac:dyDescent="0.25">
      <c r="A72" s="62">
        <v>1071</v>
      </c>
      <c r="B72" s="52" t="s">
        <v>28</v>
      </c>
      <c r="C72" s="54">
        <v>1225</v>
      </c>
      <c r="D72" s="50" t="s">
        <v>187</v>
      </c>
    </row>
    <row r="73" spans="1:4" ht="18.75" customHeight="1" x14ac:dyDescent="0.25">
      <c r="A73" s="62">
        <v>1072</v>
      </c>
      <c r="B73" s="52" t="s">
        <v>83</v>
      </c>
    </row>
    <row r="74" spans="1:4" ht="18.75" customHeight="1" x14ac:dyDescent="0.25">
      <c r="A74" s="62">
        <v>1073</v>
      </c>
      <c r="B74" s="52" t="s">
        <v>64</v>
      </c>
    </row>
    <row r="75" spans="1:4" ht="18.75" customHeight="1" x14ac:dyDescent="0.25">
      <c r="A75" s="62">
        <v>1074</v>
      </c>
      <c r="B75" s="52" t="s">
        <v>23</v>
      </c>
      <c r="C75" s="54">
        <v>900</v>
      </c>
      <c r="D75" s="50" t="s">
        <v>187</v>
      </c>
    </row>
    <row r="76" spans="1:4" ht="18.75" customHeight="1" x14ac:dyDescent="0.25">
      <c r="A76" s="62">
        <v>1075</v>
      </c>
      <c r="B76" s="52" t="s">
        <v>72</v>
      </c>
    </row>
    <row r="77" spans="1:4" ht="18.75" customHeight="1" x14ac:dyDescent="0.25">
      <c r="A77" s="62">
        <v>1076</v>
      </c>
      <c r="B77" s="52" t="s">
        <v>20</v>
      </c>
    </row>
    <row r="78" spans="1:4" ht="18.75" customHeight="1" x14ac:dyDescent="0.25">
      <c r="A78" s="62">
        <v>1077</v>
      </c>
      <c r="B78" s="52" t="s">
        <v>74</v>
      </c>
    </row>
    <row r="79" spans="1:4" ht="18.75" customHeight="1" x14ac:dyDescent="0.25">
      <c r="A79" s="62">
        <v>1078</v>
      </c>
      <c r="B79" s="52" t="s">
        <v>47</v>
      </c>
      <c r="C79" s="54">
        <v>5200</v>
      </c>
      <c r="D79" s="50" t="s">
        <v>187</v>
      </c>
    </row>
    <row r="80" spans="1:4" ht="18.75" customHeight="1" x14ac:dyDescent="0.25">
      <c r="A80" s="62">
        <v>1079</v>
      </c>
      <c r="B80" s="52" t="s">
        <v>116</v>
      </c>
    </row>
    <row r="81" spans="1:4" ht="18.75" customHeight="1" x14ac:dyDescent="0.25">
      <c r="A81" s="62">
        <v>1080</v>
      </c>
      <c r="B81" s="52" t="s">
        <v>93</v>
      </c>
    </row>
    <row r="82" spans="1:4" ht="18.75" customHeight="1" x14ac:dyDescent="0.25">
      <c r="A82" s="62">
        <v>1081</v>
      </c>
      <c r="B82" s="52" t="s">
        <v>58</v>
      </c>
    </row>
    <row r="83" spans="1:4" ht="18.75" customHeight="1" x14ac:dyDescent="0.25">
      <c r="A83" s="62">
        <v>1082</v>
      </c>
      <c r="B83" s="52" t="s">
        <v>31</v>
      </c>
    </row>
    <row r="84" spans="1:4" ht="18.75" customHeight="1" x14ac:dyDescent="0.25">
      <c r="A84" s="62">
        <v>1083</v>
      </c>
      <c r="B84" s="52" t="s">
        <v>91</v>
      </c>
    </row>
    <row r="85" spans="1:4" ht="18.75" customHeight="1" x14ac:dyDescent="0.25">
      <c r="A85" s="62">
        <v>1084</v>
      </c>
      <c r="B85" s="52" t="s">
        <v>29</v>
      </c>
    </row>
    <row r="86" spans="1:4" ht="18.75" customHeight="1" x14ac:dyDescent="0.25">
      <c r="A86" s="62">
        <v>1085</v>
      </c>
      <c r="B86" s="52" t="s">
        <v>21</v>
      </c>
    </row>
    <row r="87" spans="1:4" ht="18.75" customHeight="1" x14ac:dyDescent="0.25">
      <c r="A87" s="62">
        <v>1086</v>
      </c>
      <c r="B87" s="52" t="s">
        <v>75</v>
      </c>
    </row>
    <row r="88" spans="1:4" ht="18.75" customHeight="1" x14ac:dyDescent="0.25">
      <c r="A88" s="62">
        <v>1087</v>
      </c>
      <c r="B88" s="52" t="s">
        <v>27</v>
      </c>
      <c r="C88" s="54">
        <v>540</v>
      </c>
      <c r="D88" s="50" t="s">
        <v>187</v>
      </c>
    </row>
    <row r="89" spans="1:4" ht="18.75" customHeight="1" x14ac:dyDescent="0.25">
      <c r="A89" s="62">
        <v>1088</v>
      </c>
      <c r="B89" s="52" t="s">
        <v>69</v>
      </c>
    </row>
    <row r="90" spans="1:4" ht="18.75" customHeight="1" x14ac:dyDescent="0.25">
      <c r="A90" s="62">
        <v>1089</v>
      </c>
      <c r="B90" s="52" t="s">
        <v>114</v>
      </c>
    </row>
    <row r="91" spans="1:4" ht="18.75" customHeight="1" x14ac:dyDescent="0.25">
      <c r="A91" s="62">
        <v>1090</v>
      </c>
      <c r="B91" s="52" t="s">
        <v>37</v>
      </c>
    </row>
    <row r="92" spans="1:4" ht="18.75" customHeight="1" x14ac:dyDescent="0.25">
      <c r="A92" s="62">
        <v>1091</v>
      </c>
      <c r="B92" s="52" t="s">
        <v>110</v>
      </c>
    </row>
    <row r="93" spans="1:4" ht="18.75" customHeight="1" x14ac:dyDescent="0.25">
      <c r="A93" s="62">
        <v>1092</v>
      </c>
      <c r="B93" s="52" t="s">
        <v>55</v>
      </c>
    </row>
    <row r="94" spans="1:4" ht="18.75" customHeight="1" x14ac:dyDescent="0.25">
      <c r="A94" s="62">
        <v>1093</v>
      </c>
      <c r="B94" s="52" t="s">
        <v>111</v>
      </c>
      <c r="C94" s="54">
        <v>3770.25</v>
      </c>
      <c r="D94" s="50" t="s">
        <v>187</v>
      </c>
    </row>
    <row r="95" spans="1:4" ht="18.75" customHeight="1" x14ac:dyDescent="0.25">
      <c r="A95" s="63">
        <v>1094</v>
      </c>
      <c r="B95" s="53" t="s">
        <v>53</v>
      </c>
    </row>
    <row r="96" spans="1:4" ht="18.75" customHeight="1" x14ac:dyDescent="0.25">
      <c r="A96" s="63">
        <v>1095</v>
      </c>
      <c r="B96" s="53" t="s">
        <v>70</v>
      </c>
      <c r="C96" s="54">
        <v>1037.5</v>
      </c>
      <c r="D96" s="56" t="s">
        <v>187</v>
      </c>
    </row>
    <row r="97" spans="1:4" ht="18.75" customHeight="1" x14ac:dyDescent="0.25">
      <c r="A97" s="63">
        <v>1096</v>
      </c>
      <c r="B97" s="53" t="s">
        <v>87</v>
      </c>
      <c r="C97" s="54">
        <v>4367.5</v>
      </c>
      <c r="D97" s="56" t="s">
        <v>187</v>
      </c>
    </row>
    <row r="98" spans="1:4" ht="18.75" customHeight="1" x14ac:dyDescent="0.25">
      <c r="A98" s="63">
        <v>1097</v>
      </c>
      <c r="B98" s="53" t="s">
        <v>66</v>
      </c>
      <c r="C98" s="54">
        <v>255</v>
      </c>
      <c r="D98" s="56" t="s">
        <v>187</v>
      </c>
    </row>
    <row r="99" spans="1:4" ht="18.75" customHeight="1" x14ac:dyDescent="0.25">
      <c r="A99" s="63">
        <v>1098</v>
      </c>
      <c r="B99" s="53" t="s">
        <v>100</v>
      </c>
      <c r="C99" s="54">
        <v>1680</v>
      </c>
      <c r="D99" s="50" t="s">
        <v>187</v>
      </c>
    </row>
    <row r="100" spans="1:4" ht="18.75" customHeight="1" x14ac:dyDescent="0.25">
      <c r="A100" s="63">
        <v>1099</v>
      </c>
      <c r="B100" s="53" t="s">
        <v>94</v>
      </c>
      <c r="C100" s="54">
        <v>3941.25</v>
      </c>
      <c r="D100" s="56" t="s">
        <v>187</v>
      </c>
    </row>
    <row r="101" spans="1:4" ht="18.75" customHeight="1" x14ac:dyDescent="0.25">
      <c r="A101" s="63">
        <v>1100</v>
      </c>
      <c r="B101" s="53" t="s">
        <v>98</v>
      </c>
    </row>
    <row r="102" spans="1:4" ht="18.75" customHeight="1" x14ac:dyDescent="0.25">
      <c r="A102" s="63">
        <v>1101</v>
      </c>
      <c r="B102" s="53" t="s">
        <v>76</v>
      </c>
      <c r="C102" s="54">
        <v>210</v>
      </c>
      <c r="D102" s="50" t="s">
        <v>187</v>
      </c>
    </row>
    <row r="103" spans="1:4" ht="18.75" customHeight="1" x14ac:dyDescent="0.25">
      <c r="A103" s="63">
        <v>1102</v>
      </c>
      <c r="B103" s="53" t="s">
        <v>109</v>
      </c>
      <c r="C103" s="54">
        <v>1190</v>
      </c>
      <c r="D103" s="50" t="s">
        <v>187</v>
      </c>
    </row>
    <row r="104" spans="1:4" ht="18.75" customHeight="1" x14ac:dyDescent="0.25">
      <c r="A104" s="63">
        <v>1103</v>
      </c>
      <c r="B104" s="53" t="s">
        <v>49</v>
      </c>
      <c r="C104" s="54">
        <v>780</v>
      </c>
      <c r="D104" s="56" t="s">
        <v>187</v>
      </c>
    </row>
    <row r="105" spans="1:4" ht="18.75" customHeight="1" x14ac:dyDescent="0.25">
      <c r="A105" s="63">
        <v>1104</v>
      </c>
      <c r="B105" s="53" t="s">
        <v>59</v>
      </c>
    </row>
    <row r="106" spans="1:4" ht="18.75" customHeight="1" x14ac:dyDescent="0.25">
      <c r="A106" s="63">
        <v>1105</v>
      </c>
      <c r="B106" s="53" t="s">
        <v>67</v>
      </c>
      <c r="C106" s="54">
        <v>750</v>
      </c>
      <c r="D106" s="56" t="s">
        <v>187</v>
      </c>
    </row>
    <row r="107" spans="1:4" ht="18.75" customHeight="1" x14ac:dyDescent="0.25">
      <c r="A107" s="63">
        <v>1106</v>
      </c>
      <c r="B107" s="53" t="s">
        <v>40</v>
      </c>
      <c r="C107" s="54">
        <v>190</v>
      </c>
      <c r="D107" s="50" t="s">
        <v>187</v>
      </c>
    </row>
    <row r="108" spans="1:4" ht="18.75" customHeight="1" x14ac:dyDescent="0.25">
      <c r="A108" s="63">
        <v>1107</v>
      </c>
      <c r="B108" s="53" t="s">
        <v>154</v>
      </c>
      <c r="C108" s="54">
        <v>360</v>
      </c>
      <c r="D108" s="50" t="s">
        <v>187</v>
      </c>
    </row>
    <row r="109" spans="1:4" ht="18.75" customHeight="1" x14ac:dyDescent="0.25">
      <c r="A109" s="63">
        <v>1108</v>
      </c>
      <c r="B109" s="53" t="s">
        <v>155</v>
      </c>
    </row>
    <row r="110" spans="1:4" ht="18.75" customHeight="1" x14ac:dyDescent="0.25">
      <c r="A110" s="63">
        <v>1109</v>
      </c>
      <c r="B110" s="53" t="s">
        <v>156</v>
      </c>
      <c r="C110" s="54">
        <v>1360</v>
      </c>
      <c r="D110" s="50" t="s">
        <v>187</v>
      </c>
    </row>
    <row r="111" spans="1:4" ht="18.75" customHeight="1" x14ac:dyDescent="0.25">
      <c r="A111" s="63">
        <v>1110</v>
      </c>
      <c r="B111" s="53" t="s">
        <v>157</v>
      </c>
      <c r="C111" s="54">
        <v>190</v>
      </c>
      <c r="D111" s="50" t="s">
        <v>187</v>
      </c>
    </row>
    <row r="112" spans="1:4" ht="18.75" customHeight="1" x14ac:dyDescent="0.25">
      <c r="A112" s="63">
        <v>1111</v>
      </c>
      <c r="B112" s="53" t="s">
        <v>158</v>
      </c>
      <c r="C112" s="54">
        <v>450</v>
      </c>
      <c r="D112" s="50" t="s">
        <v>187</v>
      </c>
    </row>
    <row r="113" spans="1:4" ht="18.75" customHeight="1" x14ac:dyDescent="0.25">
      <c r="A113" s="63">
        <v>1112</v>
      </c>
      <c r="B113" s="53" t="s">
        <v>159</v>
      </c>
      <c r="C113" s="54">
        <v>105</v>
      </c>
      <c r="D113" s="50" t="s">
        <v>187</v>
      </c>
    </row>
    <row r="114" spans="1:4" ht="18.75" customHeight="1" x14ac:dyDescent="0.25">
      <c r="A114" s="63">
        <v>1113</v>
      </c>
      <c r="B114" s="53" t="s">
        <v>160</v>
      </c>
      <c r="C114" s="54">
        <v>382.5</v>
      </c>
      <c r="D114" s="50" t="s">
        <v>195</v>
      </c>
    </row>
    <row r="115" spans="1:4" ht="18.75" customHeight="1" x14ac:dyDescent="0.25">
      <c r="A115" s="63">
        <v>1114</v>
      </c>
      <c r="B115" s="53" t="s">
        <v>161</v>
      </c>
      <c r="C115" s="54">
        <v>560</v>
      </c>
      <c r="D115" s="56" t="s">
        <v>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D1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28515625" style="57" bestFit="1" customWidth="1"/>
    <col min="2" max="2" width="14.7109375" bestFit="1" customWidth="1"/>
    <col min="3" max="3" width="76.5703125" style="18" bestFit="1" customWidth="1"/>
    <col min="4" max="4" width="9.140625" bestFit="1" customWidth="1"/>
  </cols>
  <sheetData>
    <row r="1" spans="1:4" ht="20.25" customHeight="1" x14ac:dyDescent="0.3">
      <c r="A1" s="43" t="s">
        <v>0</v>
      </c>
      <c r="B1" s="44" t="s">
        <v>152</v>
      </c>
      <c r="C1" s="45" t="s">
        <v>134</v>
      </c>
      <c r="D1" s="46" t="s">
        <v>153</v>
      </c>
    </row>
    <row r="2" spans="1:4" ht="18.75" customHeight="1" x14ac:dyDescent="0.25">
      <c r="A2" s="47">
        <v>1001</v>
      </c>
      <c r="B2" s="48" t="s">
        <v>19</v>
      </c>
      <c r="C2" s="49">
        <f>1350+1557.5+505+300</f>
        <v>3712.5</v>
      </c>
      <c r="D2" s="50" t="s">
        <v>187</v>
      </c>
    </row>
    <row r="3" spans="1:4" ht="18.75" customHeight="1" x14ac:dyDescent="0.25">
      <c r="A3" s="51">
        <v>1002</v>
      </c>
      <c r="B3" s="52" t="s">
        <v>22</v>
      </c>
    </row>
    <row r="4" spans="1:4" ht="18.75" customHeight="1" x14ac:dyDescent="0.25">
      <c r="A4" s="51">
        <v>1003</v>
      </c>
      <c r="B4" s="53" t="s">
        <v>24</v>
      </c>
      <c r="C4" s="54">
        <f>700+1107.5+4832.5+1672.93</f>
        <v>8312.93</v>
      </c>
      <c r="D4" s="50" t="s">
        <v>187</v>
      </c>
    </row>
    <row r="5" spans="1:4" ht="18.75" customHeight="1" x14ac:dyDescent="0.25">
      <c r="A5" s="51">
        <v>1004</v>
      </c>
      <c r="B5" s="53" t="s">
        <v>25</v>
      </c>
    </row>
    <row r="6" spans="1:4" ht="18.75" customHeight="1" x14ac:dyDescent="0.25">
      <c r="A6" s="51">
        <v>1005</v>
      </c>
      <c r="B6" s="52" t="s">
        <v>26</v>
      </c>
    </row>
    <row r="7" spans="1:4" ht="18.75" customHeight="1" x14ac:dyDescent="0.25">
      <c r="A7" s="51">
        <v>1006</v>
      </c>
      <c r="B7" s="52" t="s">
        <v>30</v>
      </c>
      <c r="C7" s="54">
        <v>1600</v>
      </c>
      <c r="D7" s="50" t="s">
        <v>187</v>
      </c>
    </row>
    <row r="8" spans="1:4" ht="18.75" customHeight="1" x14ac:dyDescent="0.25">
      <c r="A8" s="51">
        <v>1007</v>
      </c>
      <c r="B8" s="52" t="s">
        <v>32</v>
      </c>
      <c r="D8" s="50"/>
    </row>
    <row r="9" spans="1:4" ht="18.75" customHeight="1" x14ac:dyDescent="0.25">
      <c r="A9" s="51">
        <v>1008</v>
      </c>
      <c r="B9" s="52" t="s">
        <v>33</v>
      </c>
    </row>
    <row r="10" spans="1:4" ht="18.75" customHeight="1" x14ac:dyDescent="0.25">
      <c r="A10" s="51">
        <v>1009</v>
      </c>
      <c r="B10" s="52"/>
    </row>
    <row r="11" spans="1:4" ht="18.75" customHeight="1" x14ac:dyDescent="0.25">
      <c r="A11" s="51">
        <v>1010</v>
      </c>
      <c r="B11" s="52" t="s">
        <v>38</v>
      </c>
    </row>
    <row r="12" spans="1:4" ht="18.75" customHeight="1" x14ac:dyDescent="0.25">
      <c r="A12" s="51">
        <v>1011</v>
      </c>
      <c r="B12" s="52" t="s">
        <v>41</v>
      </c>
    </row>
    <row r="13" spans="1:4" ht="18.75" customHeight="1" x14ac:dyDescent="0.25">
      <c r="A13" s="51">
        <v>1012</v>
      </c>
      <c r="B13" s="52" t="s">
        <v>42</v>
      </c>
    </row>
    <row r="14" spans="1:4" ht="18.75" customHeight="1" x14ac:dyDescent="0.25">
      <c r="A14" s="51">
        <v>1013</v>
      </c>
      <c r="B14" s="52" t="s">
        <v>43</v>
      </c>
      <c r="C14" s="54">
        <v>1117.5</v>
      </c>
      <c r="D14" s="50" t="s">
        <v>187</v>
      </c>
    </row>
    <row r="15" spans="1:4" ht="18.75" customHeight="1" x14ac:dyDescent="0.25">
      <c r="A15" s="51">
        <v>1014</v>
      </c>
      <c r="B15" s="53" t="s">
        <v>44</v>
      </c>
      <c r="C15" s="54">
        <v>325</v>
      </c>
      <c r="D15" s="50" t="s">
        <v>187</v>
      </c>
    </row>
    <row r="16" spans="1:4" ht="18.75" customHeight="1" x14ac:dyDescent="0.25">
      <c r="A16" s="51">
        <v>1015</v>
      </c>
      <c r="B16" s="52" t="s">
        <v>45</v>
      </c>
      <c r="C16" s="54">
        <f>1505+1805</f>
        <v>3310</v>
      </c>
      <c r="D16" s="50" t="s">
        <v>187</v>
      </c>
    </row>
    <row r="17" spans="1:4" ht="18.75" customHeight="1" x14ac:dyDescent="0.25">
      <c r="A17" s="51">
        <v>1016</v>
      </c>
      <c r="B17" s="52" t="s">
        <v>46</v>
      </c>
    </row>
    <row r="18" spans="1:4" ht="18.75" customHeight="1" x14ac:dyDescent="0.25">
      <c r="A18" s="51">
        <v>1017</v>
      </c>
      <c r="B18" s="52" t="s">
        <v>48</v>
      </c>
      <c r="C18" s="54">
        <v>5250</v>
      </c>
      <c r="D18" s="50" t="s">
        <v>187</v>
      </c>
    </row>
    <row r="19" spans="1:4" ht="18.75" customHeight="1" x14ac:dyDescent="0.25">
      <c r="A19" s="51">
        <v>1018</v>
      </c>
      <c r="B19" s="52" t="s">
        <v>52</v>
      </c>
    </row>
    <row r="20" spans="1:4" ht="18.75" customHeight="1" x14ac:dyDescent="0.25">
      <c r="A20" s="51">
        <v>1019</v>
      </c>
      <c r="B20" s="52" t="s">
        <v>54</v>
      </c>
    </row>
    <row r="21" spans="1:4" ht="18.75" customHeight="1" x14ac:dyDescent="0.25">
      <c r="A21" s="51">
        <v>1020</v>
      </c>
      <c r="B21" s="52" t="s">
        <v>56</v>
      </c>
    </row>
    <row r="22" spans="1:4" ht="18.75" customHeight="1" x14ac:dyDescent="0.25">
      <c r="A22" s="51">
        <v>1021</v>
      </c>
      <c r="B22" s="52" t="s">
        <v>57</v>
      </c>
      <c r="C22" s="54">
        <v>4665</v>
      </c>
      <c r="D22" s="50" t="s">
        <v>187</v>
      </c>
    </row>
    <row r="23" spans="1:4" ht="18.75" customHeight="1" x14ac:dyDescent="0.25">
      <c r="A23" s="51">
        <v>1022</v>
      </c>
      <c r="B23" s="52" t="s">
        <v>60</v>
      </c>
      <c r="C23" s="54">
        <v>3010</v>
      </c>
      <c r="D23" s="50" t="s">
        <v>187</v>
      </c>
    </row>
    <row r="24" spans="1:4" ht="18.75" customHeight="1" x14ac:dyDescent="0.25">
      <c r="A24" s="51">
        <v>1023</v>
      </c>
      <c r="B24" s="52" t="s">
        <v>61</v>
      </c>
    </row>
    <row r="25" spans="1:4" ht="18.75" customHeight="1" x14ac:dyDescent="0.25">
      <c r="A25" s="51">
        <v>1024</v>
      </c>
      <c r="B25" s="52" t="s">
        <v>62</v>
      </c>
    </row>
    <row r="26" spans="1:4" ht="18.75" customHeight="1" x14ac:dyDescent="0.25">
      <c r="A26" s="51">
        <v>1025</v>
      </c>
      <c r="B26" s="52" t="s">
        <v>65</v>
      </c>
      <c r="C26" s="54">
        <f>340+1430</f>
        <v>1770</v>
      </c>
      <c r="D26" s="50" t="s">
        <v>187</v>
      </c>
    </row>
    <row r="27" spans="1:4" ht="18.75" customHeight="1" x14ac:dyDescent="0.25">
      <c r="A27" s="51">
        <v>1026</v>
      </c>
      <c r="B27" s="52" t="s">
        <v>71</v>
      </c>
    </row>
    <row r="28" spans="1:4" ht="18.75" customHeight="1" x14ac:dyDescent="0.25">
      <c r="A28" s="51">
        <v>1027</v>
      </c>
      <c r="B28" s="52" t="s">
        <v>73</v>
      </c>
      <c r="C28" s="54">
        <f>1432.5+2177.5</f>
        <v>3610</v>
      </c>
      <c r="D28" s="50" t="s">
        <v>187</v>
      </c>
    </row>
    <row r="29" spans="1:4" ht="18.75" customHeight="1" x14ac:dyDescent="0.25">
      <c r="A29" s="51">
        <v>1028</v>
      </c>
      <c r="B29" s="52" t="s">
        <v>77</v>
      </c>
    </row>
    <row r="30" spans="1:4" ht="18.75" customHeight="1" x14ac:dyDescent="0.25">
      <c r="A30" s="51">
        <v>1029</v>
      </c>
      <c r="B30" s="52" t="s">
        <v>78</v>
      </c>
      <c r="C30" s="54">
        <v>1800</v>
      </c>
      <c r="D30" s="50" t="s">
        <v>187</v>
      </c>
    </row>
    <row r="31" spans="1:4" ht="18.75" customHeight="1" x14ac:dyDescent="0.25">
      <c r="A31" s="51">
        <v>1030</v>
      </c>
      <c r="B31" s="52" t="s">
        <v>79</v>
      </c>
    </row>
    <row r="32" spans="1:4" ht="18.75" customHeight="1" x14ac:dyDescent="0.25">
      <c r="A32" s="51">
        <v>1031</v>
      </c>
      <c r="B32" s="52" t="s">
        <v>80</v>
      </c>
      <c r="C32" s="54">
        <v>367.5</v>
      </c>
      <c r="D32" s="50" t="s">
        <v>187</v>
      </c>
    </row>
    <row r="33" spans="1:4" ht="18.75" customHeight="1" x14ac:dyDescent="0.25">
      <c r="A33" s="51">
        <v>1032</v>
      </c>
      <c r="B33" s="52" t="s">
        <v>81</v>
      </c>
      <c r="C33" s="54">
        <v>1005</v>
      </c>
      <c r="D33" s="50" t="s">
        <v>187</v>
      </c>
    </row>
    <row r="34" spans="1:4" ht="18.75" customHeight="1" x14ac:dyDescent="0.25">
      <c r="A34" s="51">
        <v>1033</v>
      </c>
      <c r="B34" s="52" t="s">
        <v>82</v>
      </c>
      <c r="C34" s="54">
        <v>880</v>
      </c>
      <c r="D34" s="50" t="s">
        <v>187</v>
      </c>
    </row>
    <row r="35" spans="1:4" ht="18.75" customHeight="1" x14ac:dyDescent="0.25">
      <c r="A35" s="51">
        <v>1034</v>
      </c>
      <c r="B35" s="53" t="s">
        <v>84</v>
      </c>
    </row>
    <row r="36" spans="1:4" ht="18.75" customHeight="1" x14ac:dyDescent="0.25">
      <c r="A36" s="51">
        <v>1035</v>
      </c>
      <c r="B36" s="52" t="s">
        <v>85</v>
      </c>
    </row>
    <row r="37" spans="1:4" ht="18.75" customHeight="1" x14ac:dyDescent="0.25">
      <c r="A37" s="51">
        <v>1036</v>
      </c>
      <c r="B37" s="52" t="s">
        <v>86</v>
      </c>
      <c r="C37" s="54">
        <v>1187.5</v>
      </c>
      <c r="D37" s="50" t="s">
        <v>187</v>
      </c>
    </row>
    <row r="38" spans="1:4" ht="18.75" customHeight="1" x14ac:dyDescent="0.25">
      <c r="A38" s="51">
        <v>1037</v>
      </c>
      <c r="B38" s="52" t="s">
        <v>50</v>
      </c>
    </row>
    <row r="39" spans="1:4" ht="18.75" customHeight="1" x14ac:dyDescent="0.25">
      <c r="A39" s="51">
        <v>1038</v>
      </c>
      <c r="B39" s="52" t="s">
        <v>51</v>
      </c>
    </row>
    <row r="40" spans="1:4" ht="18.75" customHeight="1" x14ac:dyDescent="0.25">
      <c r="A40" s="51">
        <v>1039</v>
      </c>
      <c r="B40" s="52" t="s">
        <v>18</v>
      </c>
    </row>
    <row r="41" spans="1:4" ht="18.75" customHeight="1" x14ac:dyDescent="0.25">
      <c r="A41" s="51">
        <v>1040</v>
      </c>
      <c r="B41" s="52" t="s">
        <v>90</v>
      </c>
      <c r="C41" s="54">
        <v>2240</v>
      </c>
      <c r="D41" s="50" t="s">
        <v>187</v>
      </c>
    </row>
    <row r="42" spans="1:4" ht="18.75" customHeight="1" x14ac:dyDescent="0.25">
      <c r="A42" s="51">
        <v>1041</v>
      </c>
      <c r="B42" s="52" t="s">
        <v>95</v>
      </c>
    </row>
    <row r="43" spans="1:4" ht="18.75" customHeight="1" x14ac:dyDescent="0.25">
      <c r="A43" s="51">
        <v>1042</v>
      </c>
      <c r="B43" s="52" t="s">
        <v>96</v>
      </c>
    </row>
    <row r="44" spans="1:4" ht="18.75" customHeight="1" x14ac:dyDescent="0.25">
      <c r="A44" s="51">
        <v>1043</v>
      </c>
      <c r="B44" s="52" t="s">
        <v>97</v>
      </c>
      <c r="D44" s="50"/>
    </row>
    <row r="45" spans="1:4" ht="18.75" customHeight="1" x14ac:dyDescent="0.25">
      <c r="A45" s="51">
        <v>1044</v>
      </c>
      <c r="B45" s="52" t="s">
        <v>102</v>
      </c>
    </row>
    <row r="46" spans="1:4" ht="18.75" customHeight="1" x14ac:dyDescent="0.25">
      <c r="A46" s="51">
        <v>1045</v>
      </c>
      <c r="B46" s="52" t="s">
        <v>103</v>
      </c>
    </row>
    <row r="47" spans="1:4" ht="18.75" customHeight="1" x14ac:dyDescent="0.25">
      <c r="A47" s="51">
        <v>1046</v>
      </c>
      <c r="B47" s="52" t="s">
        <v>105</v>
      </c>
    </row>
    <row r="48" spans="1:4" ht="18.75" customHeight="1" x14ac:dyDescent="0.25">
      <c r="A48" s="51">
        <v>1047</v>
      </c>
      <c r="B48" s="52" t="s">
        <v>106</v>
      </c>
      <c r="C48" s="54">
        <f>1490+2144.55</f>
        <v>3634.55</v>
      </c>
      <c r="D48" s="50" t="s">
        <v>187</v>
      </c>
    </row>
    <row r="49" spans="1:4" ht="18.75" customHeight="1" x14ac:dyDescent="0.25">
      <c r="A49" s="51">
        <v>1048</v>
      </c>
      <c r="B49" s="52" t="s">
        <v>107</v>
      </c>
    </row>
    <row r="50" spans="1:4" ht="18.75" customHeight="1" x14ac:dyDescent="0.25">
      <c r="A50" s="51">
        <v>1049</v>
      </c>
      <c r="B50" s="52" t="s">
        <v>108</v>
      </c>
      <c r="C50" s="54">
        <v>2790</v>
      </c>
      <c r="D50" s="50" t="s">
        <v>187</v>
      </c>
    </row>
    <row r="51" spans="1:4" ht="18.75" customHeight="1" x14ac:dyDescent="0.25">
      <c r="A51" s="51">
        <v>1050</v>
      </c>
      <c r="B51" s="52" t="s">
        <v>117</v>
      </c>
      <c r="C51" s="54">
        <v>720</v>
      </c>
      <c r="D51" s="50" t="s">
        <v>187</v>
      </c>
    </row>
    <row r="52" spans="1:4" ht="18.75" customHeight="1" x14ac:dyDescent="0.25">
      <c r="A52" s="51">
        <v>1051</v>
      </c>
      <c r="B52" s="52" t="s">
        <v>112</v>
      </c>
      <c r="C52" s="54">
        <v>520</v>
      </c>
      <c r="D52" s="50" t="s">
        <v>187</v>
      </c>
    </row>
    <row r="53" spans="1:4" ht="18.75" customHeight="1" x14ac:dyDescent="0.25">
      <c r="A53" s="51">
        <v>1052</v>
      </c>
      <c r="B53" s="52" t="s">
        <v>113</v>
      </c>
      <c r="C53" s="54">
        <f>1950+2002.5</f>
        <v>3952.5</v>
      </c>
      <c r="D53" s="50" t="s">
        <v>187</v>
      </c>
    </row>
    <row r="54" spans="1:4" ht="18.75" customHeight="1" x14ac:dyDescent="0.25">
      <c r="A54" s="51">
        <v>1053</v>
      </c>
      <c r="B54" s="52" t="s">
        <v>115</v>
      </c>
    </row>
    <row r="55" spans="1:4" ht="18.75" customHeight="1" x14ac:dyDescent="0.25">
      <c r="A55" s="51">
        <v>1054</v>
      </c>
      <c r="B55" s="52" t="s">
        <v>118</v>
      </c>
    </row>
    <row r="56" spans="1:4" ht="18.75" customHeight="1" x14ac:dyDescent="0.25">
      <c r="A56" s="51">
        <v>1055</v>
      </c>
      <c r="B56" s="52" t="s">
        <v>119</v>
      </c>
    </row>
    <row r="57" spans="1:4" ht="18.75" customHeight="1" x14ac:dyDescent="0.25">
      <c r="A57" s="51">
        <v>1056</v>
      </c>
      <c r="B57" s="52" t="s">
        <v>120</v>
      </c>
      <c r="C57" s="54">
        <v>1120</v>
      </c>
      <c r="D57" s="50" t="s">
        <v>187</v>
      </c>
    </row>
    <row r="58" spans="1:4" ht="18.75" customHeight="1" x14ac:dyDescent="0.25">
      <c r="A58" s="51">
        <v>1057</v>
      </c>
      <c r="B58" s="52" t="s">
        <v>121</v>
      </c>
      <c r="C58" s="54">
        <v>1462.5</v>
      </c>
      <c r="D58" s="50" t="s">
        <v>187</v>
      </c>
    </row>
    <row r="59" spans="1:4" ht="18.75" customHeight="1" x14ac:dyDescent="0.25">
      <c r="A59" s="51">
        <v>1058</v>
      </c>
      <c r="B59" s="52" t="s">
        <v>122</v>
      </c>
    </row>
    <row r="60" spans="1:4" ht="18.75" customHeight="1" x14ac:dyDescent="0.25">
      <c r="A60" s="51">
        <v>1059</v>
      </c>
      <c r="B60" s="52" t="s">
        <v>123</v>
      </c>
    </row>
    <row r="61" spans="1:4" ht="18.75" customHeight="1" x14ac:dyDescent="0.25">
      <c r="A61" s="51">
        <v>1060</v>
      </c>
      <c r="B61" s="52" t="s">
        <v>124</v>
      </c>
      <c r="C61" s="54">
        <v>3970</v>
      </c>
      <c r="D61" s="50" t="s">
        <v>187</v>
      </c>
    </row>
    <row r="62" spans="1:4" ht="18.75" customHeight="1" x14ac:dyDescent="0.25">
      <c r="A62" s="51">
        <v>1061</v>
      </c>
      <c r="B62" s="52" t="s">
        <v>89</v>
      </c>
      <c r="C62" s="54">
        <v>1095</v>
      </c>
      <c r="D62" s="50" t="s">
        <v>187</v>
      </c>
    </row>
    <row r="63" spans="1:4" ht="18.75" customHeight="1" x14ac:dyDescent="0.25">
      <c r="A63" s="51">
        <v>1062</v>
      </c>
      <c r="B63" s="52" t="s">
        <v>104</v>
      </c>
      <c r="D63" s="50"/>
    </row>
    <row r="64" spans="1:4" ht="18.75" customHeight="1" x14ac:dyDescent="0.25">
      <c r="A64" s="51">
        <v>1063</v>
      </c>
      <c r="B64" s="52" t="s">
        <v>68</v>
      </c>
    </row>
    <row r="65" spans="1:4" ht="18.75" customHeight="1" x14ac:dyDescent="0.25">
      <c r="A65" s="51">
        <v>1064</v>
      </c>
      <c r="B65" s="52" t="s">
        <v>101</v>
      </c>
    </row>
    <row r="66" spans="1:4" ht="18.75" customHeight="1" x14ac:dyDescent="0.25">
      <c r="A66" s="51">
        <v>1065</v>
      </c>
      <c r="B66" s="52" t="s">
        <v>34</v>
      </c>
    </row>
    <row r="67" spans="1:4" ht="18.75" customHeight="1" x14ac:dyDescent="0.25">
      <c r="A67" s="51">
        <v>1066</v>
      </c>
      <c r="B67" s="52" t="s">
        <v>36</v>
      </c>
    </row>
    <row r="68" spans="1:4" ht="18.75" customHeight="1" x14ac:dyDescent="0.25">
      <c r="A68" s="51">
        <v>1067</v>
      </c>
      <c r="B68" s="52" t="s">
        <v>99</v>
      </c>
      <c r="D68" s="50"/>
    </row>
    <row r="69" spans="1:4" ht="18.75" customHeight="1" x14ac:dyDescent="0.25">
      <c r="A69" s="51">
        <v>1068</v>
      </c>
      <c r="B69" s="52" t="s">
        <v>39</v>
      </c>
      <c r="C69" s="54">
        <v>2135</v>
      </c>
      <c r="D69" s="50" t="s">
        <v>187</v>
      </c>
    </row>
    <row r="70" spans="1:4" ht="18.75" customHeight="1" x14ac:dyDescent="0.25">
      <c r="A70" s="51">
        <v>1069</v>
      </c>
      <c r="B70" s="52" t="s">
        <v>88</v>
      </c>
      <c r="C70" s="54">
        <f>920</f>
        <v>920</v>
      </c>
      <c r="D70" s="50" t="s">
        <v>187</v>
      </c>
    </row>
    <row r="71" spans="1:4" ht="18.75" customHeight="1" x14ac:dyDescent="0.25">
      <c r="A71" s="51">
        <v>1070</v>
      </c>
      <c r="B71" s="52" t="s">
        <v>63</v>
      </c>
    </row>
    <row r="72" spans="1:4" ht="18.75" customHeight="1" x14ac:dyDescent="0.25">
      <c r="A72" s="51">
        <v>1071</v>
      </c>
      <c r="B72" s="52" t="s">
        <v>28</v>
      </c>
      <c r="C72" s="54">
        <v>1470</v>
      </c>
      <c r="D72" s="50" t="s">
        <v>187</v>
      </c>
    </row>
    <row r="73" spans="1:4" ht="18.75" customHeight="1" x14ac:dyDescent="0.25">
      <c r="A73" s="51">
        <v>1072</v>
      </c>
      <c r="B73" s="52" t="s">
        <v>83</v>
      </c>
    </row>
    <row r="74" spans="1:4" ht="18.75" customHeight="1" x14ac:dyDescent="0.25">
      <c r="A74" s="51">
        <v>1073</v>
      </c>
      <c r="B74" s="52" t="s">
        <v>64</v>
      </c>
    </row>
    <row r="75" spans="1:4" ht="18.75" customHeight="1" x14ac:dyDescent="0.25">
      <c r="A75" s="51">
        <v>1074</v>
      </c>
      <c r="B75" s="52" t="s">
        <v>23</v>
      </c>
      <c r="C75" s="54">
        <v>2100</v>
      </c>
      <c r="D75" s="50" t="s">
        <v>187</v>
      </c>
    </row>
    <row r="76" spans="1:4" ht="18.75" customHeight="1" x14ac:dyDescent="0.25">
      <c r="A76" s="51">
        <v>1075</v>
      </c>
      <c r="B76" s="52" t="s">
        <v>72</v>
      </c>
    </row>
    <row r="77" spans="1:4" ht="18.75" customHeight="1" x14ac:dyDescent="0.25">
      <c r="A77" s="51">
        <v>1076</v>
      </c>
      <c r="B77" s="52" t="s">
        <v>20</v>
      </c>
    </row>
    <row r="78" spans="1:4" ht="18.75" customHeight="1" x14ac:dyDescent="0.25">
      <c r="A78" s="51">
        <v>1077</v>
      </c>
      <c r="B78" s="52" t="s">
        <v>74</v>
      </c>
    </row>
    <row r="79" spans="1:4" ht="18.75" customHeight="1" x14ac:dyDescent="0.25">
      <c r="A79" s="51">
        <v>1078</v>
      </c>
      <c r="B79" s="52" t="s">
        <v>47</v>
      </c>
      <c r="D79" s="50"/>
    </row>
    <row r="80" spans="1:4" ht="18.75" customHeight="1" x14ac:dyDescent="0.25">
      <c r="A80" s="51">
        <v>1079</v>
      </c>
      <c r="B80" s="52" t="s">
        <v>116</v>
      </c>
    </row>
    <row r="81" spans="1:4" ht="18.75" customHeight="1" x14ac:dyDescent="0.25">
      <c r="A81" s="51">
        <v>1080</v>
      </c>
      <c r="B81" s="52" t="s">
        <v>93</v>
      </c>
    </row>
    <row r="82" spans="1:4" ht="18.75" customHeight="1" x14ac:dyDescent="0.25">
      <c r="A82" s="51">
        <v>1081</v>
      </c>
      <c r="B82" s="52" t="s">
        <v>58</v>
      </c>
    </row>
    <row r="83" spans="1:4" ht="18.75" customHeight="1" x14ac:dyDescent="0.25">
      <c r="A83" s="51">
        <v>1082</v>
      </c>
      <c r="B83" s="52" t="s">
        <v>31</v>
      </c>
    </row>
    <row r="84" spans="1:4" ht="18.75" customHeight="1" x14ac:dyDescent="0.25">
      <c r="A84" s="51">
        <v>1083</v>
      </c>
      <c r="B84" s="52" t="s">
        <v>91</v>
      </c>
    </row>
    <row r="85" spans="1:4" ht="18.75" customHeight="1" x14ac:dyDescent="0.25">
      <c r="A85" s="51">
        <v>1084</v>
      </c>
      <c r="B85" s="52" t="s">
        <v>29</v>
      </c>
    </row>
    <row r="86" spans="1:4" ht="18.75" customHeight="1" x14ac:dyDescent="0.25">
      <c r="A86" s="51">
        <v>1085</v>
      </c>
      <c r="B86" s="52" t="s">
        <v>21</v>
      </c>
    </row>
    <row r="87" spans="1:4" ht="18.75" customHeight="1" x14ac:dyDescent="0.25">
      <c r="A87" s="51">
        <v>1086</v>
      </c>
      <c r="B87" s="52" t="s">
        <v>75</v>
      </c>
    </row>
    <row r="88" spans="1:4" ht="18.75" customHeight="1" x14ac:dyDescent="0.25">
      <c r="A88" s="51">
        <v>1087</v>
      </c>
      <c r="B88" s="52" t="s">
        <v>27</v>
      </c>
      <c r="D88" s="50"/>
    </row>
    <row r="89" spans="1:4" ht="18.75" customHeight="1" x14ac:dyDescent="0.25">
      <c r="A89" s="51">
        <v>1088</v>
      </c>
      <c r="B89" s="52" t="s">
        <v>69</v>
      </c>
    </row>
    <row r="90" spans="1:4" ht="18.75" customHeight="1" x14ac:dyDescent="0.25">
      <c r="A90" s="51">
        <v>1089</v>
      </c>
      <c r="B90" s="52" t="s">
        <v>114</v>
      </c>
    </row>
    <row r="91" spans="1:4" ht="18.75" customHeight="1" x14ac:dyDescent="0.25">
      <c r="A91" s="51">
        <v>1090</v>
      </c>
      <c r="B91" s="52" t="s">
        <v>37</v>
      </c>
    </row>
    <row r="92" spans="1:4" ht="18.75" customHeight="1" x14ac:dyDescent="0.25">
      <c r="A92" s="51">
        <v>1091</v>
      </c>
      <c r="B92" s="52" t="s">
        <v>110</v>
      </c>
    </row>
    <row r="93" spans="1:4" ht="18.75" customHeight="1" x14ac:dyDescent="0.25">
      <c r="A93" s="51">
        <v>1092</v>
      </c>
      <c r="B93" s="52" t="s">
        <v>55</v>
      </c>
    </row>
    <row r="94" spans="1:4" ht="18.75" customHeight="1" x14ac:dyDescent="0.25">
      <c r="A94" s="51">
        <v>1093</v>
      </c>
      <c r="B94" s="52" t="s">
        <v>111</v>
      </c>
      <c r="D94" s="50"/>
    </row>
    <row r="95" spans="1:4" ht="18.75" customHeight="1" x14ac:dyDescent="0.25">
      <c r="A95" s="55">
        <v>1094</v>
      </c>
      <c r="B95" s="53" t="s">
        <v>53</v>
      </c>
    </row>
    <row r="96" spans="1:4" ht="18.75" customHeight="1" x14ac:dyDescent="0.25">
      <c r="A96" s="55">
        <v>1095</v>
      </c>
      <c r="B96" s="53" t="s">
        <v>70</v>
      </c>
      <c r="C96" s="54">
        <v>910</v>
      </c>
      <c r="D96" s="56" t="s">
        <v>188</v>
      </c>
    </row>
    <row r="97" spans="1:4" ht="18.75" customHeight="1" x14ac:dyDescent="0.25">
      <c r="A97" s="55">
        <v>1096</v>
      </c>
      <c r="B97" s="53" t="s">
        <v>87</v>
      </c>
    </row>
    <row r="98" spans="1:4" ht="18.75" customHeight="1" x14ac:dyDescent="0.25">
      <c r="A98" s="55">
        <v>1097</v>
      </c>
      <c r="B98" s="53" t="s">
        <v>66</v>
      </c>
    </row>
    <row r="99" spans="1:4" ht="18.75" customHeight="1" x14ac:dyDescent="0.25">
      <c r="A99" s="55">
        <v>1098</v>
      </c>
      <c r="B99" s="53" t="s">
        <v>100</v>
      </c>
      <c r="C99" s="54">
        <v>2760</v>
      </c>
      <c r="D99" s="50" t="s">
        <v>187</v>
      </c>
    </row>
    <row r="100" spans="1:4" ht="18.75" customHeight="1" x14ac:dyDescent="0.25">
      <c r="A100" s="55">
        <v>1099</v>
      </c>
      <c r="B100" s="53" t="s">
        <v>94</v>
      </c>
    </row>
    <row r="101" spans="1:4" ht="18.75" customHeight="1" x14ac:dyDescent="0.25">
      <c r="A101" s="55">
        <v>1100</v>
      </c>
      <c r="B101" s="53" t="s">
        <v>98</v>
      </c>
    </row>
    <row r="102" spans="1:4" ht="18.75" customHeight="1" x14ac:dyDescent="0.25">
      <c r="A102" s="55">
        <v>1101</v>
      </c>
      <c r="B102" s="53" t="s">
        <v>76</v>
      </c>
      <c r="D102" s="50"/>
    </row>
    <row r="103" spans="1:4" ht="18.75" customHeight="1" x14ac:dyDescent="0.25">
      <c r="A103" s="55">
        <v>1102</v>
      </c>
      <c r="B103" s="53" t="s">
        <v>109</v>
      </c>
      <c r="C103" s="54">
        <v>315</v>
      </c>
      <c r="D103" s="50" t="s">
        <v>187</v>
      </c>
    </row>
    <row r="104" spans="1:4" ht="18.75" customHeight="1" x14ac:dyDescent="0.25">
      <c r="A104" s="55">
        <v>1103</v>
      </c>
      <c r="B104" s="53" t="s">
        <v>49</v>
      </c>
      <c r="C104" s="54">
        <v>1200</v>
      </c>
      <c r="D104" s="50" t="s">
        <v>187</v>
      </c>
    </row>
    <row r="105" spans="1:4" ht="18.75" customHeight="1" x14ac:dyDescent="0.25">
      <c r="A105" s="55">
        <v>1104</v>
      </c>
      <c r="B105" s="53" t="s">
        <v>59</v>
      </c>
    </row>
    <row r="106" spans="1:4" ht="18.75" customHeight="1" x14ac:dyDescent="0.25">
      <c r="A106" s="55">
        <v>1105</v>
      </c>
      <c r="B106" s="53" t="s">
        <v>67</v>
      </c>
      <c r="C106" s="54">
        <v>1470</v>
      </c>
      <c r="D106" s="50" t="s">
        <v>187</v>
      </c>
    </row>
    <row r="107" spans="1:4" ht="18.75" customHeight="1" x14ac:dyDescent="0.25">
      <c r="A107" s="55">
        <v>1106</v>
      </c>
      <c r="B107" s="53" t="s">
        <v>40</v>
      </c>
      <c r="D107" s="50"/>
    </row>
    <row r="108" spans="1:4" ht="18.75" customHeight="1" x14ac:dyDescent="0.25">
      <c r="A108" s="55">
        <v>1107</v>
      </c>
      <c r="B108" s="53" t="s">
        <v>154</v>
      </c>
      <c r="C108" s="54">
        <v>90</v>
      </c>
      <c r="D108" s="50" t="s">
        <v>187</v>
      </c>
    </row>
    <row r="109" spans="1:4" ht="18.75" customHeight="1" x14ac:dyDescent="0.25">
      <c r="A109" s="55">
        <v>1108</v>
      </c>
      <c r="B109" s="53" t="s">
        <v>155</v>
      </c>
    </row>
    <row r="110" spans="1:4" ht="18.75" customHeight="1" x14ac:dyDescent="0.25">
      <c r="A110" s="55">
        <v>1109</v>
      </c>
      <c r="B110" s="53" t="s">
        <v>156</v>
      </c>
      <c r="C110" s="54">
        <v>2465</v>
      </c>
      <c r="D110" s="50" t="s">
        <v>187</v>
      </c>
    </row>
    <row r="111" spans="1:4" ht="18.75" customHeight="1" x14ac:dyDescent="0.25">
      <c r="A111" s="55">
        <v>1110</v>
      </c>
      <c r="B111" s="53" t="s">
        <v>157</v>
      </c>
      <c r="D111" s="50"/>
    </row>
    <row r="112" spans="1:4" ht="18.75" customHeight="1" x14ac:dyDescent="0.25">
      <c r="A112" s="55">
        <v>1111</v>
      </c>
      <c r="B112" s="53" t="s">
        <v>158</v>
      </c>
      <c r="D112" s="50"/>
    </row>
    <row r="113" spans="1:4" ht="18.75" customHeight="1" x14ac:dyDescent="0.25">
      <c r="A113" s="55">
        <v>1112</v>
      </c>
      <c r="B113" s="53" t="s">
        <v>159</v>
      </c>
      <c r="C113" s="54">
        <v>1155</v>
      </c>
      <c r="D113" s="50" t="s">
        <v>187</v>
      </c>
    </row>
    <row r="114" spans="1:4" ht="18.75" customHeight="1" x14ac:dyDescent="0.25">
      <c r="A114" s="55">
        <v>1113</v>
      </c>
      <c r="B114" s="53" t="s">
        <v>160</v>
      </c>
      <c r="C114" s="54">
        <f>2677+507.5+102.5</f>
        <v>3287</v>
      </c>
      <c r="D114" s="50" t="s">
        <v>187</v>
      </c>
    </row>
    <row r="115" spans="1:4" ht="18.75" customHeight="1" x14ac:dyDescent="0.25">
      <c r="A115" s="55">
        <v>1114</v>
      </c>
      <c r="B115" s="53" t="s">
        <v>161</v>
      </c>
      <c r="C115" s="54">
        <v>90</v>
      </c>
      <c r="D115" s="50" t="s">
        <v>187</v>
      </c>
    </row>
    <row r="116" spans="1:4" ht="18.75" customHeight="1" x14ac:dyDescent="0.25">
      <c r="A116" s="55">
        <v>1115</v>
      </c>
      <c r="B116" s="53" t="s">
        <v>162</v>
      </c>
      <c r="C116" s="54">
        <v>1280</v>
      </c>
      <c r="D116" s="50" t="s">
        <v>187</v>
      </c>
    </row>
    <row r="117" spans="1:4" ht="18.75" customHeight="1" x14ac:dyDescent="0.25">
      <c r="A117" s="55">
        <v>1116</v>
      </c>
      <c r="B117" s="53" t="s">
        <v>163</v>
      </c>
      <c r="C117" s="54">
        <v>525</v>
      </c>
      <c r="D117" s="50" t="s">
        <v>187</v>
      </c>
    </row>
    <row r="118" spans="1:4" ht="18.75" customHeight="1" x14ac:dyDescent="0.25">
      <c r="A118" s="55">
        <v>1117</v>
      </c>
      <c r="B118" s="53" t="s">
        <v>164</v>
      </c>
      <c r="C118" s="54">
        <v>2790</v>
      </c>
      <c r="D118" s="50" t="s">
        <v>187</v>
      </c>
    </row>
    <row r="119" spans="1:4" ht="18.75" customHeight="1" x14ac:dyDescent="0.25">
      <c r="A119" s="55">
        <v>1118</v>
      </c>
      <c r="B119" s="53" t="s">
        <v>165</v>
      </c>
      <c r="C119" s="54">
        <v>560</v>
      </c>
      <c r="D119" s="50" t="s">
        <v>187</v>
      </c>
    </row>
    <row r="120" spans="1:4" ht="18.75" customHeight="1" x14ac:dyDescent="0.25">
      <c r="A120" s="55">
        <v>1119</v>
      </c>
      <c r="B120" s="53" t="s">
        <v>166</v>
      </c>
      <c r="C120" s="54">
        <v>120</v>
      </c>
      <c r="D120" s="50" t="s">
        <v>187</v>
      </c>
    </row>
    <row r="121" spans="1:4" ht="18.75" customHeight="1" x14ac:dyDescent="0.25">
      <c r="A121" s="55">
        <v>1120</v>
      </c>
      <c r="B121" s="53" t="s">
        <v>167</v>
      </c>
      <c r="C121" s="54">
        <f>195+260</f>
        <v>455</v>
      </c>
      <c r="D121" s="56" t="s">
        <v>187</v>
      </c>
    </row>
    <row r="122" spans="1:4" ht="18.75" customHeight="1" x14ac:dyDescent="0.25">
      <c r="A122" s="55">
        <v>1121</v>
      </c>
      <c r="B122" s="53" t="s">
        <v>168</v>
      </c>
      <c r="C122" s="54">
        <v>190</v>
      </c>
      <c r="D122" s="56" t="s">
        <v>187</v>
      </c>
    </row>
    <row r="123" spans="1:4" ht="18.75" customHeight="1" x14ac:dyDescent="0.25">
      <c r="A123" s="55">
        <v>1122</v>
      </c>
      <c r="B123" s="53" t="s">
        <v>169</v>
      </c>
      <c r="C123" s="54">
        <v>130</v>
      </c>
      <c r="D123" s="56" t="s">
        <v>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D123"/>
  <sheetViews>
    <sheetView workbookViewId="0"/>
  </sheetViews>
  <sheetFormatPr defaultRowHeight="15" x14ac:dyDescent="0.25"/>
  <cols>
    <col min="1" max="1" width="13.5703125" style="35" bestFit="1" customWidth="1"/>
    <col min="2" max="2" width="13.5703125" bestFit="1" customWidth="1"/>
    <col min="3" max="3" width="13.5703125" style="34" bestFit="1" customWidth="1"/>
    <col min="4" max="4" width="13.5703125" bestFit="1" customWidth="1"/>
  </cols>
  <sheetData>
    <row r="1" spans="1:4" ht="18.75" customHeight="1" x14ac:dyDescent="0.25">
      <c r="B1" s="36" t="s">
        <v>152</v>
      </c>
      <c r="C1" s="37" t="s">
        <v>134</v>
      </c>
      <c r="D1" s="36" t="s">
        <v>153</v>
      </c>
    </row>
    <row r="2" spans="1:4" ht="18.75" customHeight="1" x14ac:dyDescent="0.25">
      <c r="A2" s="37">
        <v>1001</v>
      </c>
      <c r="B2" t="s">
        <v>19</v>
      </c>
      <c r="C2" s="27">
        <v>2955</v>
      </c>
    </row>
    <row r="3" spans="1:4" ht="18.75" customHeight="1" x14ac:dyDescent="0.25">
      <c r="A3" s="37">
        <v>1002</v>
      </c>
      <c r="B3" t="s">
        <v>22</v>
      </c>
    </row>
    <row r="4" spans="1:4" ht="18.75" customHeight="1" x14ac:dyDescent="0.25">
      <c r="A4" s="37">
        <v>1003</v>
      </c>
      <c r="B4" t="s">
        <v>24</v>
      </c>
    </row>
    <row r="5" spans="1:4" ht="18.75" customHeight="1" x14ac:dyDescent="0.25">
      <c r="A5" s="37">
        <v>1004</v>
      </c>
      <c r="B5" t="s">
        <v>25</v>
      </c>
    </row>
    <row r="6" spans="1:4" ht="18.75" customHeight="1" x14ac:dyDescent="0.25">
      <c r="A6" s="37">
        <v>1005</v>
      </c>
      <c r="B6" t="s">
        <v>26</v>
      </c>
    </row>
    <row r="7" spans="1:4" ht="18.75" customHeight="1" x14ac:dyDescent="0.25">
      <c r="A7" s="37">
        <v>1006</v>
      </c>
      <c r="B7" t="s">
        <v>30</v>
      </c>
      <c r="C7" s="40">
        <v>5527.5</v>
      </c>
    </row>
    <row r="8" spans="1:4" ht="18.75" customHeight="1" x14ac:dyDescent="0.25">
      <c r="A8" s="37">
        <v>1007</v>
      </c>
      <c r="B8" t="s">
        <v>32</v>
      </c>
      <c r="C8" s="40">
        <v>7042.5</v>
      </c>
    </row>
    <row r="9" spans="1:4" ht="18.75" customHeight="1" x14ac:dyDescent="0.25">
      <c r="A9" s="37">
        <v>1008</v>
      </c>
      <c r="B9" t="s">
        <v>33</v>
      </c>
    </row>
    <row r="10" spans="1:4" ht="18.75" customHeight="1" x14ac:dyDescent="0.25">
      <c r="A10" s="37">
        <v>1009</v>
      </c>
    </row>
    <row r="11" spans="1:4" ht="18.75" customHeight="1" x14ac:dyDescent="0.25">
      <c r="A11" s="37">
        <v>1010</v>
      </c>
      <c r="B11" t="s">
        <v>38</v>
      </c>
    </row>
    <row r="12" spans="1:4" ht="18.75" customHeight="1" x14ac:dyDescent="0.25">
      <c r="A12" s="37">
        <v>1011</v>
      </c>
      <c r="B12" t="s">
        <v>41</v>
      </c>
      <c r="C12" s="27">
        <v>1095</v>
      </c>
    </row>
    <row r="13" spans="1:4" ht="18.75" customHeight="1" x14ac:dyDescent="0.25">
      <c r="A13" s="37">
        <v>1012</v>
      </c>
      <c r="B13" t="s">
        <v>42</v>
      </c>
    </row>
    <row r="14" spans="1:4" ht="18.75" customHeight="1" x14ac:dyDescent="0.25">
      <c r="A14" s="37">
        <v>1013</v>
      </c>
      <c r="B14" t="s">
        <v>43</v>
      </c>
      <c r="C14" s="27">
        <v>795</v>
      </c>
    </row>
    <row r="15" spans="1:4" ht="18.75" customHeight="1" x14ac:dyDescent="0.25">
      <c r="A15" s="37">
        <v>1014</v>
      </c>
      <c r="B15" t="s">
        <v>44</v>
      </c>
      <c r="C15" s="40">
        <v>487.5</v>
      </c>
    </row>
    <row r="16" spans="1:4" ht="18.75" customHeight="1" x14ac:dyDescent="0.25">
      <c r="A16" s="37">
        <v>1015</v>
      </c>
      <c r="B16" t="s">
        <v>45</v>
      </c>
      <c r="C16" s="40">
        <v>3757.5</v>
      </c>
    </row>
    <row r="17" spans="1:3" ht="18.75" customHeight="1" x14ac:dyDescent="0.25">
      <c r="A17" s="37">
        <v>1016</v>
      </c>
      <c r="B17" t="s">
        <v>46</v>
      </c>
      <c r="C17" s="27">
        <v>1895</v>
      </c>
    </row>
    <row r="18" spans="1:3" ht="18.75" customHeight="1" x14ac:dyDescent="0.25">
      <c r="A18" s="37">
        <v>1017</v>
      </c>
      <c r="B18" t="s">
        <v>48</v>
      </c>
      <c r="C18" s="27">
        <v>4590</v>
      </c>
    </row>
    <row r="19" spans="1:3" ht="18.75" customHeight="1" x14ac:dyDescent="0.25">
      <c r="A19" s="37">
        <v>1018</v>
      </c>
      <c r="B19" t="s">
        <v>52</v>
      </c>
    </row>
    <row r="20" spans="1:3" ht="18.75" customHeight="1" x14ac:dyDescent="0.25">
      <c r="A20" s="37">
        <v>1019</v>
      </c>
      <c r="B20" t="s">
        <v>54</v>
      </c>
    </row>
    <row r="21" spans="1:3" ht="18.75" customHeight="1" x14ac:dyDescent="0.25">
      <c r="A21" s="37">
        <v>1020</v>
      </c>
      <c r="B21" t="s">
        <v>56</v>
      </c>
    </row>
    <row r="22" spans="1:3" ht="18.75" customHeight="1" x14ac:dyDescent="0.25">
      <c r="A22" s="37">
        <v>1021</v>
      </c>
      <c r="B22" t="s">
        <v>57</v>
      </c>
      <c r="C22" s="27">
        <v>2725</v>
      </c>
    </row>
    <row r="23" spans="1:3" ht="18.75" customHeight="1" x14ac:dyDescent="0.25">
      <c r="A23" s="37">
        <v>1022</v>
      </c>
      <c r="B23" t="s">
        <v>60</v>
      </c>
      <c r="C23" s="40">
        <v>2172.5</v>
      </c>
    </row>
    <row r="24" spans="1:3" ht="18.75" customHeight="1" x14ac:dyDescent="0.25">
      <c r="A24" s="37">
        <v>1023</v>
      </c>
      <c r="B24" t="s">
        <v>61</v>
      </c>
    </row>
    <row r="25" spans="1:3" ht="18.75" customHeight="1" x14ac:dyDescent="0.25">
      <c r="A25" s="37">
        <v>1024</v>
      </c>
      <c r="B25" t="s">
        <v>62</v>
      </c>
    </row>
    <row r="26" spans="1:3" ht="18.75" customHeight="1" x14ac:dyDescent="0.25">
      <c r="A26" s="37">
        <v>1025</v>
      </c>
      <c r="B26" t="s">
        <v>65</v>
      </c>
      <c r="C26" s="27">
        <v>1285</v>
      </c>
    </row>
    <row r="27" spans="1:3" ht="18.75" customHeight="1" x14ac:dyDescent="0.25">
      <c r="A27" s="37">
        <v>1026</v>
      </c>
      <c r="B27" t="s">
        <v>71</v>
      </c>
    </row>
    <row r="28" spans="1:3" ht="18.75" customHeight="1" x14ac:dyDescent="0.25">
      <c r="A28" s="37">
        <v>1027</v>
      </c>
      <c r="B28" t="s">
        <v>73</v>
      </c>
      <c r="C28" s="27">
        <v>2460</v>
      </c>
    </row>
    <row r="29" spans="1:3" ht="18.75" customHeight="1" x14ac:dyDescent="0.25">
      <c r="A29" s="37">
        <v>1028</v>
      </c>
      <c r="B29" t="s">
        <v>77</v>
      </c>
    </row>
    <row r="30" spans="1:3" ht="18.75" customHeight="1" x14ac:dyDescent="0.25">
      <c r="A30" s="37">
        <v>1029</v>
      </c>
      <c r="B30" t="s">
        <v>78</v>
      </c>
      <c r="C30" s="27">
        <v>1535</v>
      </c>
    </row>
    <row r="31" spans="1:3" ht="18.75" customHeight="1" x14ac:dyDescent="0.25">
      <c r="A31" s="37">
        <v>1030</v>
      </c>
      <c r="B31" t="s">
        <v>79</v>
      </c>
    </row>
    <row r="32" spans="1:3" ht="18.75" customHeight="1" x14ac:dyDescent="0.25">
      <c r="A32" s="37">
        <v>1031</v>
      </c>
      <c r="B32" t="s">
        <v>80</v>
      </c>
      <c r="C32" s="27">
        <v>245</v>
      </c>
    </row>
    <row r="33" spans="1:3" ht="18.75" customHeight="1" x14ac:dyDescent="0.25">
      <c r="A33" s="37">
        <v>1032</v>
      </c>
      <c r="B33" t="s">
        <v>81</v>
      </c>
      <c r="C33" s="40">
        <v>598.33000000000004</v>
      </c>
    </row>
    <row r="34" spans="1:3" ht="18.75" customHeight="1" x14ac:dyDescent="0.25">
      <c r="A34" s="37">
        <v>1033</v>
      </c>
      <c r="B34" t="s">
        <v>82</v>
      </c>
    </row>
    <row r="35" spans="1:3" ht="18.75" customHeight="1" x14ac:dyDescent="0.25">
      <c r="A35" s="37">
        <v>1034</v>
      </c>
      <c r="B35" t="s">
        <v>84</v>
      </c>
    </row>
    <row r="36" spans="1:3" ht="18.75" customHeight="1" x14ac:dyDescent="0.25">
      <c r="A36" s="37">
        <v>1035</v>
      </c>
      <c r="B36" t="s">
        <v>85</v>
      </c>
    </row>
    <row r="37" spans="1:3" ht="18.75" customHeight="1" x14ac:dyDescent="0.25">
      <c r="A37" s="37">
        <v>1036</v>
      </c>
      <c r="B37" t="s">
        <v>86</v>
      </c>
      <c r="C37" s="27">
        <v>950</v>
      </c>
    </row>
    <row r="38" spans="1:3" ht="18.75" customHeight="1" x14ac:dyDescent="0.25">
      <c r="A38" s="37">
        <v>1037</v>
      </c>
      <c r="B38" t="s">
        <v>50</v>
      </c>
    </row>
    <row r="39" spans="1:3" ht="18.75" customHeight="1" x14ac:dyDescent="0.25">
      <c r="A39" s="37">
        <v>1038</v>
      </c>
      <c r="B39" t="s">
        <v>51</v>
      </c>
    </row>
    <row r="40" spans="1:3" ht="18.75" customHeight="1" x14ac:dyDescent="0.25">
      <c r="A40" s="37">
        <v>1039</v>
      </c>
      <c r="B40" t="s">
        <v>18</v>
      </c>
    </row>
    <row r="41" spans="1:3" ht="18.75" customHeight="1" x14ac:dyDescent="0.25">
      <c r="A41" s="37">
        <v>1040</v>
      </c>
      <c r="B41" t="s">
        <v>90</v>
      </c>
      <c r="C41" s="27">
        <v>2090</v>
      </c>
    </row>
    <row r="42" spans="1:3" ht="18.75" customHeight="1" x14ac:dyDescent="0.25">
      <c r="A42" s="37">
        <v>1041</v>
      </c>
      <c r="B42" t="s">
        <v>95</v>
      </c>
    </row>
    <row r="43" spans="1:3" ht="18.75" customHeight="1" x14ac:dyDescent="0.25">
      <c r="A43" s="37">
        <v>1042</v>
      </c>
      <c r="B43" t="s">
        <v>96</v>
      </c>
    </row>
    <row r="44" spans="1:3" ht="18.75" customHeight="1" x14ac:dyDescent="0.25">
      <c r="A44" s="37">
        <v>1043</v>
      </c>
      <c r="B44" t="s">
        <v>97</v>
      </c>
    </row>
    <row r="45" spans="1:3" ht="18.75" customHeight="1" x14ac:dyDescent="0.25">
      <c r="A45" s="37">
        <v>1044</v>
      </c>
      <c r="B45" t="s">
        <v>102</v>
      </c>
    </row>
    <row r="46" spans="1:3" ht="18.75" customHeight="1" x14ac:dyDescent="0.25">
      <c r="A46" s="37">
        <v>1045</v>
      </c>
      <c r="B46" t="s">
        <v>103</v>
      </c>
    </row>
    <row r="47" spans="1:3" ht="18.75" customHeight="1" x14ac:dyDescent="0.25">
      <c r="A47" s="37">
        <v>1046</v>
      </c>
      <c r="B47" t="s">
        <v>105</v>
      </c>
    </row>
    <row r="48" spans="1:3" ht="18.75" customHeight="1" x14ac:dyDescent="0.25">
      <c r="A48" s="37">
        <v>1047</v>
      </c>
      <c r="B48" t="s">
        <v>106</v>
      </c>
      <c r="C48" s="27">
        <v>2890</v>
      </c>
    </row>
    <row r="49" spans="1:3" ht="18.75" customHeight="1" x14ac:dyDescent="0.25">
      <c r="A49" s="37">
        <v>1048</v>
      </c>
      <c r="B49" t="s">
        <v>107</v>
      </c>
    </row>
    <row r="50" spans="1:3" ht="18.75" customHeight="1" x14ac:dyDescent="0.25">
      <c r="A50" s="37">
        <v>1049</v>
      </c>
      <c r="B50" t="s">
        <v>108</v>
      </c>
    </row>
    <row r="51" spans="1:3" ht="18.75" customHeight="1" x14ac:dyDescent="0.25">
      <c r="A51" s="37">
        <v>1050</v>
      </c>
      <c r="B51" t="s">
        <v>117</v>
      </c>
    </row>
    <row r="52" spans="1:3" ht="18.75" customHeight="1" x14ac:dyDescent="0.25">
      <c r="A52" s="37">
        <v>1051</v>
      </c>
      <c r="B52" t="s">
        <v>112</v>
      </c>
      <c r="C52" s="40">
        <v>758.68</v>
      </c>
    </row>
    <row r="53" spans="1:3" ht="18.75" customHeight="1" x14ac:dyDescent="0.25">
      <c r="A53" s="37">
        <v>1052</v>
      </c>
      <c r="B53" t="s">
        <v>113</v>
      </c>
      <c r="C53" s="27">
        <v>2165</v>
      </c>
    </row>
    <row r="54" spans="1:3" ht="18.75" customHeight="1" x14ac:dyDescent="0.25">
      <c r="A54" s="37">
        <v>1053</v>
      </c>
      <c r="B54" t="s">
        <v>115</v>
      </c>
    </row>
    <row r="55" spans="1:3" ht="18.75" customHeight="1" x14ac:dyDescent="0.25">
      <c r="A55" s="37">
        <v>1054</v>
      </c>
      <c r="B55" t="s">
        <v>118</v>
      </c>
    </row>
    <row r="56" spans="1:3" ht="18.75" customHeight="1" x14ac:dyDescent="0.25">
      <c r="A56" s="37">
        <v>1055</v>
      </c>
      <c r="B56" t="s">
        <v>119</v>
      </c>
    </row>
    <row r="57" spans="1:3" ht="18.75" customHeight="1" x14ac:dyDescent="0.25">
      <c r="A57" s="37">
        <v>1056</v>
      </c>
      <c r="B57" t="s">
        <v>120</v>
      </c>
      <c r="C57" s="27">
        <v>700</v>
      </c>
    </row>
    <row r="58" spans="1:3" ht="18.75" customHeight="1" x14ac:dyDescent="0.25">
      <c r="A58" s="37">
        <v>1057</v>
      </c>
      <c r="B58" t="s">
        <v>121</v>
      </c>
    </row>
    <row r="59" spans="1:3" ht="18.75" customHeight="1" x14ac:dyDescent="0.25">
      <c r="A59" s="37">
        <v>1058</v>
      </c>
      <c r="B59" t="s">
        <v>122</v>
      </c>
      <c r="C59" s="40">
        <v>2818.75</v>
      </c>
    </row>
    <row r="60" spans="1:3" ht="18.75" customHeight="1" x14ac:dyDescent="0.25">
      <c r="A60" s="37">
        <v>1059</v>
      </c>
      <c r="B60" t="s">
        <v>123</v>
      </c>
      <c r="C60" s="27">
        <v>1290</v>
      </c>
    </row>
    <row r="61" spans="1:3" ht="18.75" customHeight="1" x14ac:dyDescent="0.25">
      <c r="A61" s="37">
        <v>1060</v>
      </c>
      <c r="B61" t="s">
        <v>124</v>
      </c>
      <c r="C61" s="27">
        <v>3301</v>
      </c>
    </row>
    <row r="62" spans="1:3" ht="18.75" customHeight="1" x14ac:dyDescent="0.25">
      <c r="A62" s="37">
        <v>1061</v>
      </c>
      <c r="B62" t="s">
        <v>89</v>
      </c>
      <c r="C62" s="27">
        <v>1280</v>
      </c>
    </row>
    <row r="63" spans="1:3" ht="18.75" customHeight="1" x14ac:dyDescent="0.25">
      <c r="A63" s="37">
        <v>1062</v>
      </c>
      <c r="B63" t="s">
        <v>104</v>
      </c>
    </row>
    <row r="64" spans="1:3" ht="18.75" customHeight="1" x14ac:dyDescent="0.25">
      <c r="A64" s="37">
        <v>1063</v>
      </c>
      <c r="B64" t="s">
        <v>68</v>
      </c>
    </row>
    <row r="65" spans="1:3" ht="18.75" customHeight="1" x14ac:dyDescent="0.25">
      <c r="A65" s="37">
        <v>1064</v>
      </c>
      <c r="B65" t="s">
        <v>101</v>
      </c>
    </row>
    <row r="66" spans="1:3" ht="18.75" customHeight="1" x14ac:dyDescent="0.25">
      <c r="A66" s="37">
        <v>1065</v>
      </c>
      <c r="B66" t="s">
        <v>34</v>
      </c>
    </row>
    <row r="67" spans="1:3" ht="18.75" customHeight="1" x14ac:dyDescent="0.25">
      <c r="A67" s="37">
        <v>1066</v>
      </c>
      <c r="B67" t="s">
        <v>36</v>
      </c>
    </row>
    <row r="68" spans="1:3" ht="18.75" customHeight="1" x14ac:dyDescent="0.25">
      <c r="A68" s="37">
        <v>1067</v>
      </c>
      <c r="B68" t="s">
        <v>99</v>
      </c>
      <c r="C68" s="27">
        <v>10955</v>
      </c>
    </row>
    <row r="69" spans="1:3" ht="18.75" customHeight="1" x14ac:dyDescent="0.25">
      <c r="A69" s="37">
        <v>1068</v>
      </c>
      <c r="B69" t="s">
        <v>39</v>
      </c>
      <c r="C69" s="27">
        <v>1260</v>
      </c>
    </row>
    <row r="70" spans="1:3" ht="18.75" customHeight="1" x14ac:dyDescent="0.25">
      <c r="A70" s="37">
        <v>1069</v>
      </c>
      <c r="B70" t="s">
        <v>88</v>
      </c>
      <c r="C70" s="40">
        <v>4057.5</v>
      </c>
    </row>
    <row r="71" spans="1:3" ht="18.75" customHeight="1" x14ac:dyDescent="0.25">
      <c r="A71" s="37">
        <v>1070</v>
      </c>
      <c r="B71" t="s">
        <v>63</v>
      </c>
    </row>
    <row r="72" spans="1:3" ht="18.75" customHeight="1" x14ac:dyDescent="0.25">
      <c r="A72" s="37">
        <v>1071</v>
      </c>
      <c r="B72" t="s">
        <v>28</v>
      </c>
      <c r="C72" s="27">
        <v>1155</v>
      </c>
    </row>
    <row r="73" spans="1:3" ht="18.75" customHeight="1" x14ac:dyDescent="0.25">
      <c r="A73" s="37">
        <v>1072</v>
      </c>
      <c r="B73" t="s">
        <v>83</v>
      </c>
    </row>
    <row r="74" spans="1:3" ht="18.75" customHeight="1" x14ac:dyDescent="0.25">
      <c r="A74" s="37">
        <v>1073</v>
      </c>
      <c r="B74" t="s">
        <v>64</v>
      </c>
    </row>
    <row r="75" spans="1:3" ht="18.75" customHeight="1" x14ac:dyDescent="0.25">
      <c r="A75" s="37">
        <v>1074</v>
      </c>
      <c r="B75" t="s">
        <v>23</v>
      </c>
      <c r="C75" s="27">
        <v>1875</v>
      </c>
    </row>
    <row r="76" spans="1:3" ht="18.75" customHeight="1" x14ac:dyDescent="0.25">
      <c r="A76" s="37">
        <v>1075</v>
      </c>
      <c r="B76" t="s">
        <v>72</v>
      </c>
    </row>
    <row r="77" spans="1:3" ht="18.75" customHeight="1" x14ac:dyDescent="0.25">
      <c r="A77" s="37">
        <v>1076</v>
      </c>
      <c r="B77" t="s">
        <v>20</v>
      </c>
    </row>
    <row r="78" spans="1:3" ht="18.75" customHeight="1" x14ac:dyDescent="0.25">
      <c r="A78" s="37">
        <v>1077</v>
      </c>
      <c r="B78" t="s">
        <v>74</v>
      </c>
    </row>
    <row r="79" spans="1:3" ht="18.75" customHeight="1" x14ac:dyDescent="0.25">
      <c r="A79" s="37">
        <v>1078</v>
      </c>
      <c r="B79" t="s">
        <v>47</v>
      </c>
    </row>
    <row r="80" spans="1:3" ht="18.75" customHeight="1" x14ac:dyDescent="0.25">
      <c r="A80" s="37">
        <v>1079</v>
      </c>
      <c r="B80" t="s">
        <v>116</v>
      </c>
    </row>
    <row r="81" spans="1:3" ht="18.75" customHeight="1" x14ac:dyDescent="0.25">
      <c r="A81" s="37">
        <v>1080</v>
      </c>
      <c r="B81" t="s">
        <v>93</v>
      </c>
    </row>
    <row r="82" spans="1:3" ht="18.75" customHeight="1" x14ac:dyDescent="0.25">
      <c r="A82" s="37">
        <v>1081</v>
      </c>
      <c r="B82" t="s">
        <v>58</v>
      </c>
    </row>
    <row r="83" spans="1:3" ht="18.75" customHeight="1" x14ac:dyDescent="0.25">
      <c r="A83" s="37">
        <v>1082</v>
      </c>
      <c r="B83" t="s">
        <v>31</v>
      </c>
    </row>
    <row r="84" spans="1:3" ht="18.75" customHeight="1" x14ac:dyDescent="0.25">
      <c r="A84" s="37">
        <v>1083</v>
      </c>
      <c r="B84" t="s">
        <v>91</v>
      </c>
    </row>
    <row r="85" spans="1:3" ht="18.75" customHeight="1" x14ac:dyDescent="0.25">
      <c r="A85" s="37">
        <v>1084</v>
      </c>
      <c r="B85" t="s">
        <v>29</v>
      </c>
    </row>
    <row r="86" spans="1:3" ht="18.75" customHeight="1" x14ac:dyDescent="0.25">
      <c r="A86" s="37">
        <v>1085</v>
      </c>
      <c r="B86" t="s">
        <v>21</v>
      </c>
    </row>
    <row r="87" spans="1:3" ht="18.75" customHeight="1" x14ac:dyDescent="0.25">
      <c r="A87" s="37">
        <v>1086</v>
      </c>
      <c r="B87" t="s">
        <v>75</v>
      </c>
    </row>
    <row r="88" spans="1:3" ht="18.75" customHeight="1" x14ac:dyDescent="0.25">
      <c r="A88" s="37">
        <v>1087</v>
      </c>
      <c r="B88" t="s">
        <v>27</v>
      </c>
    </row>
    <row r="89" spans="1:3" ht="18.75" customHeight="1" x14ac:dyDescent="0.25">
      <c r="A89" s="37">
        <v>1088</v>
      </c>
      <c r="B89" t="s">
        <v>69</v>
      </c>
    </row>
    <row r="90" spans="1:3" ht="18.75" customHeight="1" x14ac:dyDescent="0.25">
      <c r="A90" s="37">
        <v>1089</v>
      </c>
      <c r="B90" t="s">
        <v>114</v>
      </c>
    </row>
    <row r="91" spans="1:3" ht="18.75" customHeight="1" x14ac:dyDescent="0.25">
      <c r="A91" s="37">
        <v>1090</v>
      </c>
      <c r="B91" t="s">
        <v>37</v>
      </c>
    </row>
    <row r="92" spans="1:3" ht="18.75" customHeight="1" x14ac:dyDescent="0.25">
      <c r="A92" s="37">
        <v>1091</v>
      </c>
      <c r="B92" t="s">
        <v>110</v>
      </c>
    </row>
    <row r="93" spans="1:3" ht="18.75" customHeight="1" x14ac:dyDescent="0.25">
      <c r="A93" s="37">
        <v>1092</v>
      </c>
      <c r="B93" t="s">
        <v>55</v>
      </c>
    </row>
    <row r="94" spans="1:3" ht="18.75" customHeight="1" x14ac:dyDescent="0.25">
      <c r="A94" s="37">
        <v>1093</v>
      </c>
      <c r="B94" t="s">
        <v>111</v>
      </c>
      <c r="C94" s="27">
        <v>3100</v>
      </c>
    </row>
    <row r="95" spans="1:3" ht="18.75" customHeight="1" x14ac:dyDescent="0.25">
      <c r="A95" s="37">
        <v>1094</v>
      </c>
      <c r="B95" t="s">
        <v>53</v>
      </c>
    </row>
    <row r="96" spans="1:3" ht="18.75" customHeight="1" x14ac:dyDescent="0.25">
      <c r="A96" s="37">
        <v>1095</v>
      </c>
      <c r="B96" t="s">
        <v>70</v>
      </c>
      <c r="C96" s="27">
        <v>560</v>
      </c>
    </row>
    <row r="97" spans="1:3" ht="18.75" customHeight="1" x14ac:dyDescent="0.25">
      <c r="A97" s="37">
        <v>1096</v>
      </c>
      <c r="B97" t="s">
        <v>87</v>
      </c>
    </row>
    <row r="98" spans="1:3" ht="18.75" customHeight="1" x14ac:dyDescent="0.25">
      <c r="A98" s="37">
        <v>1097</v>
      </c>
      <c r="B98" t="s">
        <v>66</v>
      </c>
      <c r="C98" s="27">
        <v>975</v>
      </c>
    </row>
    <row r="99" spans="1:3" ht="18.75" customHeight="1" x14ac:dyDescent="0.25">
      <c r="A99" s="37">
        <v>1098</v>
      </c>
      <c r="B99" t="s">
        <v>100</v>
      </c>
    </row>
    <row r="100" spans="1:3" ht="18.75" customHeight="1" x14ac:dyDescent="0.25">
      <c r="A100" s="37">
        <v>1099</v>
      </c>
      <c r="B100" t="s">
        <v>94</v>
      </c>
    </row>
    <row r="101" spans="1:3" ht="18.75" customHeight="1" x14ac:dyDescent="0.25">
      <c r="A101" s="37">
        <v>1100</v>
      </c>
      <c r="B101" t="s">
        <v>98</v>
      </c>
    </row>
    <row r="102" spans="1:3" ht="18.75" customHeight="1" x14ac:dyDescent="0.25">
      <c r="A102" s="37">
        <v>1101</v>
      </c>
      <c r="B102" t="s">
        <v>76</v>
      </c>
    </row>
    <row r="103" spans="1:3" ht="18.75" customHeight="1" x14ac:dyDescent="0.25">
      <c r="A103" s="37">
        <v>1102</v>
      </c>
      <c r="B103" t="s">
        <v>109</v>
      </c>
    </row>
    <row r="104" spans="1:3" ht="18.75" customHeight="1" x14ac:dyDescent="0.25">
      <c r="A104" s="37">
        <v>1103</v>
      </c>
      <c r="B104" t="s">
        <v>49</v>
      </c>
      <c r="C104" s="27">
        <v>720</v>
      </c>
    </row>
    <row r="105" spans="1:3" ht="18.75" customHeight="1" x14ac:dyDescent="0.25">
      <c r="A105" s="37">
        <v>1104</v>
      </c>
      <c r="B105" t="s">
        <v>59</v>
      </c>
    </row>
    <row r="106" spans="1:3" ht="18.75" customHeight="1" x14ac:dyDescent="0.25">
      <c r="A106" s="37">
        <v>1105</v>
      </c>
      <c r="B106" t="s">
        <v>67</v>
      </c>
    </row>
    <row r="107" spans="1:3" ht="18.75" customHeight="1" x14ac:dyDescent="0.25">
      <c r="A107" s="37">
        <v>1106</v>
      </c>
      <c r="B107" t="s">
        <v>40</v>
      </c>
    </row>
    <row r="108" spans="1:3" ht="18.75" customHeight="1" x14ac:dyDescent="0.25">
      <c r="A108" s="37">
        <v>1107</v>
      </c>
      <c r="B108" t="s">
        <v>154</v>
      </c>
    </row>
    <row r="109" spans="1:3" ht="18.75" customHeight="1" x14ac:dyDescent="0.25">
      <c r="A109" s="37">
        <v>1108</v>
      </c>
      <c r="B109" t="s">
        <v>155</v>
      </c>
    </row>
    <row r="110" spans="1:3" ht="18.75" customHeight="1" x14ac:dyDescent="0.25">
      <c r="A110" s="37">
        <v>1109</v>
      </c>
      <c r="B110" t="s">
        <v>156</v>
      </c>
      <c r="C110" s="27">
        <v>2635</v>
      </c>
    </row>
    <row r="111" spans="1:3" ht="18.75" customHeight="1" x14ac:dyDescent="0.25">
      <c r="A111" s="37">
        <v>1110</v>
      </c>
      <c r="B111" t="s">
        <v>157</v>
      </c>
      <c r="C111" s="27">
        <v>480</v>
      </c>
    </row>
    <row r="112" spans="1:3" ht="18.75" customHeight="1" x14ac:dyDescent="0.25">
      <c r="A112" s="37">
        <v>1111</v>
      </c>
      <c r="B112" t="s">
        <v>158</v>
      </c>
      <c r="C112" s="27">
        <v>2295</v>
      </c>
    </row>
    <row r="113" spans="1:3" ht="18.75" customHeight="1" x14ac:dyDescent="0.25">
      <c r="A113" s="37">
        <v>1112</v>
      </c>
      <c r="B113" t="s">
        <v>159</v>
      </c>
    </row>
    <row r="114" spans="1:3" ht="18.75" customHeight="1" x14ac:dyDescent="0.25">
      <c r="A114" s="37">
        <v>1113</v>
      </c>
      <c r="B114" t="s">
        <v>160</v>
      </c>
    </row>
    <row r="115" spans="1:3" ht="18.75" customHeight="1" x14ac:dyDescent="0.25">
      <c r="A115" s="37">
        <v>1114</v>
      </c>
      <c r="B115" t="s">
        <v>161</v>
      </c>
    </row>
    <row r="116" spans="1:3" ht="18.75" customHeight="1" x14ac:dyDescent="0.25">
      <c r="A116" s="37">
        <v>1115</v>
      </c>
      <c r="B116" t="s">
        <v>162</v>
      </c>
    </row>
    <row r="117" spans="1:3" ht="18.75" customHeight="1" x14ac:dyDescent="0.25">
      <c r="A117" s="37">
        <v>1116</v>
      </c>
      <c r="B117" t="s">
        <v>163</v>
      </c>
    </row>
    <row r="118" spans="1:3" ht="18.75" customHeight="1" x14ac:dyDescent="0.25">
      <c r="A118" s="37">
        <v>1117</v>
      </c>
      <c r="B118" t="s">
        <v>164</v>
      </c>
      <c r="C118" s="27">
        <v>285</v>
      </c>
    </row>
    <row r="119" spans="1:3" ht="18.75" customHeight="1" x14ac:dyDescent="0.25">
      <c r="A119" s="37">
        <v>1118</v>
      </c>
      <c r="B119" t="s">
        <v>165</v>
      </c>
    </row>
    <row r="120" spans="1:3" ht="18.75" customHeight="1" x14ac:dyDescent="0.25">
      <c r="A120" s="37">
        <v>1119</v>
      </c>
      <c r="B120" t="s">
        <v>166</v>
      </c>
    </row>
    <row r="121" spans="1:3" ht="18.75" customHeight="1" x14ac:dyDescent="0.25">
      <c r="A121" s="37">
        <v>1120</v>
      </c>
      <c r="B121" t="s">
        <v>167</v>
      </c>
      <c r="C121" s="27">
        <v>640</v>
      </c>
    </row>
    <row r="122" spans="1:3" ht="18.75" customHeight="1" x14ac:dyDescent="0.25">
      <c r="A122" s="37">
        <v>1121</v>
      </c>
      <c r="B122" t="s">
        <v>168</v>
      </c>
      <c r="C122" s="27">
        <v>1390</v>
      </c>
    </row>
    <row r="123" spans="1:3" ht="18.75" customHeight="1" x14ac:dyDescent="0.25">
      <c r="A123" s="37">
        <v>1122</v>
      </c>
      <c r="B123" t="s">
        <v>169</v>
      </c>
      <c r="C123" s="27">
        <v>545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D130"/>
  <sheetViews>
    <sheetView workbookViewId="0">
      <selection activeCell="M43" sqref="M43"/>
    </sheetView>
  </sheetViews>
  <sheetFormatPr defaultRowHeight="15" x14ac:dyDescent="0.25"/>
  <cols>
    <col min="1" max="1" width="13.5703125" style="35" bestFit="1" customWidth="1"/>
    <col min="2" max="2" width="13.5703125" bestFit="1" customWidth="1"/>
    <col min="3" max="3" width="13.5703125" style="34" bestFit="1" customWidth="1"/>
    <col min="4" max="4" width="13.5703125" bestFit="1" customWidth="1"/>
  </cols>
  <sheetData>
    <row r="1" spans="1:4" ht="18.75" customHeight="1" x14ac:dyDescent="0.25">
      <c r="B1" s="36" t="s">
        <v>152</v>
      </c>
      <c r="C1" s="37" t="s">
        <v>134</v>
      </c>
      <c r="D1" s="36" t="s">
        <v>153</v>
      </c>
    </row>
    <row r="2" spans="1:4" ht="18.75" customHeight="1" x14ac:dyDescent="0.25">
      <c r="A2" s="37">
        <v>1001</v>
      </c>
      <c r="B2" t="s">
        <v>19</v>
      </c>
      <c r="C2" s="40">
        <v>1672.5</v>
      </c>
    </row>
    <row r="3" spans="1:4" ht="18.75" customHeight="1" x14ac:dyDescent="0.25">
      <c r="A3" s="37">
        <v>1002</v>
      </c>
      <c r="B3" t="s">
        <v>22</v>
      </c>
    </row>
    <row r="4" spans="1:4" ht="18.75" customHeight="1" x14ac:dyDescent="0.25">
      <c r="A4" s="37">
        <v>1003</v>
      </c>
      <c r="B4" t="s">
        <v>24</v>
      </c>
      <c r="C4" s="40">
        <v>7657.5</v>
      </c>
    </row>
    <row r="5" spans="1:4" ht="18.75" customHeight="1" x14ac:dyDescent="0.25">
      <c r="A5" s="37">
        <v>1004</v>
      </c>
      <c r="B5" t="s">
        <v>25</v>
      </c>
    </row>
    <row r="6" spans="1:4" ht="18.75" customHeight="1" x14ac:dyDescent="0.25">
      <c r="A6" s="37">
        <v>1005</v>
      </c>
      <c r="B6" t="s">
        <v>26</v>
      </c>
    </row>
    <row r="7" spans="1:4" ht="18.75" customHeight="1" x14ac:dyDescent="0.25">
      <c r="A7" s="37">
        <v>1006</v>
      </c>
      <c r="B7" t="s">
        <v>30</v>
      </c>
      <c r="C7" s="40">
        <v>2823.75</v>
      </c>
    </row>
    <row r="8" spans="1:4" ht="18.75" customHeight="1" x14ac:dyDescent="0.25">
      <c r="A8" s="37">
        <v>1007</v>
      </c>
      <c r="B8" t="s">
        <v>32</v>
      </c>
    </row>
    <row r="9" spans="1:4" ht="18.75" customHeight="1" x14ac:dyDescent="0.25">
      <c r="A9" s="37">
        <v>1008</v>
      </c>
      <c r="B9" t="s">
        <v>33</v>
      </c>
    </row>
    <row r="10" spans="1:4" ht="18.75" customHeight="1" x14ac:dyDescent="0.25">
      <c r="A10" s="37">
        <v>1009</v>
      </c>
    </row>
    <row r="11" spans="1:4" ht="18.75" customHeight="1" x14ac:dyDescent="0.25">
      <c r="A11" s="37">
        <v>1010</v>
      </c>
      <c r="B11" t="s">
        <v>38</v>
      </c>
    </row>
    <row r="12" spans="1:4" ht="18.75" customHeight="1" x14ac:dyDescent="0.25">
      <c r="A12" s="37">
        <v>1011</v>
      </c>
      <c r="B12" t="s">
        <v>41</v>
      </c>
      <c r="C12" s="40">
        <v>1292.5</v>
      </c>
    </row>
    <row r="13" spans="1:4" ht="18.75" customHeight="1" x14ac:dyDescent="0.25">
      <c r="A13" s="37">
        <v>1012</v>
      </c>
      <c r="B13" t="s">
        <v>42</v>
      </c>
    </row>
    <row r="14" spans="1:4" ht="18.75" customHeight="1" x14ac:dyDescent="0.25">
      <c r="A14" s="37">
        <v>1013</v>
      </c>
      <c r="B14" t="s">
        <v>43</v>
      </c>
    </row>
    <row r="15" spans="1:4" ht="18.75" customHeight="1" x14ac:dyDescent="0.25">
      <c r="A15" s="37">
        <v>1014</v>
      </c>
      <c r="B15" t="s">
        <v>44</v>
      </c>
    </row>
    <row r="16" spans="1:4" ht="18.75" customHeight="1" x14ac:dyDescent="0.25">
      <c r="A16" s="37">
        <v>1015</v>
      </c>
      <c r="B16" t="s">
        <v>45</v>
      </c>
    </row>
    <row r="17" spans="1:3" ht="18.75" customHeight="1" x14ac:dyDescent="0.25">
      <c r="A17" s="37">
        <v>1016</v>
      </c>
      <c r="B17" t="s">
        <v>46</v>
      </c>
      <c r="C17" s="40">
        <v>1722.5</v>
      </c>
    </row>
    <row r="18" spans="1:3" ht="18.75" customHeight="1" x14ac:dyDescent="0.25">
      <c r="A18" s="37">
        <v>1017</v>
      </c>
      <c r="B18" t="s">
        <v>48</v>
      </c>
      <c r="C18" s="27">
        <v>4260</v>
      </c>
    </row>
    <row r="19" spans="1:3" ht="18.75" customHeight="1" x14ac:dyDescent="0.25">
      <c r="A19" s="37">
        <v>1018</v>
      </c>
      <c r="B19" t="s">
        <v>52</v>
      </c>
    </row>
    <row r="20" spans="1:3" ht="18.75" customHeight="1" x14ac:dyDescent="0.25">
      <c r="A20" s="37">
        <v>1019</v>
      </c>
      <c r="B20" t="s">
        <v>54</v>
      </c>
    </row>
    <row r="21" spans="1:3" ht="18.75" customHeight="1" x14ac:dyDescent="0.25">
      <c r="A21" s="37">
        <v>1020</v>
      </c>
      <c r="B21" t="s">
        <v>56</v>
      </c>
    </row>
    <row r="22" spans="1:3" ht="18.75" customHeight="1" x14ac:dyDescent="0.25">
      <c r="A22" s="37">
        <v>1021</v>
      </c>
      <c r="B22" t="s">
        <v>57</v>
      </c>
      <c r="C22" s="40">
        <v>3527.5</v>
      </c>
    </row>
    <row r="23" spans="1:3" ht="18.75" customHeight="1" x14ac:dyDescent="0.25">
      <c r="A23" s="37">
        <v>1022</v>
      </c>
      <c r="B23" t="s">
        <v>60</v>
      </c>
    </row>
    <row r="24" spans="1:3" ht="18.75" customHeight="1" x14ac:dyDescent="0.25">
      <c r="A24" s="37">
        <v>1023</v>
      </c>
      <c r="B24" t="s">
        <v>61</v>
      </c>
    </row>
    <row r="25" spans="1:3" ht="18.75" customHeight="1" x14ac:dyDescent="0.25">
      <c r="A25" s="37">
        <v>1024</v>
      </c>
      <c r="B25" t="s">
        <v>62</v>
      </c>
    </row>
    <row r="26" spans="1:3" ht="18.75" customHeight="1" x14ac:dyDescent="0.25">
      <c r="A26" s="37">
        <v>1025</v>
      </c>
      <c r="B26" t="s">
        <v>65</v>
      </c>
      <c r="C26" s="40">
        <v>1897.5</v>
      </c>
    </row>
    <row r="27" spans="1:3" ht="18.75" customHeight="1" x14ac:dyDescent="0.25">
      <c r="A27" s="37">
        <v>1026</v>
      </c>
      <c r="B27" t="s">
        <v>71</v>
      </c>
    </row>
    <row r="28" spans="1:3" ht="18.75" customHeight="1" x14ac:dyDescent="0.25">
      <c r="A28" s="37">
        <v>1027</v>
      </c>
      <c r="B28" t="s">
        <v>73</v>
      </c>
      <c r="C28" s="40">
        <v>1792.5</v>
      </c>
    </row>
    <row r="29" spans="1:3" ht="18.75" customHeight="1" x14ac:dyDescent="0.25">
      <c r="A29" s="37">
        <v>1028</v>
      </c>
      <c r="B29" t="s">
        <v>77</v>
      </c>
    </row>
    <row r="30" spans="1:3" ht="18.75" customHeight="1" x14ac:dyDescent="0.25">
      <c r="A30" s="37">
        <v>1029</v>
      </c>
      <c r="B30" t="s">
        <v>78</v>
      </c>
      <c r="C30" s="27">
        <v>2020</v>
      </c>
    </row>
    <row r="31" spans="1:3" ht="18.75" customHeight="1" x14ac:dyDescent="0.25">
      <c r="A31" s="37">
        <v>1030</v>
      </c>
      <c r="B31" t="s">
        <v>79</v>
      </c>
    </row>
    <row r="32" spans="1:3" ht="18.75" customHeight="1" x14ac:dyDescent="0.25">
      <c r="A32" s="37">
        <v>1031</v>
      </c>
      <c r="B32" t="s">
        <v>80</v>
      </c>
      <c r="C32" s="40">
        <v>122.5</v>
      </c>
    </row>
    <row r="33" spans="1:3" ht="18.75" customHeight="1" x14ac:dyDescent="0.25">
      <c r="A33" s="37">
        <v>1032</v>
      </c>
      <c r="B33" t="s">
        <v>81</v>
      </c>
      <c r="C33" s="40">
        <v>1076.6300000000001</v>
      </c>
    </row>
    <row r="34" spans="1:3" ht="18.75" customHeight="1" x14ac:dyDescent="0.25">
      <c r="A34" s="37">
        <v>1033</v>
      </c>
      <c r="B34" t="s">
        <v>82</v>
      </c>
    </row>
    <row r="35" spans="1:3" ht="18.75" customHeight="1" x14ac:dyDescent="0.25">
      <c r="A35" s="37">
        <v>1034</v>
      </c>
      <c r="B35" t="s">
        <v>84</v>
      </c>
    </row>
    <row r="36" spans="1:3" ht="18.75" customHeight="1" x14ac:dyDescent="0.25">
      <c r="A36" s="37">
        <v>1035</v>
      </c>
      <c r="B36" t="s">
        <v>85</v>
      </c>
    </row>
    <row r="37" spans="1:3" ht="18.75" customHeight="1" x14ac:dyDescent="0.25">
      <c r="A37" s="37">
        <v>1036</v>
      </c>
      <c r="B37" t="s">
        <v>86</v>
      </c>
      <c r="C37" s="40">
        <v>693.75</v>
      </c>
    </row>
    <row r="38" spans="1:3" ht="18.75" customHeight="1" x14ac:dyDescent="0.25">
      <c r="A38" s="37">
        <v>1037</v>
      </c>
      <c r="B38" t="s">
        <v>50</v>
      </c>
    </row>
    <row r="39" spans="1:3" ht="18.75" customHeight="1" x14ac:dyDescent="0.25">
      <c r="A39" s="37">
        <v>1038</v>
      </c>
      <c r="B39" t="s">
        <v>51</v>
      </c>
    </row>
    <row r="40" spans="1:3" ht="18.75" customHeight="1" x14ac:dyDescent="0.25">
      <c r="A40" s="37">
        <v>1039</v>
      </c>
      <c r="B40" t="s">
        <v>18</v>
      </c>
    </row>
    <row r="41" spans="1:3" ht="18.75" customHeight="1" x14ac:dyDescent="0.25">
      <c r="A41" s="37">
        <v>1040</v>
      </c>
      <c r="B41" t="s">
        <v>90</v>
      </c>
      <c r="C41" s="27">
        <v>1940</v>
      </c>
    </row>
    <row r="42" spans="1:3" ht="18.75" customHeight="1" x14ac:dyDescent="0.25">
      <c r="A42" s="37">
        <v>1041</v>
      </c>
      <c r="B42" t="s">
        <v>95</v>
      </c>
    </row>
    <row r="43" spans="1:3" ht="18.75" customHeight="1" x14ac:dyDescent="0.25">
      <c r="A43" s="37">
        <v>1042</v>
      </c>
      <c r="B43" t="s">
        <v>96</v>
      </c>
    </row>
    <row r="44" spans="1:3" ht="18.75" customHeight="1" x14ac:dyDescent="0.25">
      <c r="A44" s="37">
        <v>1043</v>
      </c>
      <c r="B44" t="s">
        <v>97</v>
      </c>
    </row>
    <row r="45" spans="1:3" ht="18.75" customHeight="1" x14ac:dyDescent="0.25">
      <c r="A45" s="37">
        <v>1044</v>
      </c>
      <c r="B45" t="s">
        <v>102</v>
      </c>
    </row>
    <row r="46" spans="1:3" ht="18.75" customHeight="1" x14ac:dyDescent="0.25">
      <c r="A46" s="37">
        <v>1045</v>
      </c>
      <c r="B46" t="s">
        <v>103</v>
      </c>
    </row>
    <row r="47" spans="1:3" ht="18.75" customHeight="1" x14ac:dyDescent="0.25">
      <c r="A47" s="37">
        <v>1046</v>
      </c>
      <c r="B47" t="s">
        <v>105</v>
      </c>
    </row>
    <row r="48" spans="1:3" ht="18.75" customHeight="1" x14ac:dyDescent="0.25">
      <c r="A48" s="37">
        <v>1047</v>
      </c>
      <c r="B48" t="s">
        <v>106</v>
      </c>
      <c r="C48" s="27">
        <v>1970</v>
      </c>
    </row>
    <row r="49" spans="1:3" ht="18.75" customHeight="1" x14ac:dyDescent="0.25">
      <c r="A49" s="37">
        <v>1048</v>
      </c>
      <c r="B49" t="s">
        <v>107</v>
      </c>
    </row>
    <row r="50" spans="1:3" ht="18.75" customHeight="1" x14ac:dyDescent="0.25">
      <c r="A50" s="37">
        <v>1049</v>
      </c>
      <c r="B50" t="s">
        <v>108</v>
      </c>
      <c r="C50" s="27">
        <v>1290</v>
      </c>
    </row>
    <row r="51" spans="1:3" ht="18.75" customHeight="1" x14ac:dyDescent="0.25">
      <c r="A51" s="37">
        <v>1050</v>
      </c>
      <c r="B51" t="s">
        <v>117</v>
      </c>
      <c r="C51" s="27">
        <v>1050</v>
      </c>
    </row>
    <row r="52" spans="1:3" ht="18.75" customHeight="1" x14ac:dyDescent="0.25">
      <c r="A52" s="37">
        <v>1051</v>
      </c>
      <c r="B52" t="s">
        <v>112</v>
      </c>
    </row>
    <row r="53" spans="1:3" ht="18.75" customHeight="1" x14ac:dyDescent="0.25">
      <c r="A53" s="37">
        <v>1052</v>
      </c>
      <c r="B53" t="s">
        <v>113</v>
      </c>
      <c r="C53" s="40">
        <v>4862.5</v>
      </c>
    </row>
    <row r="54" spans="1:3" ht="18.75" customHeight="1" x14ac:dyDescent="0.25">
      <c r="A54" s="37">
        <v>1053</v>
      </c>
      <c r="B54" t="s">
        <v>115</v>
      </c>
    </row>
    <row r="55" spans="1:3" ht="18.75" customHeight="1" x14ac:dyDescent="0.25">
      <c r="A55" s="37">
        <v>1054</v>
      </c>
      <c r="B55" t="s">
        <v>118</v>
      </c>
    </row>
    <row r="56" spans="1:3" ht="18.75" customHeight="1" x14ac:dyDescent="0.25">
      <c r="A56" s="37">
        <v>1055</v>
      </c>
      <c r="B56" t="s">
        <v>119</v>
      </c>
    </row>
    <row r="57" spans="1:3" ht="18.75" customHeight="1" x14ac:dyDescent="0.25">
      <c r="A57" s="37">
        <v>1056</v>
      </c>
      <c r="B57" t="s">
        <v>120</v>
      </c>
    </row>
    <row r="58" spans="1:3" ht="18.75" customHeight="1" x14ac:dyDescent="0.25">
      <c r="A58" s="37">
        <v>1057</v>
      </c>
      <c r="B58" t="s">
        <v>121</v>
      </c>
    </row>
    <row r="59" spans="1:3" ht="18.75" customHeight="1" x14ac:dyDescent="0.25">
      <c r="A59" s="37">
        <v>1058</v>
      </c>
      <c r="B59" t="s">
        <v>122</v>
      </c>
      <c r="C59" s="27">
        <v>2640</v>
      </c>
    </row>
    <row r="60" spans="1:3" ht="18.75" customHeight="1" x14ac:dyDescent="0.25">
      <c r="A60" s="37">
        <v>1059</v>
      </c>
      <c r="B60" t="s">
        <v>123</v>
      </c>
    </row>
    <row r="61" spans="1:3" ht="18.75" customHeight="1" x14ac:dyDescent="0.25">
      <c r="A61" s="37">
        <v>1060</v>
      </c>
      <c r="B61" t="s">
        <v>124</v>
      </c>
      <c r="C61" s="27">
        <v>3028</v>
      </c>
    </row>
    <row r="62" spans="1:3" ht="18.75" customHeight="1" x14ac:dyDescent="0.25">
      <c r="A62" s="37">
        <v>1061</v>
      </c>
      <c r="B62" t="s">
        <v>89</v>
      </c>
    </row>
    <row r="63" spans="1:3" ht="18.75" customHeight="1" x14ac:dyDescent="0.25">
      <c r="A63" s="37">
        <v>1062</v>
      </c>
      <c r="B63" t="s">
        <v>104</v>
      </c>
      <c r="C63" s="27">
        <v>780</v>
      </c>
    </row>
    <row r="64" spans="1:3" ht="18.75" customHeight="1" x14ac:dyDescent="0.25">
      <c r="A64" s="37">
        <v>1063</v>
      </c>
      <c r="B64" t="s">
        <v>68</v>
      </c>
    </row>
    <row r="65" spans="1:3" ht="18.75" customHeight="1" x14ac:dyDescent="0.25">
      <c r="A65" s="37">
        <v>1064</v>
      </c>
      <c r="B65" t="s">
        <v>101</v>
      </c>
    </row>
    <row r="66" spans="1:3" ht="18.75" customHeight="1" x14ac:dyDescent="0.25">
      <c r="A66" s="37">
        <v>1065</v>
      </c>
      <c r="B66" t="s">
        <v>34</v>
      </c>
    </row>
    <row r="67" spans="1:3" ht="18.75" customHeight="1" x14ac:dyDescent="0.25">
      <c r="A67" s="37">
        <v>1066</v>
      </c>
      <c r="B67" t="s">
        <v>36</v>
      </c>
    </row>
    <row r="68" spans="1:3" ht="18.75" customHeight="1" x14ac:dyDescent="0.25">
      <c r="A68" s="37">
        <v>1067</v>
      </c>
      <c r="B68" t="s">
        <v>99</v>
      </c>
      <c r="C68" s="27">
        <v>12540</v>
      </c>
    </row>
    <row r="69" spans="1:3" ht="18.75" customHeight="1" x14ac:dyDescent="0.25">
      <c r="A69" s="37">
        <v>1068</v>
      </c>
      <c r="B69" t="s">
        <v>39</v>
      </c>
    </row>
    <row r="70" spans="1:3" ht="18.75" customHeight="1" x14ac:dyDescent="0.25">
      <c r="A70" s="37">
        <v>1069</v>
      </c>
      <c r="B70" t="s">
        <v>88</v>
      </c>
      <c r="C70" s="27">
        <v>4175</v>
      </c>
    </row>
    <row r="71" spans="1:3" ht="18.75" customHeight="1" x14ac:dyDescent="0.25">
      <c r="A71" s="37">
        <v>1070</v>
      </c>
      <c r="B71" t="s">
        <v>63</v>
      </c>
    </row>
    <row r="72" spans="1:3" ht="18.75" customHeight="1" x14ac:dyDescent="0.25">
      <c r="A72" s="37">
        <v>1071</v>
      </c>
      <c r="B72" t="s">
        <v>28</v>
      </c>
    </row>
    <row r="73" spans="1:3" ht="18.75" customHeight="1" x14ac:dyDescent="0.25">
      <c r="A73" s="37">
        <v>1072</v>
      </c>
      <c r="B73" t="s">
        <v>83</v>
      </c>
    </row>
    <row r="74" spans="1:3" ht="18.75" customHeight="1" x14ac:dyDescent="0.25">
      <c r="A74" s="37">
        <v>1073</v>
      </c>
      <c r="B74" t="s">
        <v>64</v>
      </c>
    </row>
    <row r="75" spans="1:3" ht="18.75" customHeight="1" x14ac:dyDescent="0.25">
      <c r="A75" s="37">
        <v>1074</v>
      </c>
      <c r="B75" t="s">
        <v>23</v>
      </c>
    </row>
    <row r="76" spans="1:3" ht="18.75" customHeight="1" x14ac:dyDescent="0.25">
      <c r="A76" s="37">
        <v>1075</v>
      </c>
      <c r="B76" t="s">
        <v>72</v>
      </c>
    </row>
    <row r="77" spans="1:3" ht="18.75" customHeight="1" x14ac:dyDescent="0.25">
      <c r="A77" s="37">
        <v>1076</v>
      </c>
      <c r="B77" t="s">
        <v>20</v>
      </c>
    </row>
    <row r="78" spans="1:3" ht="18.75" customHeight="1" x14ac:dyDescent="0.25">
      <c r="A78" s="37">
        <v>1077</v>
      </c>
      <c r="B78" t="s">
        <v>74</v>
      </c>
    </row>
    <row r="79" spans="1:3" ht="18.75" customHeight="1" x14ac:dyDescent="0.25">
      <c r="A79" s="37">
        <v>1078</v>
      </c>
      <c r="B79" t="s">
        <v>47</v>
      </c>
    </row>
    <row r="80" spans="1:3" ht="18.75" customHeight="1" x14ac:dyDescent="0.25">
      <c r="A80" s="37">
        <v>1079</v>
      </c>
      <c r="B80" t="s">
        <v>116</v>
      </c>
    </row>
    <row r="81" spans="1:3" ht="18.75" customHeight="1" x14ac:dyDescent="0.25">
      <c r="A81" s="37">
        <v>1080</v>
      </c>
      <c r="B81" t="s">
        <v>93</v>
      </c>
      <c r="C81" s="27">
        <v>1200</v>
      </c>
    </row>
    <row r="82" spans="1:3" ht="18.75" customHeight="1" x14ac:dyDescent="0.25">
      <c r="A82" s="37">
        <v>1081</v>
      </c>
      <c r="B82" t="s">
        <v>58</v>
      </c>
    </row>
    <row r="83" spans="1:3" ht="18.75" customHeight="1" x14ac:dyDescent="0.25">
      <c r="A83" s="37">
        <v>1082</v>
      </c>
      <c r="B83" t="s">
        <v>31</v>
      </c>
    </row>
    <row r="84" spans="1:3" ht="18.75" customHeight="1" x14ac:dyDescent="0.25">
      <c r="A84" s="37">
        <v>1083</v>
      </c>
      <c r="B84" t="s">
        <v>91</v>
      </c>
    </row>
    <row r="85" spans="1:3" ht="18.75" customHeight="1" x14ac:dyDescent="0.25">
      <c r="A85" s="37">
        <v>1084</v>
      </c>
      <c r="B85" t="s">
        <v>29</v>
      </c>
    </row>
    <row r="86" spans="1:3" ht="18.75" customHeight="1" x14ac:dyDescent="0.25">
      <c r="A86" s="37">
        <v>1085</v>
      </c>
      <c r="B86" t="s">
        <v>21</v>
      </c>
    </row>
    <row r="87" spans="1:3" ht="18.75" customHeight="1" x14ac:dyDescent="0.25">
      <c r="A87" s="37">
        <v>1086</v>
      </c>
      <c r="B87" t="s">
        <v>75</v>
      </c>
    </row>
    <row r="88" spans="1:3" ht="18.75" customHeight="1" x14ac:dyDescent="0.25">
      <c r="A88" s="37">
        <v>1087</v>
      </c>
      <c r="B88" t="s">
        <v>27</v>
      </c>
    </row>
    <row r="89" spans="1:3" ht="18.75" customHeight="1" x14ac:dyDescent="0.25">
      <c r="A89" s="37">
        <v>1088</v>
      </c>
      <c r="B89" t="s">
        <v>69</v>
      </c>
    </row>
    <row r="90" spans="1:3" ht="18.75" customHeight="1" x14ac:dyDescent="0.25">
      <c r="A90" s="37">
        <v>1089</v>
      </c>
      <c r="B90" t="s">
        <v>114</v>
      </c>
    </row>
    <row r="91" spans="1:3" ht="18.75" customHeight="1" x14ac:dyDescent="0.25">
      <c r="A91" s="37">
        <v>1090</v>
      </c>
      <c r="B91" t="s">
        <v>37</v>
      </c>
    </row>
    <row r="92" spans="1:3" ht="18.75" customHeight="1" x14ac:dyDescent="0.25">
      <c r="A92" s="37">
        <v>1091</v>
      </c>
      <c r="B92" t="s">
        <v>110</v>
      </c>
    </row>
    <row r="93" spans="1:3" ht="18.75" customHeight="1" x14ac:dyDescent="0.25">
      <c r="A93" s="37">
        <v>1092</v>
      </c>
      <c r="B93" t="s">
        <v>55</v>
      </c>
    </row>
    <row r="94" spans="1:3" ht="18.75" customHeight="1" x14ac:dyDescent="0.25">
      <c r="A94" s="37">
        <v>1093</v>
      </c>
      <c r="B94" t="s">
        <v>111</v>
      </c>
      <c r="C94" s="27">
        <v>1710</v>
      </c>
    </row>
    <row r="95" spans="1:3" ht="18.75" customHeight="1" x14ac:dyDescent="0.25">
      <c r="A95" s="37">
        <v>1094</v>
      </c>
      <c r="B95" t="s">
        <v>53</v>
      </c>
    </row>
    <row r="96" spans="1:3" ht="18.75" customHeight="1" x14ac:dyDescent="0.25">
      <c r="A96" s="37">
        <v>1095</v>
      </c>
      <c r="B96" t="s">
        <v>70</v>
      </c>
    </row>
    <row r="97" spans="1:4" ht="18.75" customHeight="1" x14ac:dyDescent="0.25">
      <c r="A97" s="37">
        <v>1096</v>
      </c>
      <c r="B97" t="s">
        <v>87</v>
      </c>
      <c r="C97" s="40">
        <v>4052.5</v>
      </c>
    </row>
    <row r="98" spans="1:4" ht="18.75" customHeight="1" x14ac:dyDescent="0.25">
      <c r="A98" s="37">
        <v>1097</v>
      </c>
      <c r="B98" t="s">
        <v>66</v>
      </c>
      <c r="C98" s="40">
        <v>1227.5</v>
      </c>
    </row>
    <row r="99" spans="1:4" ht="18.75" customHeight="1" x14ac:dyDescent="0.25">
      <c r="A99" s="37">
        <v>1098</v>
      </c>
      <c r="B99" t="s">
        <v>100</v>
      </c>
      <c r="C99" s="27">
        <v>2920</v>
      </c>
    </row>
    <row r="100" spans="1:4" ht="18.75" customHeight="1" x14ac:dyDescent="0.25">
      <c r="A100" s="37">
        <v>1099</v>
      </c>
      <c r="B100" t="s">
        <v>94</v>
      </c>
    </row>
    <row r="101" spans="1:4" ht="18.75" customHeight="1" x14ac:dyDescent="0.25">
      <c r="A101" s="37">
        <v>1100</v>
      </c>
      <c r="B101" t="s">
        <v>98</v>
      </c>
    </row>
    <row r="102" spans="1:4" ht="18.75" customHeight="1" x14ac:dyDescent="0.25">
      <c r="A102" s="37">
        <v>1101</v>
      </c>
      <c r="B102" t="s">
        <v>76</v>
      </c>
    </row>
    <row r="103" spans="1:4" ht="18.75" customHeight="1" x14ac:dyDescent="0.25">
      <c r="A103" s="37">
        <v>1102</v>
      </c>
      <c r="B103" t="s">
        <v>109</v>
      </c>
    </row>
    <row r="104" spans="1:4" ht="18.75" customHeight="1" x14ac:dyDescent="0.25">
      <c r="A104" s="37">
        <v>1103</v>
      </c>
      <c r="B104" t="s">
        <v>49</v>
      </c>
    </row>
    <row r="105" spans="1:4" ht="18.75" customHeight="1" x14ac:dyDescent="0.25">
      <c r="A105" s="37">
        <v>1104</v>
      </c>
      <c r="B105" t="s">
        <v>59</v>
      </c>
    </row>
    <row r="106" spans="1:4" ht="18.75" customHeight="1" x14ac:dyDescent="0.25">
      <c r="A106" s="37">
        <v>1105</v>
      </c>
      <c r="B106" t="s">
        <v>67</v>
      </c>
      <c r="C106" s="27">
        <v>1470</v>
      </c>
      <c r="D106" t="s">
        <v>194</v>
      </c>
    </row>
    <row r="107" spans="1:4" ht="18.75" customHeight="1" x14ac:dyDescent="0.25">
      <c r="A107" s="37">
        <v>1106</v>
      </c>
      <c r="B107" t="s">
        <v>40</v>
      </c>
    </row>
    <row r="108" spans="1:4" ht="18.75" customHeight="1" x14ac:dyDescent="0.25">
      <c r="A108" s="37">
        <v>1107</v>
      </c>
      <c r="B108" t="s">
        <v>154</v>
      </c>
    </row>
    <row r="109" spans="1:4" ht="18.75" customHeight="1" x14ac:dyDescent="0.25">
      <c r="A109" s="37">
        <v>1108</v>
      </c>
      <c r="B109" t="s">
        <v>155</v>
      </c>
    </row>
    <row r="110" spans="1:4" ht="18.75" customHeight="1" x14ac:dyDescent="0.25">
      <c r="A110" s="37">
        <v>1109</v>
      </c>
      <c r="B110" t="s">
        <v>156</v>
      </c>
    </row>
    <row r="111" spans="1:4" ht="18.75" customHeight="1" x14ac:dyDescent="0.25">
      <c r="A111" s="37">
        <v>1110</v>
      </c>
      <c r="B111" t="s">
        <v>157</v>
      </c>
    </row>
    <row r="112" spans="1:4" ht="18.75" customHeight="1" x14ac:dyDescent="0.25">
      <c r="A112" s="37">
        <v>1111</v>
      </c>
      <c r="B112" t="s">
        <v>158</v>
      </c>
      <c r="C112" s="27">
        <v>2550</v>
      </c>
    </row>
    <row r="113" spans="1:3" ht="18.75" customHeight="1" x14ac:dyDescent="0.25">
      <c r="A113" s="37">
        <v>1112</v>
      </c>
      <c r="B113" t="s">
        <v>159</v>
      </c>
      <c r="C113" s="27">
        <v>630</v>
      </c>
    </row>
    <row r="114" spans="1:3" ht="18.75" customHeight="1" x14ac:dyDescent="0.25">
      <c r="A114" s="37">
        <v>1113</v>
      </c>
      <c r="B114" t="s">
        <v>160</v>
      </c>
      <c r="C114" s="40">
        <v>1882.5</v>
      </c>
    </row>
    <row r="115" spans="1:3" ht="18.75" customHeight="1" x14ac:dyDescent="0.25">
      <c r="A115" s="37">
        <v>1114</v>
      </c>
      <c r="B115" t="s">
        <v>161</v>
      </c>
    </row>
    <row r="116" spans="1:3" ht="18.75" customHeight="1" x14ac:dyDescent="0.25">
      <c r="A116" s="37">
        <v>1115</v>
      </c>
      <c r="B116" t="s">
        <v>162</v>
      </c>
      <c r="C116" s="27">
        <v>1000</v>
      </c>
    </row>
    <row r="117" spans="1:3" ht="18.75" customHeight="1" x14ac:dyDescent="0.25">
      <c r="A117" s="37">
        <v>1116</v>
      </c>
      <c r="B117" t="s">
        <v>163</v>
      </c>
      <c r="C117" s="27">
        <v>1050</v>
      </c>
    </row>
    <row r="118" spans="1:3" ht="18.75" customHeight="1" x14ac:dyDescent="0.25">
      <c r="A118" s="37">
        <v>1117</v>
      </c>
      <c r="B118" t="s">
        <v>164</v>
      </c>
    </row>
    <row r="119" spans="1:3" ht="18.75" customHeight="1" x14ac:dyDescent="0.25">
      <c r="A119" s="37">
        <v>1118</v>
      </c>
      <c r="B119" t="s">
        <v>165</v>
      </c>
      <c r="C119" s="27">
        <v>665</v>
      </c>
    </row>
    <row r="120" spans="1:3" ht="18.75" customHeight="1" x14ac:dyDescent="0.25">
      <c r="A120" s="37">
        <v>1119</v>
      </c>
      <c r="B120" t="s">
        <v>166</v>
      </c>
    </row>
    <row r="121" spans="1:3" ht="18.75" customHeight="1" x14ac:dyDescent="0.25">
      <c r="A121" s="37">
        <v>1120</v>
      </c>
      <c r="B121" t="s">
        <v>167</v>
      </c>
      <c r="C121" s="27">
        <v>1125</v>
      </c>
    </row>
    <row r="122" spans="1:3" ht="18.75" customHeight="1" x14ac:dyDescent="0.25">
      <c r="A122" s="37">
        <v>1121</v>
      </c>
      <c r="B122" t="s">
        <v>168</v>
      </c>
      <c r="C122" s="27">
        <v>1235</v>
      </c>
    </row>
    <row r="123" spans="1:3" ht="18.75" customHeight="1" x14ac:dyDescent="0.25">
      <c r="A123" s="37">
        <v>1122</v>
      </c>
      <c r="B123" t="s">
        <v>169</v>
      </c>
      <c r="C123" s="27">
        <v>875</v>
      </c>
    </row>
    <row r="124" spans="1:3" ht="18.75" customHeight="1" x14ac:dyDescent="0.25">
      <c r="A124" s="37">
        <v>1123</v>
      </c>
      <c r="B124" t="s">
        <v>170</v>
      </c>
      <c r="C124" s="27">
        <v>190</v>
      </c>
    </row>
    <row r="125" spans="1:3" ht="18.75" customHeight="1" x14ac:dyDescent="0.25">
      <c r="A125" s="37">
        <v>1124</v>
      </c>
      <c r="B125" t="s">
        <v>171</v>
      </c>
      <c r="C125" s="27">
        <v>720</v>
      </c>
    </row>
    <row r="126" spans="1:3" ht="18.75" customHeight="1" x14ac:dyDescent="0.25">
      <c r="A126" s="41">
        <v>1125</v>
      </c>
      <c r="B126" t="s">
        <v>172</v>
      </c>
      <c r="C126" s="27">
        <v>1560</v>
      </c>
    </row>
    <row r="127" spans="1:3" ht="18.75" customHeight="1" x14ac:dyDescent="0.25">
      <c r="A127" s="41">
        <v>1126</v>
      </c>
      <c r="B127" t="s">
        <v>173</v>
      </c>
      <c r="C127" s="27">
        <v>320</v>
      </c>
    </row>
    <row r="128" spans="1:3" ht="18.75" customHeight="1" x14ac:dyDescent="0.25">
      <c r="A128" s="41">
        <v>1127</v>
      </c>
      <c r="B128" t="s">
        <v>174</v>
      </c>
      <c r="C128" s="27">
        <v>3675</v>
      </c>
    </row>
    <row r="129" spans="1:3" ht="18.75" customHeight="1" x14ac:dyDescent="0.25">
      <c r="A129" s="41">
        <v>1128</v>
      </c>
      <c r="B129" t="s">
        <v>175</v>
      </c>
      <c r="C129" s="27">
        <v>4740</v>
      </c>
    </row>
    <row r="130" spans="1:3" ht="18.75" customHeight="1" x14ac:dyDescent="0.25">
      <c r="A130" s="41">
        <v>1129</v>
      </c>
      <c r="B130" t="s">
        <v>176</v>
      </c>
      <c r="C130" s="27">
        <v>840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D131"/>
  <sheetViews>
    <sheetView workbookViewId="0"/>
  </sheetViews>
  <sheetFormatPr defaultRowHeight="15" x14ac:dyDescent="0.25"/>
  <cols>
    <col min="1" max="1" width="13.5703125" style="35" bestFit="1" customWidth="1"/>
    <col min="2" max="2" width="13.5703125" bestFit="1" customWidth="1"/>
    <col min="3" max="3" width="9.140625" style="18" bestFit="1" customWidth="1"/>
    <col min="4" max="4" width="13.5703125" bestFit="1" customWidth="1"/>
  </cols>
  <sheetData>
    <row r="1" spans="1:4" ht="18.75" customHeight="1" x14ac:dyDescent="0.25">
      <c r="B1" s="36" t="s">
        <v>152</v>
      </c>
      <c r="C1" s="42" t="s">
        <v>134</v>
      </c>
      <c r="D1" s="36" t="s">
        <v>153</v>
      </c>
    </row>
    <row r="2" spans="1:4" ht="18.75" customHeight="1" x14ac:dyDescent="0.25">
      <c r="A2" s="37">
        <v>1110</v>
      </c>
      <c r="B2" t="s">
        <v>157</v>
      </c>
      <c r="C2" s="20">
        <v>480</v>
      </c>
      <c r="D2" t="s">
        <v>187</v>
      </c>
    </row>
    <row r="3" spans="1:4" ht="18.75" customHeight="1" x14ac:dyDescent="0.25">
      <c r="A3" s="37">
        <v>1122</v>
      </c>
      <c r="B3" t="s">
        <v>169</v>
      </c>
      <c r="C3" s="20">
        <v>590</v>
      </c>
      <c r="D3" t="s">
        <v>187</v>
      </c>
    </row>
    <row r="4" spans="1:4" ht="19.5" customHeight="1" x14ac:dyDescent="0.25">
      <c r="A4" s="37">
        <v>1013</v>
      </c>
      <c r="B4" t="s">
        <v>43</v>
      </c>
      <c r="C4" s="20">
        <v>750</v>
      </c>
      <c r="D4" t="s">
        <v>187</v>
      </c>
    </row>
    <row r="5" spans="1:4" ht="19.5" customHeight="1" x14ac:dyDescent="0.25">
      <c r="A5" s="37">
        <v>1095</v>
      </c>
      <c r="B5" t="s">
        <v>70</v>
      </c>
      <c r="C5" s="20">
        <v>997.5</v>
      </c>
      <c r="D5" t="s">
        <v>187</v>
      </c>
    </row>
    <row r="6" spans="1:4" ht="19.5" customHeight="1" x14ac:dyDescent="0.25">
      <c r="A6" s="37">
        <v>1059</v>
      </c>
      <c r="B6" t="s">
        <v>123</v>
      </c>
      <c r="C6" s="20">
        <v>1215</v>
      </c>
      <c r="D6" t="s">
        <v>187</v>
      </c>
    </row>
    <row r="7" spans="1:4" ht="19.5" customHeight="1" x14ac:dyDescent="0.25">
      <c r="A7" s="37">
        <v>1120</v>
      </c>
      <c r="B7" t="s">
        <v>167</v>
      </c>
      <c r="C7" s="20">
        <v>1380</v>
      </c>
      <c r="D7" t="s">
        <v>187</v>
      </c>
    </row>
    <row r="8" spans="1:4" ht="19.5" customHeight="1" x14ac:dyDescent="0.25">
      <c r="A8" s="37">
        <v>1051</v>
      </c>
      <c r="B8" t="s">
        <v>112</v>
      </c>
      <c r="C8" s="20">
        <v>1400</v>
      </c>
      <c r="D8" t="s">
        <v>187</v>
      </c>
    </row>
    <row r="9" spans="1:4" ht="19.5" customHeight="1" x14ac:dyDescent="0.25">
      <c r="A9" s="37">
        <v>1047</v>
      </c>
      <c r="B9" t="s">
        <v>106</v>
      </c>
      <c r="C9" s="20">
        <v>1867.48</v>
      </c>
      <c r="D9" t="s">
        <v>187</v>
      </c>
    </row>
    <row r="10" spans="1:4" ht="19.5" customHeight="1" x14ac:dyDescent="0.25">
      <c r="A10" s="37">
        <v>1052</v>
      </c>
      <c r="B10" t="s">
        <v>113</v>
      </c>
      <c r="C10" s="20">
        <v>2960</v>
      </c>
      <c r="D10" t="s">
        <v>187</v>
      </c>
    </row>
    <row r="11" spans="1:4" ht="19.5" customHeight="1" x14ac:dyDescent="0.25">
      <c r="A11" s="37">
        <v>1003</v>
      </c>
      <c r="B11" t="s">
        <v>24</v>
      </c>
      <c r="C11" s="20">
        <v>6940</v>
      </c>
      <c r="D11" t="s">
        <v>187</v>
      </c>
    </row>
    <row r="12" spans="1:4" ht="19.5" customHeight="1" x14ac:dyDescent="0.25">
      <c r="A12" s="37">
        <v>1001</v>
      </c>
      <c r="B12" t="s">
        <v>19</v>
      </c>
      <c r="C12" s="20">
        <v>1425</v>
      </c>
      <c r="D12" t="s">
        <v>187</v>
      </c>
    </row>
    <row r="13" spans="1:4" ht="19.5" customHeight="1" x14ac:dyDescent="0.25">
      <c r="A13" s="37">
        <v>1002</v>
      </c>
      <c r="B13" t="s">
        <v>22</v>
      </c>
    </row>
    <row r="14" spans="1:4" ht="19.5" customHeight="1" x14ac:dyDescent="0.25">
      <c r="A14" s="37">
        <v>1004</v>
      </c>
      <c r="B14" t="s">
        <v>25</v>
      </c>
    </row>
    <row r="15" spans="1:4" ht="19.5" customHeight="1" x14ac:dyDescent="0.25">
      <c r="A15" s="37">
        <v>1005</v>
      </c>
      <c r="B15" t="s">
        <v>26</v>
      </c>
    </row>
    <row r="16" spans="1:4" ht="19.5" customHeight="1" x14ac:dyDescent="0.25">
      <c r="A16" s="37">
        <v>1006</v>
      </c>
      <c r="B16" t="s">
        <v>30</v>
      </c>
      <c r="C16" s="20">
        <f>1307.5+740</f>
        <v>2047.5</v>
      </c>
      <c r="D16" t="s">
        <v>187</v>
      </c>
    </row>
    <row r="17" spans="1:4" ht="19.5" customHeight="1" x14ac:dyDescent="0.25">
      <c r="A17" s="37">
        <v>1007</v>
      </c>
      <c r="B17" t="s">
        <v>32</v>
      </c>
    </row>
    <row r="18" spans="1:4" ht="19.5" customHeight="1" x14ac:dyDescent="0.25">
      <c r="A18" s="37">
        <v>1008</v>
      </c>
      <c r="B18" t="s">
        <v>33</v>
      </c>
    </row>
    <row r="19" spans="1:4" ht="19.5" customHeight="1" x14ac:dyDescent="0.25">
      <c r="A19" s="37">
        <v>1009</v>
      </c>
    </row>
    <row r="20" spans="1:4" ht="19.5" customHeight="1" x14ac:dyDescent="0.25">
      <c r="A20" s="37">
        <v>1010</v>
      </c>
      <c r="B20" t="s">
        <v>38</v>
      </c>
    </row>
    <row r="21" spans="1:4" ht="19.5" customHeight="1" x14ac:dyDescent="0.25">
      <c r="A21" s="37">
        <v>1011</v>
      </c>
      <c r="B21" t="s">
        <v>41</v>
      </c>
      <c r="C21" s="20">
        <v>1450</v>
      </c>
      <c r="D21" t="s">
        <v>187</v>
      </c>
    </row>
    <row r="22" spans="1:4" ht="19.5" customHeight="1" x14ac:dyDescent="0.25">
      <c r="A22" s="37">
        <v>1012</v>
      </c>
      <c r="B22" t="s">
        <v>42</v>
      </c>
    </row>
    <row r="23" spans="1:4" ht="18.75" customHeight="1" x14ac:dyDescent="0.25">
      <c r="A23" s="37">
        <v>1014</v>
      </c>
      <c r="B23" t="s">
        <v>44</v>
      </c>
    </row>
    <row r="24" spans="1:4" ht="18.75" customHeight="1" x14ac:dyDescent="0.25">
      <c r="A24" s="37">
        <v>1015</v>
      </c>
      <c r="B24" t="s">
        <v>45</v>
      </c>
    </row>
    <row r="25" spans="1:4" ht="18.75" customHeight="1" x14ac:dyDescent="0.25">
      <c r="A25" s="37">
        <v>1016</v>
      </c>
      <c r="B25" t="s">
        <v>46</v>
      </c>
      <c r="C25" s="20">
        <v>1010</v>
      </c>
      <c r="D25" t="s">
        <v>187</v>
      </c>
    </row>
    <row r="26" spans="1:4" ht="18.75" customHeight="1" x14ac:dyDescent="0.25">
      <c r="A26" s="37">
        <v>1017</v>
      </c>
      <c r="B26" t="s">
        <v>48</v>
      </c>
    </row>
    <row r="27" spans="1:4" ht="18.75" customHeight="1" x14ac:dyDescent="0.25">
      <c r="A27" s="37">
        <v>1018</v>
      </c>
      <c r="B27" t="s">
        <v>52</v>
      </c>
    </row>
    <row r="28" spans="1:4" ht="18.75" customHeight="1" x14ac:dyDescent="0.25">
      <c r="A28" s="37">
        <v>1019</v>
      </c>
      <c r="B28" t="s">
        <v>54</v>
      </c>
    </row>
    <row r="29" spans="1:4" ht="18.75" customHeight="1" x14ac:dyDescent="0.25">
      <c r="A29" s="37">
        <v>1020</v>
      </c>
      <c r="B29" t="s">
        <v>56</v>
      </c>
    </row>
    <row r="30" spans="1:4" ht="18.75" customHeight="1" x14ac:dyDescent="0.25">
      <c r="A30" s="37">
        <v>1021</v>
      </c>
      <c r="B30" t="s">
        <v>57</v>
      </c>
      <c r="C30" s="20">
        <v>2415</v>
      </c>
      <c r="D30" t="s">
        <v>187</v>
      </c>
    </row>
    <row r="31" spans="1:4" ht="18.75" customHeight="1" x14ac:dyDescent="0.25">
      <c r="A31" s="37">
        <v>1022</v>
      </c>
      <c r="B31" t="s">
        <v>60</v>
      </c>
    </row>
    <row r="32" spans="1:4" ht="18.75" customHeight="1" x14ac:dyDescent="0.25">
      <c r="A32" s="37">
        <v>1023</v>
      </c>
      <c r="B32" t="s">
        <v>61</v>
      </c>
    </row>
    <row r="33" spans="1:4" ht="18.75" customHeight="1" x14ac:dyDescent="0.25">
      <c r="A33" s="37">
        <v>1024</v>
      </c>
      <c r="B33" t="s">
        <v>62</v>
      </c>
    </row>
    <row r="34" spans="1:4" ht="18.75" customHeight="1" x14ac:dyDescent="0.25">
      <c r="A34" s="37">
        <v>1025</v>
      </c>
      <c r="B34" t="s">
        <v>65</v>
      </c>
    </row>
    <row r="35" spans="1:4" ht="18.75" customHeight="1" x14ac:dyDescent="0.25">
      <c r="A35" s="37">
        <v>1026</v>
      </c>
      <c r="B35" t="s">
        <v>71</v>
      </c>
    </row>
    <row r="36" spans="1:4" ht="18.75" customHeight="1" x14ac:dyDescent="0.25">
      <c r="A36" s="37">
        <v>1027</v>
      </c>
      <c r="B36" t="s">
        <v>73</v>
      </c>
      <c r="C36" s="20">
        <f>490+1505</f>
        <v>1995</v>
      </c>
      <c r="D36" t="s">
        <v>187</v>
      </c>
    </row>
    <row r="37" spans="1:4" ht="18.75" customHeight="1" x14ac:dyDescent="0.25">
      <c r="A37" s="37">
        <v>1028</v>
      </c>
      <c r="B37" t="s">
        <v>77</v>
      </c>
    </row>
    <row r="38" spans="1:4" ht="18.75" customHeight="1" x14ac:dyDescent="0.25">
      <c r="A38" s="37">
        <v>1029</v>
      </c>
      <c r="B38" t="s">
        <v>78</v>
      </c>
      <c r="C38" s="20">
        <v>1290</v>
      </c>
      <c r="D38" t="s">
        <v>187</v>
      </c>
    </row>
    <row r="39" spans="1:4" ht="18.75" customHeight="1" x14ac:dyDescent="0.25">
      <c r="A39" s="37">
        <v>1030</v>
      </c>
      <c r="B39" t="s">
        <v>79</v>
      </c>
    </row>
    <row r="40" spans="1:4" ht="18.75" customHeight="1" x14ac:dyDescent="0.25">
      <c r="A40" s="37">
        <v>1031</v>
      </c>
      <c r="B40" t="s">
        <v>80</v>
      </c>
    </row>
    <row r="41" spans="1:4" ht="18.75" customHeight="1" x14ac:dyDescent="0.25">
      <c r="A41" s="37">
        <v>1032</v>
      </c>
      <c r="B41" t="s">
        <v>81</v>
      </c>
      <c r="C41" s="20">
        <v>735</v>
      </c>
      <c r="D41" t="s">
        <v>187</v>
      </c>
    </row>
    <row r="42" spans="1:4" ht="18.75" customHeight="1" x14ac:dyDescent="0.25">
      <c r="A42" s="37">
        <v>1033</v>
      </c>
      <c r="B42" t="s">
        <v>82</v>
      </c>
    </row>
    <row r="43" spans="1:4" ht="18.75" customHeight="1" x14ac:dyDescent="0.25">
      <c r="A43" s="37">
        <v>1034</v>
      </c>
      <c r="B43" t="s">
        <v>84</v>
      </c>
    </row>
    <row r="44" spans="1:4" ht="18.75" customHeight="1" x14ac:dyDescent="0.25">
      <c r="A44" s="37">
        <v>1035</v>
      </c>
      <c r="B44" t="s">
        <v>85</v>
      </c>
    </row>
    <row r="45" spans="1:4" ht="18.75" customHeight="1" x14ac:dyDescent="0.25">
      <c r="A45" s="37">
        <v>1036</v>
      </c>
      <c r="B45" t="s">
        <v>86</v>
      </c>
    </row>
    <row r="46" spans="1:4" ht="18.75" customHeight="1" x14ac:dyDescent="0.25">
      <c r="A46" s="37">
        <v>1037</v>
      </c>
      <c r="B46" t="s">
        <v>50</v>
      </c>
    </row>
    <row r="47" spans="1:4" ht="18.75" customHeight="1" x14ac:dyDescent="0.25">
      <c r="A47" s="37">
        <v>1038</v>
      </c>
      <c r="B47" t="s">
        <v>51</v>
      </c>
    </row>
    <row r="48" spans="1:4" ht="18.75" customHeight="1" x14ac:dyDescent="0.25">
      <c r="A48" s="37">
        <v>1039</v>
      </c>
      <c r="B48" t="s">
        <v>18</v>
      </c>
    </row>
    <row r="49" spans="1:4" ht="18.75" customHeight="1" x14ac:dyDescent="0.25">
      <c r="A49" s="37">
        <v>1040</v>
      </c>
      <c r="B49" t="s">
        <v>90</v>
      </c>
    </row>
    <row r="50" spans="1:4" ht="18.75" customHeight="1" x14ac:dyDescent="0.25">
      <c r="A50" s="37">
        <v>1041</v>
      </c>
      <c r="B50" t="s">
        <v>95</v>
      </c>
    </row>
    <row r="51" spans="1:4" ht="18.75" customHeight="1" x14ac:dyDescent="0.25">
      <c r="A51" s="37">
        <v>1042</v>
      </c>
      <c r="B51" t="s">
        <v>96</v>
      </c>
    </row>
    <row r="52" spans="1:4" ht="18.75" customHeight="1" x14ac:dyDescent="0.25">
      <c r="A52" s="37">
        <v>1043</v>
      </c>
      <c r="B52" t="s">
        <v>97</v>
      </c>
    </row>
    <row r="53" spans="1:4" ht="18.75" customHeight="1" x14ac:dyDescent="0.25">
      <c r="A53" s="37">
        <v>1044</v>
      </c>
      <c r="B53" t="s">
        <v>102</v>
      </c>
    </row>
    <row r="54" spans="1:4" ht="18.75" customHeight="1" x14ac:dyDescent="0.25">
      <c r="A54" s="37">
        <v>1045</v>
      </c>
      <c r="B54" t="s">
        <v>103</v>
      </c>
    </row>
    <row r="55" spans="1:4" ht="18.75" customHeight="1" x14ac:dyDescent="0.25">
      <c r="A55" s="37">
        <v>1046</v>
      </c>
      <c r="B55" t="s">
        <v>105</v>
      </c>
    </row>
    <row r="56" spans="1:4" ht="18.75" customHeight="1" x14ac:dyDescent="0.25">
      <c r="A56" s="37">
        <v>1048</v>
      </c>
      <c r="B56" t="s">
        <v>107</v>
      </c>
    </row>
    <row r="57" spans="1:4" ht="18.75" customHeight="1" x14ac:dyDescent="0.25">
      <c r="A57" s="37">
        <v>1049</v>
      </c>
      <c r="B57" t="s">
        <v>108</v>
      </c>
      <c r="C57" s="20">
        <v>1545</v>
      </c>
      <c r="D57" t="s">
        <v>187</v>
      </c>
    </row>
    <row r="58" spans="1:4" ht="18.75" customHeight="1" x14ac:dyDescent="0.25">
      <c r="A58" s="37">
        <v>1050</v>
      </c>
      <c r="B58" t="s">
        <v>117</v>
      </c>
      <c r="C58" s="20">
        <v>360</v>
      </c>
      <c r="D58" t="s">
        <v>187</v>
      </c>
    </row>
    <row r="59" spans="1:4" ht="18.75" customHeight="1" x14ac:dyDescent="0.25">
      <c r="A59" s="37">
        <v>1053</v>
      </c>
      <c r="B59" t="s">
        <v>115</v>
      </c>
    </row>
    <row r="60" spans="1:4" ht="18.75" customHeight="1" x14ac:dyDescent="0.25">
      <c r="A60" s="37">
        <v>1054</v>
      </c>
      <c r="B60" t="s">
        <v>118</v>
      </c>
    </row>
    <row r="61" spans="1:4" ht="18.75" customHeight="1" x14ac:dyDescent="0.25">
      <c r="A61" s="37">
        <v>1055</v>
      </c>
      <c r="B61" t="s">
        <v>119</v>
      </c>
    </row>
    <row r="62" spans="1:4" ht="18.75" customHeight="1" x14ac:dyDescent="0.25">
      <c r="A62" s="37">
        <v>1056</v>
      </c>
      <c r="B62" t="s">
        <v>120</v>
      </c>
    </row>
    <row r="63" spans="1:4" ht="18.75" customHeight="1" x14ac:dyDescent="0.25">
      <c r="A63" s="37">
        <v>1057</v>
      </c>
      <c r="B63" t="s">
        <v>121</v>
      </c>
    </row>
    <row r="64" spans="1:4" ht="18.75" customHeight="1" x14ac:dyDescent="0.25">
      <c r="A64" s="37">
        <v>1058</v>
      </c>
      <c r="B64" t="s">
        <v>122</v>
      </c>
    </row>
    <row r="65" spans="1:4" ht="18.75" customHeight="1" x14ac:dyDescent="0.25">
      <c r="A65" s="37">
        <v>1060</v>
      </c>
      <c r="B65" t="s">
        <v>124</v>
      </c>
    </row>
    <row r="66" spans="1:4" ht="18.75" customHeight="1" x14ac:dyDescent="0.25">
      <c r="A66" s="37">
        <v>1061</v>
      </c>
      <c r="B66" t="s">
        <v>89</v>
      </c>
    </row>
    <row r="67" spans="1:4" ht="18.75" customHeight="1" x14ac:dyDescent="0.25">
      <c r="A67" s="37">
        <v>1062</v>
      </c>
      <c r="B67" t="s">
        <v>104</v>
      </c>
    </row>
    <row r="68" spans="1:4" ht="18.75" customHeight="1" x14ac:dyDescent="0.25">
      <c r="A68" s="37">
        <v>1063</v>
      </c>
      <c r="B68" t="s">
        <v>68</v>
      </c>
    </row>
    <row r="69" spans="1:4" ht="18.75" customHeight="1" x14ac:dyDescent="0.25">
      <c r="A69" s="37">
        <v>1064</v>
      </c>
      <c r="B69" t="s">
        <v>101</v>
      </c>
    </row>
    <row r="70" spans="1:4" ht="18.75" customHeight="1" x14ac:dyDescent="0.25">
      <c r="A70" s="37">
        <v>1065</v>
      </c>
      <c r="B70" t="s">
        <v>34</v>
      </c>
    </row>
    <row r="71" spans="1:4" ht="18.75" customHeight="1" x14ac:dyDescent="0.25">
      <c r="A71" s="37">
        <v>1066</v>
      </c>
      <c r="B71" t="s">
        <v>36</v>
      </c>
    </row>
    <row r="72" spans="1:4" ht="18.75" customHeight="1" x14ac:dyDescent="0.25">
      <c r="A72" s="37">
        <v>1067</v>
      </c>
      <c r="B72" t="s">
        <v>99</v>
      </c>
    </row>
    <row r="73" spans="1:4" ht="18.75" customHeight="1" x14ac:dyDescent="0.25">
      <c r="A73" s="37">
        <v>1068</v>
      </c>
      <c r="B73" t="s">
        <v>39</v>
      </c>
    </row>
    <row r="74" spans="1:4" ht="18.75" customHeight="1" x14ac:dyDescent="0.25">
      <c r="A74" s="37">
        <v>1069</v>
      </c>
      <c r="B74" t="s">
        <v>88</v>
      </c>
      <c r="C74" s="20">
        <v>2437.5</v>
      </c>
      <c r="D74" t="s">
        <v>187</v>
      </c>
    </row>
    <row r="75" spans="1:4" ht="18.75" customHeight="1" x14ac:dyDescent="0.25">
      <c r="A75" s="37">
        <v>1070</v>
      </c>
      <c r="B75" t="s">
        <v>63</v>
      </c>
    </row>
    <row r="76" spans="1:4" ht="18.75" customHeight="1" x14ac:dyDescent="0.25">
      <c r="A76" s="37">
        <v>1071</v>
      </c>
      <c r="B76" t="s">
        <v>28</v>
      </c>
    </row>
    <row r="77" spans="1:4" ht="18.75" customHeight="1" x14ac:dyDescent="0.25">
      <c r="A77" s="37">
        <v>1072</v>
      </c>
      <c r="B77" t="s">
        <v>83</v>
      </c>
    </row>
    <row r="78" spans="1:4" ht="18.75" customHeight="1" x14ac:dyDescent="0.25">
      <c r="A78" s="37">
        <v>1073</v>
      </c>
      <c r="B78" t="s">
        <v>64</v>
      </c>
    </row>
    <row r="79" spans="1:4" ht="18.75" customHeight="1" x14ac:dyDescent="0.25">
      <c r="A79" s="37">
        <v>1074</v>
      </c>
      <c r="B79" t="s">
        <v>23</v>
      </c>
    </row>
    <row r="80" spans="1:4" ht="18.75" customHeight="1" x14ac:dyDescent="0.25">
      <c r="A80" s="37">
        <v>1075</v>
      </c>
      <c r="B80" t="s">
        <v>72</v>
      </c>
    </row>
    <row r="81" spans="1:2" ht="18.75" customHeight="1" x14ac:dyDescent="0.25">
      <c r="A81" s="37">
        <v>1076</v>
      </c>
      <c r="B81" t="s">
        <v>20</v>
      </c>
    </row>
    <row r="82" spans="1:2" ht="18.75" customHeight="1" x14ac:dyDescent="0.25">
      <c r="A82" s="37">
        <v>1077</v>
      </c>
      <c r="B82" t="s">
        <v>74</v>
      </c>
    </row>
    <row r="83" spans="1:2" ht="18.75" customHeight="1" x14ac:dyDescent="0.25">
      <c r="A83" s="37">
        <v>1078</v>
      </c>
      <c r="B83" t="s">
        <v>47</v>
      </c>
    </row>
    <row r="84" spans="1:2" ht="18.75" customHeight="1" x14ac:dyDescent="0.25">
      <c r="A84" s="37">
        <v>1079</v>
      </c>
      <c r="B84" t="s">
        <v>116</v>
      </c>
    </row>
    <row r="85" spans="1:2" ht="18.75" customHeight="1" x14ac:dyDescent="0.25">
      <c r="A85" s="37">
        <v>1080</v>
      </c>
      <c r="B85" t="s">
        <v>93</v>
      </c>
    </row>
    <row r="86" spans="1:2" ht="18.75" customHeight="1" x14ac:dyDescent="0.25">
      <c r="A86" s="37">
        <v>1081</v>
      </c>
      <c r="B86" t="s">
        <v>58</v>
      </c>
    </row>
    <row r="87" spans="1:2" ht="18.75" customHeight="1" x14ac:dyDescent="0.25">
      <c r="A87" s="37">
        <v>1082</v>
      </c>
      <c r="B87" t="s">
        <v>31</v>
      </c>
    </row>
    <row r="88" spans="1:2" ht="18.75" customHeight="1" x14ac:dyDescent="0.25">
      <c r="A88" s="37">
        <v>1083</v>
      </c>
      <c r="B88" t="s">
        <v>91</v>
      </c>
    </row>
    <row r="89" spans="1:2" ht="18.75" customHeight="1" x14ac:dyDescent="0.25">
      <c r="A89" s="37">
        <v>1084</v>
      </c>
      <c r="B89" t="s">
        <v>29</v>
      </c>
    </row>
    <row r="90" spans="1:2" ht="18.75" customHeight="1" x14ac:dyDescent="0.25">
      <c r="A90" s="37">
        <v>1085</v>
      </c>
      <c r="B90" t="s">
        <v>21</v>
      </c>
    </row>
    <row r="91" spans="1:2" ht="18.75" customHeight="1" x14ac:dyDescent="0.25">
      <c r="A91" s="37">
        <v>1086</v>
      </c>
      <c r="B91" t="s">
        <v>75</v>
      </c>
    </row>
    <row r="92" spans="1:2" ht="18.75" customHeight="1" x14ac:dyDescent="0.25">
      <c r="A92" s="37">
        <v>1087</v>
      </c>
      <c r="B92" t="s">
        <v>27</v>
      </c>
    </row>
    <row r="93" spans="1:2" ht="18.75" customHeight="1" x14ac:dyDescent="0.25">
      <c r="A93" s="37">
        <v>1088</v>
      </c>
      <c r="B93" t="s">
        <v>69</v>
      </c>
    </row>
    <row r="94" spans="1:2" ht="18.75" customHeight="1" x14ac:dyDescent="0.25">
      <c r="A94" s="37">
        <v>1089</v>
      </c>
      <c r="B94" t="s">
        <v>114</v>
      </c>
    </row>
    <row r="95" spans="1:2" ht="18.75" customHeight="1" x14ac:dyDescent="0.25">
      <c r="A95" s="37">
        <v>1090</v>
      </c>
      <c r="B95" t="s">
        <v>37</v>
      </c>
    </row>
    <row r="96" spans="1:2" ht="18.75" customHeight="1" x14ac:dyDescent="0.25">
      <c r="A96" s="37">
        <v>1091</v>
      </c>
      <c r="B96" t="s">
        <v>110</v>
      </c>
    </row>
    <row r="97" spans="1:4" ht="18.75" customHeight="1" x14ac:dyDescent="0.25">
      <c r="A97" s="37">
        <v>1092</v>
      </c>
      <c r="B97" t="s">
        <v>55</v>
      </c>
    </row>
    <row r="98" spans="1:4" ht="18.75" customHeight="1" x14ac:dyDescent="0.25">
      <c r="A98" s="37">
        <v>1093</v>
      </c>
      <c r="B98" t="s">
        <v>111</v>
      </c>
    </row>
    <row r="99" spans="1:4" ht="18.75" customHeight="1" x14ac:dyDescent="0.25">
      <c r="A99" s="37">
        <v>1094</v>
      </c>
      <c r="B99" t="s">
        <v>53</v>
      </c>
    </row>
    <row r="100" spans="1:4" ht="18.75" customHeight="1" x14ac:dyDescent="0.25">
      <c r="A100" s="37">
        <v>1096</v>
      </c>
      <c r="B100" t="s">
        <v>87</v>
      </c>
    </row>
    <row r="101" spans="1:4" ht="18.75" customHeight="1" x14ac:dyDescent="0.25">
      <c r="A101" s="37">
        <v>1097</v>
      </c>
      <c r="B101" t="s">
        <v>66</v>
      </c>
      <c r="C101" s="20">
        <v>827.5</v>
      </c>
      <c r="D101" t="s">
        <v>187</v>
      </c>
    </row>
    <row r="102" spans="1:4" ht="18.75" customHeight="1" x14ac:dyDescent="0.25">
      <c r="A102" s="37">
        <v>1098</v>
      </c>
      <c r="B102" t="s">
        <v>100</v>
      </c>
    </row>
    <row r="103" spans="1:4" ht="18.75" customHeight="1" x14ac:dyDescent="0.25">
      <c r="A103" s="37">
        <v>1099</v>
      </c>
      <c r="B103" t="s">
        <v>94</v>
      </c>
    </row>
    <row r="104" spans="1:4" ht="18.75" customHeight="1" x14ac:dyDescent="0.25">
      <c r="A104" s="37">
        <v>1100</v>
      </c>
      <c r="B104" t="s">
        <v>98</v>
      </c>
    </row>
    <row r="105" spans="1:4" ht="18.75" customHeight="1" x14ac:dyDescent="0.25">
      <c r="A105" s="37">
        <v>1101</v>
      </c>
      <c r="B105" t="s">
        <v>76</v>
      </c>
    </row>
    <row r="106" spans="1:4" ht="18.75" customHeight="1" x14ac:dyDescent="0.25">
      <c r="A106" s="37">
        <v>1102</v>
      </c>
      <c r="B106" t="s">
        <v>109</v>
      </c>
    </row>
    <row r="107" spans="1:4" ht="18.75" customHeight="1" x14ac:dyDescent="0.25">
      <c r="A107" s="37">
        <v>1103</v>
      </c>
      <c r="B107" t="s">
        <v>49</v>
      </c>
    </row>
    <row r="108" spans="1:4" ht="18.75" customHeight="1" x14ac:dyDescent="0.25">
      <c r="A108" s="37">
        <v>1104</v>
      </c>
      <c r="B108" t="s">
        <v>59</v>
      </c>
    </row>
    <row r="109" spans="1:4" ht="18.75" customHeight="1" x14ac:dyDescent="0.25">
      <c r="A109" s="37">
        <v>1105</v>
      </c>
      <c r="B109" t="s">
        <v>67</v>
      </c>
    </row>
    <row r="110" spans="1:4" ht="18.75" customHeight="1" x14ac:dyDescent="0.25">
      <c r="A110" s="37">
        <v>1106</v>
      </c>
      <c r="B110" t="s">
        <v>40</v>
      </c>
    </row>
    <row r="111" spans="1:4" ht="18.75" customHeight="1" x14ac:dyDescent="0.25">
      <c r="A111" s="37">
        <v>1107</v>
      </c>
      <c r="B111" t="s">
        <v>154</v>
      </c>
    </row>
    <row r="112" spans="1:4" ht="18.75" customHeight="1" x14ac:dyDescent="0.25">
      <c r="A112" s="37">
        <v>1108</v>
      </c>
      <c r="B112" t="s">
        <v>155</v>
      </c>
    </row>
    <row r="113" spans="1:4" ht="18.75" customHeight="1" x14ac:dyDescent="0.25">
      <c r="A113" s="37">
        <v>1109</v>
      </c>
      <c r="B113" t="s">
        <v>156</v>
      </c>
    </row>
    <row r="114" spans="1:4" ht="18.75" customHeight="1" x14ac:dyDescent="0.25">
      <c r="A114" s="37">
        <v>1111</v>
      </c>
      <c r="B114" t="s">
        <v>158</v>
      </c>
      <c r="C114" s="20">
        <v>60</v>
      </c>
      <c r="D114" t="s">
        <v>187</v>
      </c>
    </row>
    <row r="115" spans="1:4" ht="18.75" customHeight="1" x14ac:dyDescent="0.25">
      <c r="A115" s="37">
        <v>1112</v>
      </c>
      <c r="B115" t="s">
        <v>159</v>
      </c>
    </row>
    <row r="116" spans="1:4" ht="18.75" customHeight="1" x14ac:dyDescent="0.25">
      <c r="A116" s="37">
        <v>1113</v>
      </c>
      <c r="B116" t="s">
        <v>160</v>
      </c>
      <c r="C116" s="20">
        <v>2937.5</v>
      </c>
      <c r="D116" t="s">
        <v>187</v>
      </c>
    </row>
    <row r="117" spans="1:4" ht="18.75" customHeight="1" x14ac:dyDescent="0.25">
      <c r="A117" s="37">
        <v>1114</v>
      </c>
      <c r="B117" t="s">
        <v>161</v>
      </c>
    </row>
    <row r="118" spans="1:4" ht="18.75" customHeight="1" x14ac:dyDescent="0.25">
      <c r="A118" s="37">
        <v>1115</v>
      </c>
      <c r="B118" t="s">
        <v>162</v>
      </c>
    </row>
    <row r="119" spans="1:4" ht="18.75" customHeight="1" x14ac:dyDescent="0.25">
      <c r="A119" s="37">
        <v>1116</v>
      </c>
      <c r="B119" t="s">
        <v>163</v>
      </c>
    </row>
    <row r="120" spans="1:4" ht="18.75" customHeight="1" x14ac:dyDescent="0.25">
      <c r="A120" s="37">
        <v>1117</v>
      </c>
      <c r="B120" t="s">
        <v>164</v>
      </c>
    </row>
    <row r="121" spans="1:4" ht="18.75" customHeight="1" x14ac:dyDescent="0.25">
      <c r="A121" s="37">
        <v>1118</v>
      </c>
      <c r="B121" t="s">
        <v>165</v>
      </c>
    </row>
    <row r="122" spans="1:4" ht="18.75" customHeight="1" x14ac:dyDescent="0.25">
      <c r="A122" s="37">
        <v>1119</v>
      </c>
      <c r="B122" t="s">
        <v>166</v>
      </c>
    </row>
    <row r="123" spans="1:4" ht="18.75" customHeight="1" x14ac:dyDescent="0.25">
      <c r="A123" s="37">
        <v>1121</v>
      </c>
      <c r="B123" t="s">
        <v>168</v>
      </c>
      <c r="C123" s="20">
        <v>275</v>
      </c>
      <c r="D123" t="s">
        <v>187</v>
      </c>
    </row>
    <row r="124" spans="1:4" ht="18.75" customHeight="1" x14ac:dyDescent="0.25">
      <c r="A124" s="37">
        <v>1123</v>
      </c>
      <c r="B124" t="s">
        <v>170</v>
      </c>
      <c r="C124" s="20">
        <v>952.5</v>
      </c>
      <c r="D124" t="s">
        <v>187</v>
      </c>
    </row>
    <row r="125" spans="1:4" ht="18.75" customHeight="1" x14ac:dyDescent="0.25">
      <c r="A125" s="37">
        <v>1124</v>
      </c>
      <c r="B125" t="s">
        <v>171</v>
      </c>
    </row>
    <row r="126" spans="1:4" ht="18.75" customHeight="1" x14ac:dyDescent="0.25">
      <c r="A126" s="41">
        <v>1125</v>
      </c>
      <c r="B126" t="s">
        <v>172</v>
      </c>
    </row>
    <row r="127" spans="1:4" ht="18.75" customHeight="1" x14ac:dyDescent="0.25">
      <c r="A127" s="41">
        <v>1126</v>
      </c>
      <c r="B127" t="s">
        <v>173</v>
      </c>
    </row>
    <row r="128" spans="1:4" ht="18.75" customHeight="1" x14ac:dyDescent="0.25">
      <c r="A128" s="41">
        <v>1127</v>
      </c>
      <c r="B128" t="s">
        <v>174</v>
      </c>
    </row>
    <row r="129" spans="1:4" ht="18.75" customHeight="1" x14ac:dyDescent="0.25">
      <c r="A129" s="41">
        <v>1128</v>
      </c>
      <c r="B129" t="s">
        <v>175</v>
      </c>
    </row>
    <row r="130" spans="1:4" ht="18.75" customHeight="1" x14ac:dyDescent="0.25">
      <c r="A130" s="41">
        <v>1129</v>
      </c>
      <c r="B130" t="s">
        <v>176</v>
      </c>
    </row>
    <row r="131" spans="1:4" ht="18.75" customHeight="1" x14ac:dyDescent="0.25">
      <c r="A131" s="41">
        <v>1130</v>
      </c>
      <c r="B131" t="s">
        <v>177</v>
      </c>
      <c r="C131" s="20">
        <v>1260</v>
      </c>
      <c r="D131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employee_print</vt:lpstr>
      <vt:lpstr>generated_history</vt:lpstr>
      <vt:lpstr>employee_list</vt:lpstr>
      <vt:lpstr>salary_2208</vt:lpstr>
      <vt:lpstr>salary_2209</vt:lpstr>
      <vt:lpstr>salary_2210</vt:lpstr>
      <vt:lpstr>salary_2211</vt:lpstr>
      <vt:lpstr>salary_2212</vt:lpstr>
      <vt:lpstr>salary_2301</vt:lpstr>
      <vt:lpstr>salary_2302</vt:lpstr>
      <vt:lpstr>salary_2303</vt:lpstr>
      <vt:lpstr>salary_2303_old</vt:lpstr>
      <vt:lpstr>Sheet1</vt:lpstr>
      <vt:lpstr>wage_list_before_2208</vt:lpstr>
      <vt:lpstr>salary_2301!_FilterDatabase</vt:lpstr>
      <vt:lpstr>salary_2302!_FilterDatabase</vt:lpstr>
      <vt:lpstr>salary_2303!_FilterDatabase</vt:lpstr>
      <vt:lpstr>wage_list_before_2208!Print_Titles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Sunny Poon</cp:lastModifiedBy>
  <dcterms:created xsi:type="dcterms:W3CDTF">2023-04-27T11:31:57Z</dcterms:created>
  <dcterms:modified xsi:type="dcterms:W3CDTF">2023-04-27T11:37:46Z</dcterms:modified>
</cp:coreProperties>
</file>